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Novembro\Detalhado\"/>
    </mc:Choice>
  </mc:AlternateContent>
  <xr:revisionPtr revIDLastSave="0" documentId="13_ncr:1_{631B5A34-FA4F-4B5B-B00A-0F564AAB37C9}" xr6:coauthVersionLast="47" xr6:coauthVersionMax="47" xr10:uidLastSave="{00000000-0000-0000-0000-000000000000}"/>
  <bookViews>
    <workbookView xWindow="1590" yWindow="420" windowWidth="14985" windowHeight="15525" tabRatio="809" xr2:uid="{0FCC0957-C194-4812-855B-465CA52491EB}"/>
  </bookViews>
  <sheets>
    <sheet name="Resumo" sheetId="1" r:id="rId1"/>
    <sheet name="2303892" sheetId="2" r:id="rId2"/>
    <sheet name="2306336" sheetId="3" r:id="rId3"/>
    <sheet name="2436469" sheetId="4" r:id="rId4"/>
    <sheet name="2490935" sheetId="5" r:id="rId5"/>
    <sheet name="2491249" sheetId="6" r:id="rId6"/>
    <sheet name="2521296" sheetId="7" r:id="rId7"/>
    <sheet name="2521695" sheetId="8" r:id="rId8"/>
    <sheet name="2521792" sheetId="9" r:id="rId9"/>
    <sheet name="2521873" sheetId="10" r:id="rId10"/>
    <sheet name="2522411" sheetId="11" r:id="rId11"/>
    <sheet name="2522691" sheetId="12" r:id="rId12"/>
    <sheet name="2558246" sheetId="13" r:id="rId13"/>
    <sheet name="2558254" sheetId="14" r:id="rId14"/>
    <sheet name="2568713" sheetId="15" r:id="rId15"/>
    <sheet name="2662914" sheetId="16" r:id="rId16"/>
    <sheet name="6854729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D11" i="5" s="1"/>
  <c r="D56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40" i="1"/>
  <c r="C56" i="1"/>
  <c r="E9" i="17"/>
  <c r="B7" i="17"/>
  <c r="B6" i="17"/>
  <c r="E14" i="16"/>
  <c r="B7" i="16"/>
  <c r="B6" i="16"/>
  <c r="C14" i="16"/>
  <c r="G22" i="15"/>
  <c r="F17" i="14"/>
  <c r="F16" i="14"/>
  <c r="G17" i="14"/>
  <c r="I40" i="14" s="1"/>
  <c r="F15" i="14"/>
  <c r="C11" i="14"/>
  <c r="E15" i="15"/>
  <c r="C22" i="15"/>
  <c r="E11" i="15"/>
  <c r="E12" i="15"/>
  <c r="E13" i="15"/>
  <c r="E14" i="15"/>
  <c r="E10" i="15"/>
  <c r="C15" i="15"/>
  <c r="D15" i="15"/>
  <c r="B15" i="15"/>
  <c r="B11" i="15"/>
  <c r="C11" i="15"/>
  <c r="D11" i="15"/>
  <c r="B12" i="15"/>
  <c r="C12" i="15"/>
  <c r="D12" i="15"/>
  <c r="B13" i="15"/>
  <c r="C13" i="15"/>
  <c r="D13" i="15"/>
  <c r="B14" i="15"/>
  <c r="C14" i="15"/>
  <c r="D14" i="15"/>
  <c r="C10" i="15"/>
  <c r="D10" i="15"/>
  <c r="B10" i="15"/>
  <c r="C40" i="14"/>
  <c r="G12" i="14"/>
  <c r="G13" i="14"/>
  <c r="G14" i="14"/>
  <c r="G15" i="14"/>
  <c r="G16" i="14"/>
  <c r="G11" i="14"/>
  <c r="C17" i="14"/>
  <c r="D17" i="14"/>
  <c r="E17" i="14"/>
  <c r="B17" i="14"/>
  <c r="B12" i="14"/>
  <c r="C12" i="14"/>
  <c r="D12" i="14"/>
  <c r="E12" i="14"/>
  <c r="F12" i="14"/>
  <c r="B13" i="14"/>
  <c r="C13" i="14"/>
  <c r="D13" i="14"/>
  <c r="E13" i="14"/>
  <c r="F13" i="14"/>
  <c r="B14" i="14"/>
  <c r="C14" i="14"/>
  <c r="D14" i="14"/>
  <c r="E14" i="14"/>
  <c r="F14" i="14"/>
  <c r="B15" i="14"/>
  <c r="C15" i="14"/>
  <c r="D15" i="14"/>
  <c r="E15" i="14"/>
  <c r="B16" i="14"/>
  <c r="C16" i="14"/>
  <c r="D16" i="14"/>
  <c r="E16" i="14"/>
  <c r="D11" i="14"/>
  <c r="E11" i="14"/>
  <c r="F11" i="14"/>
  <c r="F13" i="13"/>
  <c r="J36" i="12"/>
  <c r="C36" i="12"/>
  <c r="G30" i="11"/>
  <c r="C30" i="11"/>
  <c r="F13" i="10"/>
  <c r="E9" i="9"/>
  <c r="F16" i="8"/>
  <c r="C16" i="8"/>
  <c r="E13" i="7"/>
  <c r="F13" i="6"/>
  <c r="F19" i="4"/>
  <c r="C19" i="4"/>
  <c r="J34" i="3"/>
  <c r="C35" i="3"/>
  <c r="B11" i="14"/>
  <c r="D11" i="13"/>
  <c r="D9" i="13"/>
  <c r="D10" i="13"/>
  <c r="D8" i="13"/>
  <c r="C11" i="13"/>
  <c r="B11" i="13"/>
  <c r="B9" i="13"/>
  <c r="C9" i="13"/>
  <c r="B10" i="13"/>
  <c r="C10" i="13"/>
  <c r="C8" i="13"/>
  <c r="B8" i="13"/>
  <c r="H17" i="12"/>
  <c r="H12" i="12"/>
  <c r="H13" i="12"/>
  <c r="H14" i="12"/>
  <c r="H15" i="12"/>
  <c r="H16" i="12"/>
  <c r="H11" i="12"/>
  <c r="C17" i="12"/>
  <c r="D17" i="12"/>
  <c r="E17" i="12"/>
  <c r="F17" i="12"/>
  <c r="G17" i="12"/>
  <c r="B17" i="12"/>
  <c r="D14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C11" i="12"/>
  <c r="D11" i="12"/>
  <c r="E11" i="12"/>
  <c r="F11" i="12"/>
  <c r="G11" i="12"/>
  <c r="B11" i="12"/>
  <c r="E13" i="11"/>
  <c r="E10" i="11"/>
  <c r="E11" i="11"/>
  <c r="E12" i="11"/>
  <c r="E9" i="11"/>
  <c r="C13" i="11"/>
  <c r="D13" i="11"/>
  <c r="B13" i="11"/>
  <c r="B10" i="11"/>
  <c r="C10" i="11"/>
  <c r="D10" i="11"/>
  <c r="B11" i="11"/>
  <c r="C11" i="11"/>
  <c r="D11" i="11"/>
  <c r="B12" i="11"/>
  <c r="C12" i="11"/>
  <c r="D12" i="11"/>
  <c r="C9" i="11"/>
  <c r="D9" i="11"/>
  <c r="B9" i="11"/>
  <c r="D11" i="10"/>
  <c r="D9" i="10"/>
  <c r="D10" i="10"/>
  <c r="D8" i="10"/>
  <c r="C11" i="10"/>
  <c r="B11" i="10"/>
  <c r="C10" i="10"/>
  <c r="B10" i="10"/>
  <c r="B9" i="10"/>
  <c r="C9" i="10"/>
  <c r="C8" i="10"/>
  <c r="B8" i="10"/>
  <c r="B7" i="9"/>
  <c r="B6" i="9"/>
  <c r="D8" i="8"/>
  <c r="D9" i="8"/>
  <c r="D7" i="8"/>
  <c r="B9" i="8"/>
  <c r="C9" i="8"/>
  <c r="B8" i="8"/>
  <c r="C8" i="8"/>
  <c r="C7" i="8"/>
  <c r="B7" i="8"/>
  <c r="B11" i="7"/>
  <c r="B10" i="7"/>
  <c r="B9" i="7"/>
  <c r="B8" i="7"/>
  <c r="D11" i="6"/>
  <c r="D9" i="6"/>
  <c r="D10" i="6"/>
  <c r="D8" i="6"/>
  <c r="C11" i="6"/>
  <c r="B11" i="6"/>
  <c r="B9" i="6"/>
  <c r="C9" i="6"/>
  <c r="B10" i="6"/>
  <c r="C10" i="6"/>
  <c r="C8" i="6"/>
  <c r="B8" i="6"/>
  <c r="B8" i="5"/>
  <c r="B7" i="5"/>
  <c r="D9" i="4"/>
  <c r="C9" i="4"/>
  <c r="B9" i="4"/>
  <c r="D8" i="4"/>
  <c r="D7" i="4"/>
  <c r="B8" i="4"/>
  <c r="C8" i="4"/>
  <c r="C7" i="4"/>
  <c r="B7" i="4"/>
  <c r="H21" i="3"/>
  <c r="H14" i="3"/>
  <c r="H15" i="3"/>
  <c r="H16" i="3"/>
  <c r="H17" i="3"/>
  <c r="H18" i="3"/>
  <c r="H19" i="3"/>
  <c r="H20" i="3"/>
  <c r="H13" i="3"/>
  <c r="C21" i="3"/>
  <c r="D21" i="3"/>
  <c r="E21" i="3"/>
  <c r="F21" i="3"/>
  <c r="G21" i="3"/>
  <c r="B21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C13" i="3"/>
  <c r="D13" i="3"/>
  <c r="E13" i="3"/>
  <c r="F13" i="3"/>
  <c r="G13" i="3"/>
  <c r="B13" i="3"/>
  <c r="E16" i="2"/>
  <c r="D9" i="2"/>
  <c r="C9" i="2"/>
  <c r="B9" i="2"/>
  <c r="B8" i="2"/>
  <c r="D8" i="2" s="1"/>
  <c r="C8" i="2"/>
  <c r="D7" i="2"/>
  <c r="C7" i="2"/>
  <c r="B7" i="2"/>
  <c r="C16" i="2"/>
  <c r="I31" i="1"/>
  <c r="H27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C21" i="1"/>
  <c r="C37" i="1" s="1"/>
  <c r="D21" i="1"/>
  <c r="E21" i="1"/>
  <c r="E37" i="1" s="1"/>
  <c r="F21" i="1"/>
  <c r="F37" i="1" s="1"/>
  <c r="G21" i="1"/>
  <c r="H21" i="1"/>
  <c r="I21" i="1"/>
  <c r="B21" i="1"/>
  <c r="B37" i="1" s="1"/>
  <c r="I37" i="1" l="1"/>
  <c r="H37" i="1"/>
  <c r="G37" i="1"/>
  <c r="J28" i="1"/>
  <c r="J26" i="1"/>
  <c r="J24" i="1"/>
  <c r="J27" i="1"/>
  <c r="J25" i="1"/>
  <c r="J23" i="1"/>
  <c r="J22" i="1"/>
  <c r="D37" i="1"/>
  <c r="J31" i="1"/>
  <c r="J30" i="1"/>
  <c r="J36" i="1"/>
  <c r="J35" i="1"/>
  <c r="J34" i="1"/>
  <c r="J33" i="1"/>
  <c r="J32" i="1"/>
  <c r="J29" i="1"/>
  <c r="J21" i="1"/>
  <c r="J37" i="1" l="1"/>
</calcChain>
</file>

<file path=xl/sharedStrings.xml><?xml version="1.0" encoding="utf-8"?>
<sst xmlns="http://schemas.openxmlformats.org/spreadsheetml/2006/main" count="347" uniqueCount="57">
  <si>
    <t>Total</t>
  </si>
  <si>
    <t>Hospital SC (CNES)</t>
  </si>
  <si>
    <t>2303892 HOSPITAL SAO FRANCISCO</t>
  </si>
  <si>
    <t>2306336 HOSPITAL SAO JOSE</t>
  </si>
  <si>
    <t>2436469 HOSPITAL MUNICIPAL SAO JOSE</t>
  </si>
  <si>
    <t>2490935 HOSPITAL FELIX DA COSTA GOMES</t>
  </si>
  <si>
    <t>2491249 HOSPITAL SANTA CRUZ DE CANOINHAS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</si>
  <si>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</si>
  <si>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</si>
  <si>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</si>
  <si>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</si>
  <si>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</si>
  <si>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</si>
  <si>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</si>
  <si>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</si>
  <si>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</si>
  <si>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</si>
  <si>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6854729 HOSPITAL MUNICIPAL RUTH CARDOSO</t>
  </si>
  <si>
    <t>Procedimentos realizados</t>
  </si>
  <si>
    <t>0408050063 ARTROPLASTIA TOTAL PRIMARIA DO JOELHO</t>
  </si>
  <si>
    <t>0409010065 CISTOLITOTOMIA E/OU RETIRADA DE CORPO ESTRANHO DA BEXIGA</t>
  </si>
  <si>
    <t>0702030228 COMPONENTE FEMORAL PRIMARIO CIMENTADO / FIXACAO BIOLOGICA</t>
  </si>
  <si>
    <t>0702030244 COMPONENTE PATELAR CIMENTADO / FIXACAO BIOLOGICA</t>
  </si>
  <si>
    <t>0702030279 COMPONENTE TIBIAL PRIMARIO DE POLIETILENO</t>
  </si>
  <si>
    <t>0702030287 COMPONENTE TIBIAL PRIMARIO METALICO CIMENTADO / FIXACAO BIOLOGICA</t>
  </si>
  <si>
    <t>0702031380 CIMENTO S/ ANTIBIOTICO</t>
  </si>
  <si>
    <t>0408040076 ARTROPLASTIA DE REVISAO OU RECONSTRUCAO DO QUADRIL</t>
  </si>
  <si>
    <t>0408040092 ARTROPLASTIA TOTAL PRIMARIA DO QUADRIL NAO CIMENTADA / HIBRIDA</t>
  </si>
  <si>
    <t>0409010235 NEFROLITOTOMIA PERCUTANEA</t>
  </si>
  <si>
    <t>0409010294 NEFROSTOMIA PERCUTANEA</t>
  </si>
  <si>
    <t>0409020176 URETROTOMIA INTERNA</t>
  </si>
  <si>
    <t>0409030040 RESSECCAO ENDOSCOPICA DE PROSTATA</t>
  </si>
  <si>
    <t>0409010170 INSTALACAO ENDOSCOPICA DE CATETER DUPLO J</t>
  </si>
  <si>
    <t>0409010383 RESSECCAO ENDOSCOPICA DE LESAO VESICAL</t>
  </si>
  <si>
    <t>0408050055 ARTROPLASTIA TOTAL DE JOELHO - REVISAO / RECONSTRUCAO</t>
  </si>
  <si>
    <t>0409010596 URETEROLITOTRIPSIA TRANSURETEROSCOPICA</t>
  </si>
  <si>
    <t>0702030074 CENTRALIZADOR PARA COMPONENTE FEMORAL CIMENTADO MODULAR</t>
  </si>
  <si>
    <t>0702030104 COMPONENTE ACETABULAR METALICO DE FIXACAO BIOLOGICA PRIMARIA / REVISAO</t>
  </si>
  <si>
    <t>0702030139 COMPONENTE CEFALICO PARA ARTROPLASTIA TOTAL DO QUADRIL (INCLUI PROTESE)</t>
  </si>
  <si>
    <t>0702030163 COMPONENTE FEMORAL CIMENTADO MODULAR PRIMARIO</t>
  </si>
  <si>
    <t>0702030210 COMPONENTE FEMORAL NAO CIMENTADO MODULAR PRIMARIO</t>
  </si>
  <si>
    <t>0702030597 COMPONENTE ACETABULAR DE POLIETILENO P/ COMPONENTE METALICO PRIMARIO / DE REVISAO DE FIXACAO BIOLOGI</t>
  </si>
  <si>
    <t>0702030767 PARAFUSO P/ COMPONENTE ACETABULAR</t>
  </si>
  <si>
    <t>0702031259 RESTRITOR DE CIMENTO FEMORAL/UMERAL</t>
  </si>
  <si>
    <t>0702060011 CATETER DUPLO J</t>
  </si>
  <si>
    <t>Complemento</t>
  </si>
  <si>
    <t>OPME</t>
  </si>
  <si>
    <t>0702030082 CIMENTO C/ ANTIBIOTICO</t>
  </si>
  <si>
    <t>0702030694 PARAFUSO CORTICAL 3,5 MM</t>
  </si>
  <si>
    <t>0702030147 COMPONENTE DE AUMENTO TIBIAL P/ REVISAO DE PROTESE TOTAL DE JOELHO</t>
  </si>
  <si>
    <t>0702030155 COMPONENTE DE AUMENTO FEMURAL P/ REVISAO DE PROTESE TOTAL DE JOELHO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</si>
  <si>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</si>
  <si>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</si>
  <si>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</si>
  <si>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</si>
  <si>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</si>
  <si>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702030074 CENTRALIZADOR PARA COMPONENTE FEMORAL CIMENTADO MODULAR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</si>
</sst>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3E0C7-12D2-4D48-9BB5-A7DC6156C947}">
  <dimension ref="A1:J56"/>
  <sheetViews>
    <sheetView tabSelected="1" topLeftCell="A34" workbookViewId="0">
      <selection activeCell="D56" sqref="D56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5.140625" customWidth="1"/>
    <col min="4" max="4" width="14.28515625" bestFit="1" customWidth="1"/>
    <col min="5" max="7" width="10.7109375" bestFit="1" customWidth="1"/>
    <col min="8" max="9" width="11.7109375" bestFit="1" customWidth="1"/>
    <col min="10" max="10" width="14.42578125" bestFit="1" customWidth="1"/>
  </cols>
  <sheetData>
    <row r="1" spans="1:10" x14ac:dyDescent="0.25">
      <c r="A1" t="s">
        <v>1</v>
      </c>
      <c r="B1" s="1">
        <v>2000</v>
      </c>
      <c r="C1" s="1">
        <v>3000</v>
      </c>
      <c r="D1" s="1">
        <v>4000</v>
      </c>
      <c r="E1" s="1">
        <v>5203.67</v>
      </c>
      <c r="F1" s="1">
        <v>6000</v>
      </c>
      <c r="G1" s="1">
        <v>6176.4</v>
      </c>
      <c r="H1" s="1">
        <v>7336.92</v>
      </c>
      <c r="I1" s="1">
        <v>17244.439999999999</v>
      </c>
      <c r="J1" t="s">
        <v>0</v>
      </c>
    </row>
    <row r="2" spans="1:10" x14ac:dyDescent="0.25">
      <c r="A2" t="s">
        <v>2</v>
      </c>
      <c r="B2">
        <v>0</v>
      </c>
      <c r="C2">
        <v>0</v>
      </c>
      <c r="D2">
        <v>7</v>
      </c>
      <c r="E2">
        <v>0</v>
      </c>
      <c r="F2">
        <v>0</v>
      </c>
      <c r="G2">
        <v>5</v>
      </c>
      <c r="H2">
        <v>0</v>
      </c>
      <c r="I2">
        <v>0</v>
      </c>
      <c r="J2">
        <v>12</v>
      </c>
    </row>
    <row r="3" spans="1:10" x14ac:dyDescent="0.25">
      <c r="A3" t="s">
        <v>3</v>
      </c>
      <c r="B3">
        <v>0</v>
      </c>
      <c r="C3">
        <v>2</v>
      </c>
      <c r="D3">
        <v>8</v>
      </c>
      <c r="E3">
        <v>1</v>
      </c>
      <c r="F3">
        <v>1</v>
      </c>
      <c r="G3">
        <v>4</v>
      </c>
      <c r="H3">
        <v>7</v>
      </c>
      <c r="I3">
        <v>0</v>
      </c>
      <c r="J3">
        <v>23</v>
      </c>
    </row>
    <row r="4" spans="1:10" x14ac:dyDescent="0.25">
      <c r="A4" t="s">
        <v>4</v>
      </c>
      <c r="B4">
        <v>0</v>
      </c>
      <c r="C4">
        <v>0</v>
      </c>
      <c r="D4">
        <v>2</v>
      </c>
      <c r="E4">
        <v>0</v>
      </c>
      <c r="F4">
        <v>0</v>
      </c>
      <c r="G4">
        <v>0</v>
      </c>
      <c r="H4">
        <v>1</v>
      </c>
      <c r="I4">
        <v>0</v>
      </c>
      <c r="J4">
        <v>3</v>
      </c>
    </row>
    <row r="5" spans="1:10" x14ac:dyDescent="0.25">
      <c r="A5" t="s">
        <v>5</v>
      </c>
      <c r="B5">
        <v>0</v>
      </c>
      <c r="C5">
        <v>0</v>
      </c>
      <c r="D5">
        <v>2</v>
      </c>
      <c r="E5">
        <v>0</v>
      </c>
      <c r="F5">
        <v>0</v>
      </c>
      <c r="G5">
        <v>0</v>
      </c>
      <c r="H5">
        <v>0</v>
      </c>
      <c r="I5">
        <v>0</v>
      </c>
      <c r="J5">
        <v>2</v>
      </c>
    </row>
    <row r="6" spans="1:10" x14ac:dyDescent="0.25">
      <c r="A6" t="s">
        <v>6</v>
      </c>
      <c r="B6">
        <v>1</v>
      </c>
      <c r="C6">
        <v>0</v>
      </c>
      <c r="D6">
        <v>3</v>
      </c>
      <c r="E6">
        <v>0</v>
      </c>
      <c r="F6">
        <v>0</v>
      </c>
      <c r="G6">
        <v>0</v>
      </c>
      <c r="H6">
        <v>0</v>
      </c>
      <c r="I6">
        <v>0</v>
      </c>
      <c r="J6">
        <v>4</v>
      </c>
    </row>
    <row r="7" spans="1:10" x14ac:dyDescent="0.25">
      <c r="A7" t="s">
        <v>7</v>
      </c>
      <c r="B7">
        <v>0</v>
      </c>
      <c r="C7">
        <v>0</v>
      </c>
      <c r="D7">
        <v>11</v>
      </c>
      <c r="E7">
        <v>0</v>
      </c>
      <c r="F7">
        <v>0</v>
      </c>
      <c r="G7">
        <v>0</v>
      </c>
      <c r="H7">
        <v>0</v>
      </c>
      <c r="I7">
        <v>0</v>
      </c>
      <c r="J7">
        <v>11</v>
      </c>
    </row>
    <row r="8" spans="1:10" x14ac:dyDescent="0.25">
      <c r="A8" t="s">
        <v>8</v>
      </c>
      <c r="B8">
        <v>0</v>
      </c>
      <c r="C8">
        <v>0</v>
      </c>
      <c r="D8">
        <v>10</v>
      </c>
      <c r="E8">
        <v>0</v>
      </c>
      <c r="F8">
        <v>0</v>
      </c>
      <c r="G8">
        <v>0</v>
      </c>
      <c r="H8">
        <v>11</v>
      </c>
      <c r="I8">
        <v>0</v>
      </c>
      <c r="J8">
        <v>21</v>
      </c>
    </row>
    <row r="9" spans="1:10" x14ac:dyDescent="0.25">
      <c r="A9" t="s">
        <v>9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</row>
    <row r="10" spans="1:10" x14ac:dyDescent="0.25">
      <c r="A10" t="s">
        <v>10</v>
      </c>
      <c r="B10">
        <v>1</v>
      </c>
      <c r="C10">
        <v>0</v>
      </c>
      <c r="D10">
        <v>3</v>
      </c>
      <c r="E10">
        <v>0</v>
      </c>
      <c r="F10">
        <v>0</v>
      </c>
      <c r="G10">
        <v>0</v>
      </c>
      <c r="H10">
        <v>0</v>
      </c>
      <c r="I10">
        <v>0</v>
      </c>
      <c r="J10">
        <v>4</v>
      </c>
    </row>
    <row r="11" spans="1:10" x14ac:dyDescent="0.25">
      <c r="A11" t="s">
        <v>11</v>
      </c>
      <c r="B11">
        <v>0</v>
      </c>
      <c r="C11">
        <v>0</v>
      </c>
      <c r="D11">
        <v>9</v>
      </c>
      <c r="E11">
        <v>0</v>
      </c>
      <c r="F11">
        <v>0</v>
      </c>
      <c r="G11">
        <v>17</v>
      </c>
      <c r="H11">
        <v>11</v>
      </c>
      <c r="I11">
        <v>0</v>
      </c>
      <c r="J11">
        <v>37</v>
      </c>
    </row>
    <row r="12" spans="1:10" x14ac:dyDescent="0.25">
      <c r="A12" t="s">
        <v>12</v>
      </c>
      <c r="B12">
        <v>0</v>
      </c>
      <c r="C12">
        <v>1</v>
      </c>
      <c r="D12">
        <v>2</v>
      </c>
      <c r="E12">
        <v>1</v>
      </c>
      <c r="F12">
        <v>0</v>
      </c>
      <c r="G12">
        <v>18</v>
      </c>
      <c r="H12">
        <v>16</v>
      </c>
      <c r="I12">
        <v>2</v>
      </c>
      <c r="J12">
        <v>40</v>
      </c>
    </row>
    <row r="13" spans="1:10" x14ac:dyDescent="0.25">
      <c r="A13" t="s">
        <v>13</v>
      </c>
      <c r="B13">
        <v>0</v>
      </c>
      <c r="C13">
        <v>0</v>
      </c>
      <c r="D13">
        <v>4</v>
      </c>
      <c r="E13">
        <v>0</v>
      </c>
      <c r="F13">
        <v>5</v>
      </c>
      <c r="G13">
        <v>0</v>
      </c>
      <c r="H13">
        <v>0</v>
      </c>
      <c r="I13">
        <v>0</v>
      </c>
      <c r="J13">
        <v>9</v>
      </c>
    </row>
    <row r="14" spans="1:10" x14ac:dyDescent="0.25">
      <c r="A14" t="s">
        <v>14</v>
      </c>
      <c r="B14">
        <v>0</v>
      </c>
      <c r="C14">
        <v>2</v>
      </c>
      <c r="D14">
        <v>2</v>
      </c>
      <c r="E14">
        <v>0</v>
      </c>
      <c r="F14">
        <v>0</v>
      </c>
      <c r="G14">
        <v>14</v>
      </c>
      <c r="H14">
        <v>12</v>
      </c>
      <c r="I14">
        <v>3</v>
      </c>
      <c r="J14">
        <v>33</v>
      </c>
    </row>
    <row r="15" spans="1:10" x14ac:dyDescent="0.25">
      <c r="A15" t="s">
        <v>15</v>
      </c>
      <c r="B15">
        <v>1</v>
      </c>
      <c r="C15">
        <v>0</v>
      </c>
      <c r="D15">
        <v>18</v>
      </c>
      <c r="E15">
        <v>0</v>
      </c>
      <c r="F15">
        <v>0</v>
      </c>
      <c r="G15">
        <v>2</v>
      </c>
      <c r="H15">
        <v>0</v>
      </c>
      <c r="I15">
        <v>0</v>
      </c>
      <c r="J15">
        <v>21</v>
      </c>
    </row>
    <row r="16" spans="1:10" x14ac:dyDescent="0.25">
      <c r="A16" t="s">
        <v>16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3</v>
      </c>
      <c r="I16">
        <v>0</v>
      </c>
      <c r="J16">
        <v>3</v>
      </c>
    </row>
    <row r="17" spans="1:10" x14ac:dyDescent="0.25">
      <c r="A17" t="s">
        <v>17</v>
      </c>
      <c r="B17">
        <v>0</v>
      </c>
      <c r="C17">
        <v>0</v>
      </c>
      <c r="D17">
        <v>4</v>
      </c>
      <c r="E17">
        <v>0</v>
      </c>
      <c r="F17">
        <v>0</v>
      </c>
      <c r="G17">
        <v>0</v>
      </c>
      <c r="H17">
        <v>0</v>
      </c>
      <c r="I17">
        <v>0</v>
      </c>
      <c r="J17">
        <v>4</v>
      </c>
    </row>
    <row r="18" spans="1:10" x14ac:dyDescent="0.25">
      <c r="A18" t="s">
        <v>0</v>
      </c>
      <c r="B18">
        <v>4</v>
      </c>
      <c r="C18">
        <v>5</v>
      </c>
      <c r="D18">
        <v>85</v>
      </c>
      <c r="E18">
        <v>2</v>
      </c>
      <c r="F18">
        <v>6</v>
      </c>
      <c r="G18">
        <v>60</v>
      </c>
      <c r="H18">
        <v>61</v>
      </c>
      <c r="I18">
        <v>5</v>
      </c>
      <c r="J18">
        <v>228</v>
      </c>
    </row>
    <row r="20" spans="1:10" x14ac:dyDescent="0.25">
      <c r="A20" t="s">
        <v>1</v>
      </c>
      <c r="B20" s="1">
        <v>2000</v>
      </c>
      <c r="C20" s="1">
        <v>3000</v>
      </c>
      <c r="D20" s="1">
        <v>4000</v>
      </c>
      <c r="E20" s="1">
        <v>5203.67</v>
      </c>
      <c r="F20" s="1">
        <v>6000</v>
      </c>
      <c r="G20" s="1">
        <v>6176.4</v>
      </c>
      <c r="H20" s="1">
        <v>7336.92</v>
      </c>
      <c r="I20" s="1">
        <v>17244.439999999999</v>
      </c>
      <c r="J20" t="s">
        <v>0</v>
      </c>
    </row>
    <row r="21" spans="1:10" x14ac:dyDescent="0.25">
      <c r="A21" t="s">
        <v>2</v>
      </c>
      <c r="B21" s="1">
        <f>B$1*B2</f>
        <v>0</v>
      </c>
      <c r="C21" s="1">
        <f t="shared" ref="C21:I21" si="0">C$1*C2</f>
        <v>0</v>
      </c>
      <c r="D21" s="1">
        <f t="shared" si="0"/>
        <v>28000</v>
      </c>
      <c r="E21" s="1">
        <f t="shared" si="0"/>
        <v>0</v>
      </c>
      <c r="F21" s="1">
        <f t="shared" si="0"/>
        <v>0</v>
      </c>
      <c r="G21" s="1">
        <f t="shared" si="0"/>
        <v>30882</v>
      </c>
      <c r="H21" s="1">
        <f t="shared" si="0"/>
        <v>0</v>
      </c>
      <c r="I21" s="1">
        <f t="shared" si="0"/>
        <v>0</v>
      </c>
      <c r="J21" s="1">
        <f>SUM(B21:I21)</f>
        <v>58882</v>
      </c>
    </row>
    <row r="22" spans="1:10" x14ac:dyDescent="0.25">
      <c r="A22" t="s">
        <v>3</v>
      </c>
      <c r="B22" s="1">
        <f t="shared" ref="B22:I22" si="1">B$1*B3</f>
        <v>0</v>
      </c>
      <c r="C22" s="1">
        <f t="shared" si="1"/>
        <v>6000</v>
      </c>
      <c r="D22" s="1">
        <f t="shared" si="1"/>
        <v>32000</v>
      </c>
      <c r="E22" s="1">
        <f t="shared" si="1"/>
        <v>5203.67</v>
      </c>
      <c r="F22" s="1">
        <f t="shared" si="1"/>
        <v>6000</v>
      </c>
      <c r="G22" s="1">
        <f t="shared" si="1"/>
        <v>24705.599999999999</v>
      </c>
      <c r="H22" s="1">
        <f t="shared" si="1"/>
        <v>51358.44</v>
      </c>
      <c r="I22" s="1">
        <f t="shared" si="1"/>
        <v>0</v>
      </c>
      <c r="J22" s="1">
        <f t="shared" ref="J22:J36" si="2">SUM(B22:I22)</f>
        <v>125267.70999999999</v>
      </c>
    </row>
    <row r="23" spans="1:10" x14ac:dyDescent="0.25">
      <c r="A23" t="s">
        <v>4</v>
      </c>
      <c r="B23" s="1">
        <f t="shared" ref="B23:I23" si="3">B$1*B4</f>
        <v>0</v>
      </c>
      <c r="C23" s="1">
        <f t="shared" si="3"/>
        <v>0</v>
      </c>
      <c r="D23" s="1">
        <f t="shared" si="3"/>
        <v>8000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7336.92</v>
      </c>
      <c r="I23" s="1">
        <f t="shared" si="3"/>
        <v>0</v>
      </c>
      <c r="J23" s="1">
        <f t="shared" si="2"/>
        <v>15336.92</v>
      </c>
    </row>
    <row r="24" spans="1:10" x14ac:dyDescent="0.25">
      <c r="A24" t="s">
        <v>5</v>
      </c>
      <c r="B24" s="1">
        <f t="shared" ref="B24:I24" si="4">B$1*B5</f>
        <v>0</v>
      </c>
      <c r="C24" s="1">
        <f t="shared" si="4"/>
        <v>0</v>
      </c>
      <c r="D24" s="1">
        <f t="shared" si="4"/>
        <v>8000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0</v>
      </c>
      <c r="I24" s="1">
        <f t="shared" si="4"/>
        <v>0</v>
      </c>
      <c r="J24" s="1">
        <f t="shared" si="2"/>
        <v>8000</v>
      </c>
    </row>
    <row r="25" spans="1:10" x14ac:dyDescent="0.25">
      <c r="A25" t="s">
        <v>6</v>
      </c>
      <c r="B25" s="1">
        <f t="shared" ref="B25:I25" si="5">B$1*B6</f>
        <v>2000</v>
      </c>
      <c r="C25" s="1">
        <f t="shared" si="5"/>
        <v>0</v>
      </c>
      <c r="D25" s="1">
        <f t="shared" si="5"/>
        <v>12000</v>
      </c>
      <c r="E25" s="1">
        <f t="shared" si="5"/>
        <v>0</v>
      </c>
      <c r="F25" s="1">
        <f t="shared" si="5"/>
        <v>0</v>
      </c>
      <c r="G25" s="1">
        <f t="shared" si="5"/>
        <v>0</v>
      </c>
      <c r="H25" s="1">
        <f t="shared" si="5"/>
        <v>0</v>
      </c>
      <c r="I25" s="1">
        <f t="shared" si="5"/>
        <v>0</v>
      </c>
      <c r="J25" s="1">
        <f t="shared" si="2"/>
        <v>14000</v>
      </c>
    </row>
    <row r="26" spans="1:10" x14ac:dyDescent="0.25">
      <c r="A26" t="s">
        <v>7</v>
      </c>
      <c r="B26" s="1">
        <f t="shared" ref="B26:I26" si="6">B$1*B7</f>
        <v>0</v>
      </c>
      <c r="C26" s="1">
        <f t="shared" si="6"/>
        <v>0</v>
      </c>
      <c r="D26" s="1">
        <f t="shared" si="6"/>
        <v>44000</v>
      </c>
      <c r="E26" s="1">
        <f t="shared" si="6"/>
        <v>0</v>
      </c>
      <c r="F26" s="1">
        <f t="shared" si="6"/>
        <v>0</v>
      </c>
      <c r="G26" s="1">
        <f t="shared" si="6"/>
        <v>0</v>
      </c>
      <c r="H26" s="1">
        <f t="shared" si="6"/>
        <v>0</v>
      </c>
      <c r="I26" s="1">
        <f t="shared" si="6"/>
        <v>0</v>
      </c>
      <c r="J26" s="1">
        <f t="shared" si="2"/>
        <v>44000</v>
      </c>
    </row>
    <row r="27" spans="1:10" x14ac:dyDescent="0.25">
      <c r="A27" t="s">
        <v>8</v>
      </c>
      <c r="B27" s="1">
        <f t="shared" ref="B27:I27" si="7">B$1*B8</f>
        <v>0</v>
      </c>
      <c r="C27" s="1">
        <f t="shared" si="7"/>
        <v>0</v>
      </c>
      <c r="D27" s="1">
        <f t="shared" si="7"/>
        <v>40000</v>
      </c>
      <c r="E27" s="1">
        <f t="shared" si="7"/>
        <v>0</v>
      </c>
      <c r="F27" s="1">
        <f t="shared" si="7"/>
        <v>0</v>
      </c>
      <c r="G27" s="1">
        <f t="shared" si="7"/>
        <v>0</v>
      </c>
      <c r="H27" s="1">
        <f>H$1*H8</f>
        <v>80706.12</v>
      </c>
      <c r="I27" s="1">
        <f t="shared" si="7"/>
        <v>0</v>
      </c>
      <c r="J27" s="1">
        <f t="shared" si="2"/>
        <v>120706.12</v>
      </c>
    </row>
    <row r="28" spans="1:10" x14ac:dyDescent="0.25">
      <c r="A28" t="s">
        <v>9</v>
      </c>
      <c r="B28" s="1">
        <f t="shared" ref="B28:I28" si="8">B$1*B9</f>
        <v>2000</v>
      </c>
      <c r="C28" s="1">
        <f t="shared" si="8"/>
        <v>0</v>
      </c>
      <c r="D28" s="1">
        <f t="shared" si="8"/>
        <v>0</v>
      </c>
      <c r="E28" s="1">
        <f t="shared" si="8"/>
        <v>0</v>
      </c>
      <c r="F28" s="1">
        <f t="shared" si="8"/>
        <v>0</v>
      </c>
      <c r="G28" s="1">
        <f t="shared" si="8"/>
        <v>0</v>
      </c>
      <c r="H28" s="1">
        <f t="shared" si="8"/>
        <v>0</v>
      </c>
      <c r="I28" s="1">
        <f t="shared" si="8"/>
        <v>0</v>
      </c>
      <c r="J28" s="1">
        <f t="shared" si="2"/>
        <v>2000</v>
      </c>
    </row>
    <row r="29" spans="1:10" x14ac:dyDescent="0.25">
      <c r="A29" t="s">
        <v>10</v>
      </c>
      <c r="B29" s="1">
        <f t="shared" ref="B29:I29" si="9">B$1*B10</f>
        <v>2000</v>
      </c>
      <c r="C29" s="1">
        <f t="shared" si="9"/>
        <v>0</v>
      </c>
      <c r="D29" s="1">
        <f t="shared" si="9"/>
        <v>12000</v>
      </c>
      <c r="E29" s="1">
        <f t="shared" si="9"/>
        <v>0</v>
      </c>
      <c r="F29" s="1">
        <f t="shared" si="9"/>
        <v>0</v>
      </c>
      <c r="G29" s="1">
        <f t="shared" si="9"/>
        <v>0</v>
      </c>
      <c r="H29" s="1">
        <f t="shared" si="9"/>
        <v>0</v>
      </c>
      <c r="I29" s="1">
        <f t="shared" si="9"/>
        <v>0</v>
      </c>
      <c r="J29" s="1">
        <f t="shared" si="2"/>
        <v>14000</v>
      </c>
    </row>
    <row r="30" spans="1:10" x14ac:dyDescent="0.25">
      <c r="A30" t="s">
        <v>11</v>
      </c>
      <c r="B30" s="1">
        <f t="shared" ref="B30:I30" si="10">B$1*B11</f>
        <v>0</v>
      </c>
      <c r="C30" s="1">
        <f t="shared" si="10"/>
        <v>0</v>
      </c>
      <c r="D30" s="1">
        <f t="shared" si="10"/>
        <v>36000</v>
      </c>
      <c r="E30" s="1">
        <f t="shared" si="10"/>
        <v>0</v>
      </c>
      <c r="F30" s="1">
        <f t="shared" si="10"/>
        <v>0</v>
      </c>
      <c r="G30" s="1">
        <f t="shared" si="10"/>
        <v>104998.79999999999</v>
      </c>
      <c r="H30" s="1">
        <f t="shared" si="10"/>
        <v>80706.12</v>
      </c>
      <c r="I30" s="1">
        <f t="shared" si="10"/>
        <v>0</v>
      </c>
      <c r="J30" s="1">
        <f t="shared" si="2"/>
        <v>221704.91999999998</v>
      </c>
    </row>
    <row r="31" spans="1:10" x14ac:dyDescent="0.25">
      <c r="A31" t="s">
        <v>12</v>
      </c>
      <c r="B31" s="1">
        <f t="shared" ref="B31:H31" si="11">B$1*B12</f>
        <v>0</v>
      </c>
      <c r="C31" s="1">
        <f t="shared" si="11"/>
        <v>3000</v>
      </c>
      <c r="D31" s="1">
        <f t="shared" si="11"/>
        <v>8000</v>
      </c>
      <c r="E31" s="1">
        <f t="shared" si="11"/>
        <v>5203.67</v>
      </c>
      <c r="F31" s="1">
        <f t="shared" si="11"/>
        <v>0</v>
      </c>
      <c r="G31" s="1">
        <f t="shared" si="11"/>
        <v>111175.2</v>
      </c>
      <c r="H31" s="1">
        <f t="shared" si="11"/>
        <v>117390.72</v>
      </c>
      <c r="I31" s="1">
        <f>I$1*I12</f>
        <v>34488.879999999997</v>
      </c>
      <c r="J31" s="1">
        <f t="shared" si="2"/>
        <v>279258.46999999997</v>
      </c>
    </row>
    <row r="32" spans="1:10" x14ac:dyDescent="0.25">
      <c r="A32" t="s">
        <v>13</v>
      </c>
      <c r="B32" s="1">
        <f t="shared" ref="B32:I32" si="12">B$1*B13</f>
        <v>0</v>
      </c>
      <c r="C32" s="1">
        <f t="shared" si="12"/>
        <v>0</v>
      </c>
      <c r="D32" s="1">
        <f t="shared" si="12"/>
        <v>16000</v>
      </c>
      <c r="E32" s="1">
        <f t="shared" si="12"/>
        <v>0</v>
      </c>
      <c r="F32" s="1">
        <f t="shared" si="12"/>
        <v>30000</v>
      </c>
      <c r="G32" s="1">
        <f t="shared" si="12"/>
        <v>0</v>
      </c>
      <c r="H32" s="1">
        <f t="shared" si="12"/>
        <v>0</v>
      </c>
      <c r="I32" s="1">
        <f t="shared" si="12"/>
        <v>0</v>
      </c>
      <c r="J32" s="1">
        <f t="shared" si="2"/>
        <v>46000</v>
      </c>
    </row>
    <row r="33" spans="1:10" x14ac:dyDescent="0.25">
      <c r="A33" t="s">
        <v>14</v>
      </c>
      <c r="B33" s="1">
        <f t="shared" ref="B33:I33" si="13">B$1*B14</f>
        <v>0</v>
      </c>
      <c r="C33" s="1">
        <f t="shared" si="13"/>
        <v>6000</v>
      </c>
      <c r="D33" s="1">
        <f t="shared" si="13"/>
        <v>8000</v>
      </c>
      <c r="E33" s="1">
        <f t="shared" si="13"/>
        <v>0</v>
      </c>
      <c r="F33" s="1">
        <f t="shared" si="13"/>
        <v>0</v>
      </c>
      <c r="G33" s="1">
        <f t="shared" si="13"/>
        <v>86469.599999999991</v>
      </c>
      <c r="H33" s="1">
        <f t="shared" si="13"/>
        <v>88043.040000000008</v>
      </c>
      <c r="I33" s="1">
        <f t="shared" si="13"/>
        <v>51733.319999999992</v>
      </c>
      <c r="J33" s="1">
        <f t="shared" si="2"/>
        <v>240245.96000000002</v>
      </c>
    </row>
    <row r="34" spans="1:10" x14ac:dyDescent="0.25">
      <c r="A34" t="s">
        <v>15</v>
      </c>
      <c r="B34" s="1">
        <f t="shared" ref="B34:I34" si="14">B$1*B15</f>
        <v>2000</v>
      </c>
      <c r="C34" s="1">
        <f t="shared" si="14"/>
        <v>0</v>
      </c>
      <c r="D34" s="1">
        <f t="shared" si="14"/>
        <v>72000</v>
      </c>
      <c r="E34" s="1">
        <f t="shared" si="14"/>
        <v>0</v>
      </c>
      <c r="F34" s="1">
        <f t="shared" si="14"/>
        <v>0</v>
      </c>
      <c r="G34" s="1">
        <f t="shared" si="14"/>
        <v>12352.8</v>
      </c>
      <c r="H34" s="1">
        <f t="shared" si="14"/>
        <v>0</v>
      </c>
      <c r="I34" s="1">
        <f t="shared" si="14"/>
        <v>0</v>
      </c>
      <c r="J34" s="1">
        <f t="shared" si="2"/>
        <v>86352.8</v>
      </c>
    </row>
    <row r="35" spans="1:10" x14ac:dyDescent="0.25">
      <c r="A35" t="s">
        <v>16</v>
      </c>
      <c r="B35" s="1">
        <f t="shared" ref="B35:I35" si="15">B$1*B16</f>
        <v>0</v>
      </c>
      <c r="C35" s="1">
        <f t="shared" si="15"/>
        <v>0</v>
      </c>
      <c r="D35" s="1">
        <f t="shared" si="15"/>
        <v>0</v>
      </c>
      <c r="E35" s="1">
        <f t="shared" si="15"/>
        <v>0</v>
      </c>
      <c r="F35" s="1">
        <f t="shared" si="15"/>
        <v>0</v>
      </c>
      <c r="G35" s="1">
        <f t="shared" si="15"/>
        <v>0</v>
      </c>
      <c r="H35" s="1">
        <f t="shared" si="15"/>
        <v>22010.760000000002</v>
      </c>
      <c r="I35" s="1">
        <f t="shared" si="15"/>
        <v>0</v>
      </c>
      <c r="J35" s="1">
        <f t="shared" si="2"/>
        <v>22010.760000000002</v>
      </c>
    </row>
    <row r="36" spans="1:10" x14ac:dyDescent="0.25">
      <c r="A36" t="s">
        <v>17</v>
      </c>
      <c r="B36" s="1">
        <f t="shared" ref="B36:I36" si="16">B$1*B17</f>
        <v>0</v>
      </c>
      <c r="C36" s="1">
        <f t="shared" si="16"/>
        <v>0</v>
      </c>
      <c r="D36" s="1">
        <f t="shared" si="16"/>
        <v>16000</v>
      </c>
      <c r="E36" s="1">
        <f t="shared" si="16"/>
        <v>0</v>
      </c>
      <c r="F36" s="1">
        <f t="shared" si="16"/>
        <v>0</v>
      </c>
      <c r="G36" s="1">
        <f t="shared" si="16"/>
        <v>0</v>
      </c>
      <c r="H36" s="1">
        <f t="shared" si="16"/>
        <v>0</v>
      </c>
      <c r="I36" s="1">
        <f t="shared" si="16"/>
        <v>0</v>
      </c>
      <c r="J36" s="1">
        <f t="shared" si="2"/>
        <v>16000</v>
      </c>
    </row>
    <row r="37" spans="1:10" x14ac:dyDescent="0.25">
      <c r="A37" t="s">
        <v>0</v>
      </c>
      <c r="B37" s="1">
        <f>SUM(B21:B36)</f>
        <v>8000</v>
      </c>
      <c r="C37" s="1">
        <f t="shared" ref="C37:I37" si="17">SUM(C21:C36)</f>
        <v>15000</v>
      </c>
      <c r="D37" s="1">
        <f t="shared" si="17"/>
        <v>340000</v>
      </c>
      <c r="E37" s="1">
        <f t="shared" si="17"/>
        <v>10407.34</v>
      </c>
      <c r="F37" s="1">
        <f t="shared" si="17"/>
        <v>36000</v>
      </c>
      <c r="G37" s="1">
        <f t="shared" si="17"/>
        <v>370583.99999999994</v>
      </c>
      <c r="H37" s="1">
        <f t="shared" si="17"/>
        <v>447552.12</v>
      </c>
      <c r="I37" s="1">
        <f t="shared" si="17"/>
        <v>86222.199999999983</v>
      </c>
      <c r="J37" s="1">
        <f>SUM(J21:J36)</f>
        <v>1313765.6599999999</v>
      </c>
    </row>
    <row r="39" spans="1:10" x14ac:dyDescent="0.25">
      <c r="A39" t="s">
        <v>1</v>
      </c>
      <c r="B39" s="2" t="s">
        <v>45</v>
      </c>
      <c r="C39" t="s">
        <v>46</v>
      </c>
      <c r="D39" t="s">
        <v>0</v>
      </c>
    </row>
    <row r="40" spans="1:10" x14ac:dyDescent="0.25">
      <c r="A40" t="s">
        <v>2</v>
      </c>
      <c r="B40" s="2">
        <v>58882</v>
      </c>
      <c r="C40" s="2">
        <v>14846.72</v>
      </c>
      <c r="D40" s="3">
        <f>B40-C40</f>
        <v>44035.28</v>
      </c>
    </row>
    <row r="41" spans="1:10" x14ac:dyDescent="0.25">
      <c r="A41" t="s">
        <v>3</v>
      </c>
      <c r="B41" s="2">
        <v>125267.70999999999</v>
      </c>
      <c r="C41" s="2">
        <v>34488.29</v>
      </c>
      <c r="D41" s="3">
        <f t="shared" ref="D41:D55" si="18">B41-C41</f>
        <v>90779.419999999984</v>
      </c>
    </row>
    <row r="42" spans="1:10" x14ac:dyDescent="0.25">
      <c r="A42" t="s">
        <v>4</v>
      </c>
      <c r="B42" s="2">
        <v>15336.92</v>
      </c>
      <c r="C42" s="2">
        <v>3284.71</v>
      </c>
      <c r="D42" s="3">
        <f t="shared" si="18"/>
        <v>12052.21</v>
      </c>
    </row>
    <row r="43" spans="1:10" x14ac:dyDescent="0.25">
      <c r="A43" t="s">
        <v>5</v>
      </c>
      <c r="B43" s="2">
        <v>8000</v>
      </c>
      <c r="C43" s="2">
        <v>0</v>
      </c>
      <c r="D43" s="3">
        <f t="shared" si="18"/>
        <v>8000</v>
      </c>
    </row>
    <row r="44" spans="1:10" x14ac:dyDescent="0.25">
      <c r="A44" t="s">
        <v>6</v>
      </c>
      <c r="B44" s="2">
        <v>14000</v>
      </c>
      <c r="C44" s="2">
        <v>180</v>
      </c>
      <c r="D44" s="3">
        <f t="shared" si="18"/>
        <v>13820</v>
      </c>
    </row>
    <row r="45" spans="1:10" x14ac:dyDescent="0.25">
      <c r="A45" t="s">
        <v>7</v>
      </c>
      <c r="B45" s="2">
        <v>44000</v>
      </c>
      <c r="C45" s="2">
        <v>0</v>
      </c>
      <c r="D45" s="3">
        <f t="shared" si="18"/>
        <v>44000</v>
      </c>
    </row>
    <row r="46" spans="1:10" x14ac:dyDescent="0.25">
      <c r="A46" t="s">
        <v>8</v>
      </c>
      <c r="B46" s="2">
        <v>120706.12</v>
      </c>
      <c r="C46" s="2">
        <v>41559.65</v>
      </c>
      <c r="D46" s="3">
        <f t="shared" si="18"/>
        <v>79146.47</v>
      </c>
    </row>
    <row r="47" spans="1:10" x14ac:dyDescent="0.25">
      <c r="A47" t="s">
        <v>9</v>
      </c>
      <c r="B47" s="2">
        <v>2000</v>
      </c>
      <c r="C47" s="2">
        <v>180</v>
      </c>
      <c r="D47" s="3">
        <f t="shared" si="18"/>
        <v>1820</v>
      </c>
    </row>
    <row r="48" spans="1:10" x14ac:dyDescent="0.25">
      <c r="A48" t="s">
        <v>10</v>
      </c>
      <c r="B48" s="2">
        <v>14000</v>
      </c>
      <c r="C48" s="2">
        <v>180</v>
      </c>
      <c r="D48" s="3">
        <f t="shared" si="18"/>
        <v>13820</v>
      </c>
    </row>
    <row r="49" spans="1:4" x14ac:dyDescent="0.25">
      <c r="A49" t="s">
        <v>11</v>
      </c>
      <c r="B49" s="2">
        <v>221704.91999999998</v>
      </c>
      <c r="C49" s="2">
        <v>98260.720000000016</v>
      </c>
      <c r="D49" s="3">
        <f t="shared" si="18"/>
        <v>123444.19999999997</v>
      </c>
    </row>
    <row r="50" spans="1:4" x14ac:dyDescent="0.25">
      <c r="A50" t="s">
        <v>12</v>
      </c>
      <c r="B50" s="2">
        <v>279258.46999999997</v>
      </c>
      <c r="C50" s="2">
        <v>137138.41000000003</v>
      </c>
      <c r="D50" s="3">
        <f t="shared" si="18"/>
        <v>142120.05999999994</v>
      </c>
    </row>
    <row r="51" spans="1:4" x14ac:dyDescent="0.25">
      <c r="A51" t="s">
        <v>13</v>
      </c>
      <c r="B51" s="2">
        <v>46000</v>
      </c>
      <c r="C51" s="2">
        <v>360</v>
      </c>
      <c r="D51" s="3">
        <f t="shared" si="18"/>
        <v>45640</v>
      </c>
    </row>
    <row r="52" spans="1:4" x14ac:dyDescent="0.25">
      <c r="A52" t="s">
        <v>14</v>
      </c>
      <c r="B52" s="2">
        <v>240245.96000000002</v>
      </c>
      <c r="C52" s="2">
        <v>100474.83000000002</v>
      </c>
      <c r="D52" s="3">
        <f t="shared" si="18"/>
        <v>139771.13</v>
      </c>
    </row>
    <row r="53" spans="1:4" x14ac:dyDescent="0.25">
      <c r="A53" t="s">
        <v>15</v>
      </c>
      <c r="B53" s="2">
        <v>86352.8</v>
      </c>
      <c r="C53" s="2">
        <v>6059.26</v>
      </c>
      <c r="D53" s="3">
        <f t="shared" si="18"/>
        <v>80293.540000000008</v>
      </c>
    </row>
    <row r="54" spans="1:4" x14ac:dyDescent="0.25">
      <c r="A54" t="s">
        <v>16</v>
      </c>
      <c r="B54" s="2">
        <v>22010.760000000002</v>
      </c>
      <c r="C54" s="2">
        <v>10632.66</v>
      </c>
      <c r="D54" s="3">
        <f t="shared" si="18"/>
        <v>11378.100000000002</v>
      </c>
    </row>
    <row r="55" spans="1:4" x14ac:dyDescent="0.25">
      <c r="A55" t="s">
        <v>17</v>
      </c>
      <c r="B55" s="2">
        <v>16000</v>
      </c>
      <c r="C55" s="2">
        <v>720</v>
      </c>
      <c r="D55" s="3">
        <f t="shared" si="18"/>
        <v>15280</v>
      </c>
    </row>
    <row r="56" spans="1:4" x14ac:dyDescent="0.25">
      <c r="A56" t="s">
        <v>0</v>
      </c>
      <c r="B56" s="2">
        <v>1313765.6599999999</v>
      </c>
      <c r="C56" s="2">
        <f>SUM(C40:C55)</f>
        <v>448365.25000000006</v>
      </c>
      <c r="D56" s="3">
        <f>SUM(D40:D55)</f>
        <v>865400.40999999992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96B4-A0BF-4C6D-B882-7D78FB030A9D}">
  <dimension ref="A1:F13"/>
  <sheetViews>
    <sheetView workbookViewId="0">
      <selection activeCell="F13" sqref="F13"/>
    </sheetView>
  </sheetViews>
  <sheetFormatPr defaultRowHeight="15" x14ac:dyDescent="0.25"/>
  <cols>
    <col min="1" max="1" width="10.5703125" customWidth="1"/>
    <col min="2" max="4" width="15" customWidth="1"/>
    <col min="6" max="6" width="11.7109375" bestFit="1" customWidth="1"/>
  </cols>
  <sheetData>
    <row r="1" spans="1:6" x14ac:dyDescent="0.25">
      <c r="A1" t="s">
        <v>18</v>
      </c>
      <c r="B1" s="1">
        <v>2000</v>
      </c>
      <c r="C1" s="1">
        <v>4000</v>
      </c>
      <c r="D1" t="s">
        <v>0</v>
      </c>
    </row>
    <row r="2" spans="1:6" x14ac:dyDescent="0.25">
      <c r="A2" t="s">
        <v>20</v>
      </c>
      <c r="B2">
        <v>0</v>
      </c>
      <c r="C2">
        <v>1</v>
      </c>
      <c r="D2">
        <v>1</v>
      </c>
    </row>
    <row r="3" spans="1:6" x14ac:dyDescent="0.25">
      <c r="A3" t="s">
        <v>32</v>
      </c>
      <c r="B3">
        <v>1</v>
      </c>
      <c r="C3">
        <v>0</v>
      </c>
      <c r="D3">
        <v>1</v>
      </c>
    </row>
    <row r="4" spans="1:6" x14ac:dyDescent="0.25">
      <c r="A4" t="s">
        <v>31</v>
      </c>
      <c r="B4">
        <v>0</v>
      </c>
      <c r="C4">
        <v>2</v>
      </c>
      <c r="D4">
        <v>2</v>
      </c>
    </row>
    <row r="5" spans="1:6" x14ac:dyDescent="0.25">
      <c r="A5" t="s">
        <v>0</v>
      </c>
      <c r="B5">
        <v>1</v>
      </c>
      <c r="C5">
        <v>3</v>
      </c>
      <c r="D5">
        <v>4</v>
      </c>
    </row>
    <row r="7" spans="1:6" x14ac:dyDescent="0.25">
      <c r="A7" t="s">
        <v>18</v>
      </c>
      <c r="B7" s="1">
        <v>2000</v>
      </c>
      <c r="C7" s="1">
        <v>4000</v>
      </c>
      <c r="D7" t="s">
        <v>0</v>
      </c>
    </row>
    <row r="8" spans="1:6" x14ac:dyDescent="0.25">
      <c r="A8" t="s">
        <v>20</v>
      </c>
      <c r="B8" s="1">
        <f>B$7*B2</f>
        <v>0</v>
      </c>
      <c r="C8" s="1">
        <f>C$7*C2</f>
        <v>4000</v>
      </c>
      <c r="D8" s="1">
        <f>SUM(B8:C8)</f>
        <v>4000</v>
      </c>
    </row>
    <row r="9" spans="1:6" x14ac:dyDescent="0.25">
      <c r="A9" t="s">
        <v>32</v>
      </c>
      <c r="B9" s="1">
        <f t="shared" ref="B9:C9" si="0">B$7*B3</f>
        <v>2000</v>
      </c>
      <c r="C9" s="1">
        <f t="shared" si="0"/>
        <v>0</v>
      </c>
      <c r="D9" s="1">
        <f t="shared" ref="D9:D10" si="1">SUM(B9:C9)</f>
        <v>2000</v>
      </c>
    </row>
    <row r="10" spans="1:6" x14ac:dyDescent="0.25">
      <c r="A10" t="s">
        <v>31</v>
      </c>
      <c r="B10" s="1">
        <f>B$7*B4</f>
        <v>0</v>
      </c>
      <c r="C10" s="1">
        <f>C$7*C4</f>
        <v>8000</v>
      </c>
      <c r="D10" s="1">
        <f t="shared" si="1"/>
        <v>8000</v>
      </c>
    </row>
    <row r="11" spans="1:6" x14ac:dyDescent="0.25">
      <c r="A11" t="s">
        <v>0</v>
      </c>
      <c r="B11" s="1">
        <f>SUM(B8:B10)</f>
        <v>2000</v>
      </c>
      <c r="C11" s="1">
        <f>SUM(C8:C10)</f>
        <v>12000</v>
      </c>
      <c r="D11" s="1">
        <f>SUM(D8:D10)</f>
        <v>14000</v>
      </c>
    </row>
    <row r="13" spans="1:6" x14ac:dyDescent="0.25">
      <c r="A13" t="s">
        <v>44</v>
      </c>
      <c r="B13">
        <v>1</v>
      </c>
      <c r="C13" s="2">
        <v>180</v>
      </c>
      <c r="F13" s="1">
        <f>D11-C13</f>
        <v>13820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7CB6-2C37-47E3-9FCB-B3EED3CF37AC}">
  <dimension ref="A1:G30"/>
  <sheetViews>
    <sheetView workbookViewId="0">
      <selection activeCell="G30" sqref="G30"/>
    </sheetView>
  </sheetViews>
  <sheetFormatPr defaultRowHeight="15" x14ac:dyDescent="0.25"/>
  <cols>
    <col min="1" max="1" width="10.7109375" customWidth="1"/>
    <col min="2" max="2" width="11.7109375" bestFit="1" customWidth="1"/>
    <col min="3" max="3" width="13.28515625" bestFit="1" customWidth="1"/>
    <col min="4" max="4" width="11.7109375" bestFit="1" customWidth="1"/>
    <col min="5" max="5" width="12.7109375" bestFit="1" customWidth="1"/>
    <col min="7" max="7" width="12.7109375" bestFit="1" customWidth="1"/>
  </cols>
  <sheetData>
    <row r="1" spans="1:5" x14ac:dyDescent="0.25">
      <c r="A1" t="s">
        <v>18</v>
      </c>
      <c r="B1" s="1">
        <v>4000</v>
      </c>
      <c r="C1" s="1">
        <v>6176.4</v>
      </c>
      <c r="D1" s="1">
        <v>7336.92</v>
      </c>
      <c r="E1" t="s">
        <v>0</v>
      </c>
    </row>
    <row r="2" spans="1:5" x14ac:dyDescent="0.25">
      <c r="A2" t="s">
        <v>27</v>
      </c>
      <c r="B2">
        <v>0</v>
      </c>
      <c r="C2">
        <v>0</v>
      </c>
      <c r="D2">
        <v>11</v>
      </c>
      <c r="E2">
        <v>11</v>
      </c>
    </row>
    <row r="3" spans="1:5" x14ac:dyDescent="0.25">
      <c r="A3" t="s">
        <v>19</v>
      </c>
      <c r="B3">
        <v>0</v>
      </c>
      <c r="C3">
        <v>17</v>
      </c>
      <c r="D3">
        <v>0</v>
      </c>
      <c r="E3">
        <v>17</v>
      </c>
    </row>
    <row r="4" spans="1:5" x14ac:dyDescent="0.25">
      <c r="A4" t="s">
        <v>20</v>
      </c>
      <c r="B4">
        <v>8</v>
      </c>
      <c r="C4">
        <v>0</v>
      </c>
      <c r="D4">
        <v>0</v>
      </c>
      <c r="E4">
        <v>8</v>
      </c>
    </row>
    <row r="5" spans="1:5" x14ac:dyDescent="0.25">
      <c r="A5" t="s">
        <v>31</v>
      </c>
      <c r="B5">
        <v>1</v>
      </c>
      <c r="C5">
        <v>0</v>
      </c>
      <c r="D5">
        <v>0</v>
      </c>
      <c r="E5">
        <v>1</v>
      </c>
    </row>
    <row r="6" spans="1:5" x14ac:dyDescent="0.25">
      <c r="A6" t="s">
        <v>0</v>
      </c>
      <c r="B6">
        <v>9</v>
      </c>
      <c r="C6">
        <v>17</v>
      </c>
      <c r="D6">
        <v>11</v>
      </c>
      <c r="E6">
        <v>37</v>
      </c>
    </row>
    <row r="8" spans="1:5" x14ac:dyDescent="0.25">
      <c r="A8" t="s">
        <v>18</v>
      </c>
      <c r="B8" s="1">
        <v>4000</v>
      </c>
      <c r="C8" s="1">
        <v>6176.4</v>
      </c>
      <c r="D8" s="1">
        <v>7336.92</v>
      </c>
      <c r="E8" t="s">
        <v>0</v>
      </c>
    </row>
    <row r="9" spans="1:5" x14ac:dyDescent="0.25">
      <c r="A9" t="s">
        <v>27</v>
      </c>
      <c r="B9" s="1">
        <f>B$1*B2</f>
        <v>0</v>
      </c>
      <c r="C9" s="1">
        <f t="shared" ref="C9:D9" si="0">C$1*C2</f>
        <v>0</v>
      </c>
      <c r="D9" s="1">
        <f t="shared" si="0"/>
        <v>80706.12</v>
      </c>
      <c r="E9" s="1">
        <f>SUM(B9:D9)</f>
        <v>80706.12</v>
      </c>
    </row>
    <row r="10" spans="1:5" x14ac:dyDescent="0.25">
      <c r="A10" t="s">
        <v>19</v>
      </c>
      <c r="B10" s="1">
        <f t="shared" ref="B10:D10" si="1">B$1*B3</f>
        <v>0</v>
      </c>
      <c r="C10" s="1">
        <f t="shared" si="1"/>
        <v>104998.79999999999</v>
      </c>
      <c r="D10" s="1">
        <f t="shared" si="1"/>
        <v>0</v>
      </c>
      <c r="E10" s="1">
        <f t="shared" ref="E10:E12" si="2">SUM(B10:D10)</f>
        <v>104998.79999999999</v>
      </c>
    </row>
    <row r="11" spans="1:5" x14ac:dyDescent="0.25">
      <c r="A11" t="s">
        <v>20</v>
      </c>
      <c r="B11" s="1">
        <f t="shared" ref="B11:D11" si="3">B$1*B4</f>
        <v>32000</v>
      </c>
      <c r="C11" s="1">
        <f t="shared" si="3"/>
        <v>0</v>
      </c>
      <c r="D11" s="1">
        <f t="shared" si="3"/>
        <v>0</v>
      </c>
      <c r="E11" s="1">
        <f t="shared" si="2"/>
        <v>32000</v>
      </c>
    </row>
    <row r="12" spans="1:5" x14ac:dyDescent="0.25">
      <c r="A12" t="s">
        <v>31</v>
      </c>
      <c r="B12" s="1">
        <f t="shared" ref="B12:D12" si="4">B$1*B5</f>
        <v>4000</v>
      </c>
      <c r="C12" s="1">
        <f t="shared" si="4"/>
        <v>0</v>
      </c>
      <c r="D12" s="1">
        <f t="shared" si="4"/>
        <v>0</v>
      </c>
      <c r="E12" s="1">
        <f t="shared" si="2"/>
        <v>4000</v>
      </c>
    </row>
    <row r="13" spans="1:5" x14ac:dyDescent="0.25">
      <c r="A13" t="s">
        <v>0</v>
      </c>
      <c r="B13" s="1">
        <f>SUM(B9:B12)</f>
        <v>36000</v>
      </c>
      <c r="C13" s="1">
        <f t="shared" ref="C13:D13" si="5">SUM(C9:C12)</f>
        <v>104998.79999999999</v>
      </c>
      <c r="D13" s="1">
        <f t="shared" si="5"/>
        <v>80706.12</v>
      </c>
      <c r="E13" s="1">
        <f>SUM(E9:E12)</f>
        <v>221704.91999999998</v>
      </c>
    </row>
    <row r="15" spans="1:5" x14ac:dyDescent="0.25">
      <c r="A15" t="s">
        <v>36</v>
      </c>
      <c r="B15">
        <v>3</v>
      </c>
      <c r="C15" s="2">
        <v>313.32</v>
      </c>
    </row>
    <row r="16" spans="1:5" x14ac:dyDescent="0.25">
      <c r="A16" t="s">
        <v>47</v>
      </c>
      <c r="B16">
        <v>3</v>
      </c>
      <c r="C16" s="2">
        <v>328.86</v>
      </c>
    </row>
    <row r="17" spans="1:7" x14ac:dyDescent="0.25">
      <c r="A17" t="s">
        <v>37</v>
      </c>
      <c r="B17">
        <v>11</v>
      </c>
      <c r="C17" s="2">
        <v>11300.08</v>
      </c>
    </row>
    <row r="18" spans="1:7" x14ac:dyDescent="0.25">
      <c r="A18" t="s">
        <v>38</v>
      </c>
      <c r="B18">
        <v>11</v>
      </c>
      <c r="C18" s="2">
        <v>5098.28</v>
      </c>
    </row>
    <row r="19" spans="1:7" x14ac:dyDescent="0.25">
      <c r="A19" t="s">
        <v>39</v>
      </c>
      <c r="B19">
        <v>3</v>
      </c>
      <c r="C19" s="2">
        <v>3024</v>
      </c>
    </row>
    <row r="20" spans="1:7" x14ac:dyDescent="0.25">
      <c r="A20" t="s">
        <v>40</v>
      </c>
      <c r="B20">
        <v>11</v>
      </c>
      <c r="C20" s="2">
        <v>18647.97</v>
      </c>
    </row>
    <row r="21" spans="1:7" x14ac:dyDescent="0.25">
      <c r="A21" t="s">
        <v>21</v>
      </c>
      <c r="B21">
        <v>17</v>
      </c>
      <c r="C21" s="2">
        <v>28417.200000000001</v>
      </c>
    </row>
    <row r="22" spans="1:7" x14ac:dyDescent="0.25">
      <c r="A22" t="s">
        <v>22</v>
      </c>
      <c r="B22">
        <v>15</v>
      </c>
      <c r="C22" s="2">
        <v>2228.5500000000002</v>
      </c>
    </row>
    <row r="23" spans="1:7" x14ac:dyDescent="0.25">
      <c r="A23" t="s">
        <v>23</v>
      </c>
      <c r="B23">
        <v>17</v>
      </c>
      <c r="C23" s="2">
        <v>6000.32</v>
      </c>
    </row>
    <row r="24" spans="1:7" x14ac:dyDescent="0.25">
      <c r="A24" t="s">
        <v>24</v>
      </c>
      <c r="B24">
        <v>17</v>
      </c>
      <c r="C24" s="2">
        <v>14526.16</v>
      </c>
    </row>
    <row r="25" spans="1:7" x14ac:dyDescent="0.25">
      <c r="A25" t="s">
        <v>41</v>
      </c>
      <c r="B25">
        <v>10</v>
      </c>
      <c r="C25" s="2">
        <v>3727.8</v>
      </c>
    </row>
    <row r="26" spans="1:7" x14ac:dyDescent="0.25">
      <c r="A26" t="s">
        <v>48</v>
      </c>
      <c r="B26">
        <v>9</v>
      </c>
      <c r="C26" s="2">
        <v>138.06</v>
      </c>
    </row>
    <row r="27" spans="1:7" x14ac:dyDescent="0.25">
      <c r="A27" t="s">
        <v>42</v>
      </c>
      <c r="B27">
        <v>21</v>
      </c>
      <c r="C27" s="2">
        <v>2303.0700000000002</v>
      </c>
    </row>
    <row r="28" spans="1:7" x14ac:dyDescent="0.25">
      <c r="A28" t="s">
        <v>43</v>
      </c>
      <c r="B28">
        <v>3</v>
      </c>
      <c r="C28" s="2">
        <v>86.4</v>
      </c>
    </row>
    <row r="29" spans="1:7" x14ac:dyDescent="0.25">
      <c r="A29" t="s">
        <v>25</v>
      </c>
      <c r="B29">
        <v>35</v>
      </c>
      <c r="C29" s="2">
        <v>2120.65</v>
      </c>
    </row>
    <row r="30" spans="1:7" x14ac:dyDescent="0.25">
      <c r="C30" s="2">
        <f>SUM(C15:C29)</f>
        <v>98260.720000000016</v>
      </c>
      <c r="G30" s="1">
        <f>E13-C30</f>
        <v>123444.19999999997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84F9-D5EB-4BD1-9A5D-CF41DD3102A1}">
  <dimension ref="A1:J36"/>
  <sheetViews>
    <sheetView topLeftCell="A4" workbookViewId="0">
      <selection activeCell="J36" sqref="J36"/>
    </sheetView>
  </sheetViews>
  <sheetFormatPr defaultRowHeight="15" x14ac:dyDescent="0.25"/>
  <cols>
    <col min="1" max="1" width="10.7109375" customWidth="1"/>
    <col min="2" max="2" width="10.7109375" bestFit="1" customWidth="1"/>
    <col min="3" max="3" width="14.28515625" bestFit="1" customWidth="1"/>
    <col min="4" max="6" width="10.7109375" bestFit="1" customWidth="1"/>
    <col min="7" max="7" width="11.7109375" bestFit="1" customWidth="1"/>
    <col min="8" max="8" width="12.7109375" bestFit="1" customWidth="1"/>
    <col min="10" max="10" width="12.7109375" bestFit="1" customWidth="1"/>
  </cols>
  <sheetData>
    <row r="1" spans="1:8" x14ac:dyDescent="0.25">
      <c r="A1" t="s">
        <v>18</v>
      </c>
      <c r="B1" s="1">
        <v>3000</v>
      </c>
      <c r="C1" s="1">
        <v>4000</v>
      </c>
      <c r="D1" s="1">
        <v>5203.67</v>
      </c>
      <c r="E1" s="1">
        <v>6176.4</v>
      </c>
      <c r="F1" s="1">
        <v>7336.92</v>
      </c>
      <c r="G1" s="1">
        <v>17244.439999999999</v>
      </c>
      <c r="H1" t="s">
        <v>0</v>
      </c>
    </row>
    <row r="2" spans="1:8" x14ac:dyDescent="0.25">
      <c r="A2" t="s">
        <v>26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27</v>
      </c>
      <c r="B3">
        <v>0</v>
      </c>
      <c r="C3">
        <v>0</v>
      </c>
      <c r="D3">
        <v>0</v>
      </c>
      <c r="E3">
        <v>0</v>
      </c>
      <c r="F3">
        <v>16</v>
      </c>
      <c r="G3">
        <v>0</v>
      </c>
      <c r="H3">
        <v>16</v>
      </c>
    </row>
    <row r="4" spans="1:8" x14ac:dyDescent="0.25">
      <c r="A4" t="s">
        <v>34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2</v>
      </c>
    </row>
    <row r="5" spans="1:8" x14ac:dyDescent="0.25">
      <c r="A5" t="s">
        <v>19</v>
      </c>
      <c r="B5">
        <v>0</v>
      </c>
      <c r="C5">
        <v>0</v>
      </c>
      <c r="D5">
        <v>0</v>
      </c>
      <c r="E5">
        <v>18</v>
      </c>
      <c r="F5">
        <v>0</v>
      </c>
      <c r="G5">
        <v>0</v>
      </c>
      <c r="H5">
        <v>18</v>
      </c>
    </row>
    <row r="6" spans="1:8" x14ac:dyDescent="0.25">
      <c r="A6" t="s">
        <v>20</v>
      </c>
      <c r="B6">
        <v>0</v>
      </c>
      <c r="C6">
        <v>2</v>
      </c>
      <c r="D6">
        <v>0</v>
      </c>
      <c r="E6">
        <v>0</v>
      </c>
      <c r="F6">
        <v>0</v>
      </c>
      <c r="G6">
        <v>0</v>
      </c>
      <c r="H6">
        <v>2</v>
      </c>
    </row>
    <row r="7" spans="1:8" x14ac:dyDescent="0.25">
      <c r="A7" t="s">
        <v>30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0</v>
      </c>
      <c r="B8">
        <v>1</v>
      </c>
      <c r="C8">
        <v>2</v>
      </c>
      <c r="D8">
        <v>1</v>
      </c>
      <c r="E8">
        <v>18</v>
      </c>
      <c r="F8">
        <v>16</v>
      </c>
      <c r="G8">
        <v>2</v>
      </c>
      <c r="H8">
        <v>40</v>
      </c>
    </row>
    <row r="10" spans="1:8" x14ac:dyDescent="0.25">
      <c r="A10" t="s">
        <v>18</v>
      </c>
      <c r="B10" s="1">
        <v>3000</v>
      </c>
      <c r="C10" s="1">
        <v>4000</v>
      </c>
      <c r="D10" s="1">
        <v>5203.67</v>
      </c>
      <c r="E10" s="1">
        <v>6176.4</v>
      </c>
      <c r="F10" s="1">
        <v>7336.92</v>
      </c>
      <c r="G10" s="1">
        <v>17244.439999999999</v>
      </c>
      <c r="H10" t="s">
        <v>0</v>
      </c>
    </row>
    <row r="11" spans="1:8" x14ac:dyDescent="0.25">
      <c r="A11" t="s">
        <v>26</v>
      </c>
      <c r="B11" s="1">
        <f>B$10*B2</f>
        <v>0</v>
      </c>
      <c r="C11" s="1">
        <f t="shared" ref="C11:G11" si="0">C$10*C2</f>
        <v>0</v>
      </c>
      <c r="D11" s="1">
        <f t="shared" si="0"/>
        <v>5203.67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>SUM(B11:G11)</f>
        <v>5203.67</v>
      </c>
    </row>
    <row r="12" spans="1:8" x14ac:dyDescent="0.25">
      <c r="A12" t="s">
        <v>27</v>
      </c>
      <c r="B12" s="1">
        <f t="shared" ref="B12:G12" si="1">B$10*B3</f>
        <v>0</v>
      </c>
      <c r="C12" s="1">
        <f t="shared" si="1"/>
        <v>0</v>
      </c>
      <c r="D12" s="1">
        <f t="shared" si="1"/>
        <v>0</v>
      </c>
      <c r="E12" s="1">
        <f t="shared" si="1"/>
        <v>0</v>
      </c>
      <c r="F12" s="1">
        <f t="shared" si="1"/>
        <v>117390.72</v>
      </c>
      <c r="G12" s="1">
        <f t="shared" si="1"/>
        <v>0</v>
      </c>
      <c r="H12" s="1">
        <f t="shared" ref="H12:H16" si="2">SUM(B12:G12)</f>
        <v>117390.72</v>
      </c>
    </row>
    <row r="13" spans="1:8" x14ac:dyDescent="0.25">
      <c r="A13" t="s">
        <v>34</v>
      </c>
      <c r="B13" s="1">
        <f t="shared" ref="B13:G13" si="3">B$10*B4</f>
        <v>0</v>
      </c>
      <c r="C13" s="1">
        <f t="shared" si="3"/>
        <v>0</v>
      </c>
      <c r="D13" s="1">
        <f t="shared" si="3"/>
        <v>0</v>
      </c>
      <c r="E13" s="1">
        <f t="shared" si="3"/>
        <v>0</v>
      </c>
      <c r="F13" s="1">
        <f t="shared" si="3"/>
        <v>0</v>
      </c>
      <c r="G13" s="1">
        <f t="shared" si="3"/>
        <v>34488.879999999997</v>
      </c>
      <c r="H13" s="1">
        <f t="shared" si="2"/>
        <v>34488.879999999997</v>
      </c>
    </row>
    <row r="14" spans="1:8" x14ac:dyDescent="0.25">
      <c r="A14" t="s">
        <v>19</v>
      </c>
      <c r="B14" s="1">
        <f t="shared" ref="B14:G14" si="4">B$10*B5</f>
        <v>0</v>
      </c>
      <c r="C14" s="1">
        <f t="shared" si="4"/>
        <v>0</v>
      </c>
      <c r="D14" s="1">
        <f>D$10*D5</f>
        <v>0</v>
      </c>
      <c r="E14" s="1">
        <f t="shared" si="4"/>
        <v>111175.2</v>
      </c>
      <c r="F14" s="1">
        <f t="shared" si="4"/>
        <v>0</v>
      </c>
      <c r="G14" s="1">
        <f t="shared" si="4"/>
        <v>0</v>
      </c>
      <c r="H14" s="1">
        <f t="shared" si="2"/>
        <v>111175.2</v>
      </c>
    </row>
    <row r="15" spans="1:8" x14ac:dyDescent="0.25">
      <c r="A15" t="s">
        <v>20</v>
      </c>
      <c r="B15" s="1">
        <f t="shared" ref="B15:G15" si="5">B$10*B6</f>
        <v>0</v>
      </c>
      <c r="C15" s="1">
        <f t="shared" si="5"/>
        <v>8000</v>
      </c>
      <c r="D15" s="1">
        <f t="shared" si="5"/>
        <v>0</v>
      </c>
      <c r="E15" s="1">
        <f t="shared" si="5"/>
        <v>0</v>
      </c>
      <c r="F15" s="1">
        <f t="shared" si="5"/>
        <v>0</v>
      </c>
      <c r="G15" s="1">
        <f t="shared" si="5"/>
        <v>0</v>
      </c>
      <c r="H15" s="1">
        <f t="shared" si="2"/>
        <v>8000</v>
      </c>
    </row>
    <row r="16" spans="1:8" x14ac:dyDescent="0.25">
      <c r="A16" t="s">
        <v>30</v>
      </c>
      <c r="B16" s="1">
        <f t="shared" ref="B16:G16" si="6">B$10*B7</f>
        <v>3000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6"/>
        <v>0</v>
      </c>
      <c r="G16" s="1">
        <f t="shared" si="6"/>
        <v>0</v>
      </c>
      <c r="H16" s="1">
        <f t="shared" si="2"/>
        <v>3000</v>
      </c>
    </row>
    <row r="17" spans="1:8" x14ac:dyDescent="0.25">
      <c r="A17" t="s">
        <v>0</v>
      </c>
      <c r="B17" s="1">
        <f>SUM(B11:B16)</f>
        <v>3000</v>
      </c>
      <c r="C17" s="1">
        <f t="shared" ref="C17:G17" si="7">SUM(C11:C16)</f>
        <v>8000</v>
      </c>
      <c r="D17" s="1">
        <f t="shared" si="7"/>
        <v>5203.67</v>
      </c>
      <c r="E17" s="1">
        <f t="shared" si="7"/>
        <v>111175.2</v>
      </c>
      <c r="F17" s="1">
        <f t="shared" si="7"/>
        <v>117390.72</v>
      </c>
      <c r="G17" s="1">
        <f t="shared" si="7"/>
        <v>34488.879999999997</v>
      </c>
      <c r="H17" s="1">
        <f>SUM(H11:H16)</f>
        <v>279258.46999999997</v>
      </c>
    </row>
    <row r="19" spans="1:8" x14ac:dyDescent="0.25">
      <c r="A19" t="s">
        <v>47</v>
      </c>
      <c r="B19">
        <v>2</v>
      </c>
      <c r="C19" s="2">
        <v>219.24</v>
      </c>
    </row>
    <row r="20" spans="1:8" x14ac:dyDescent="0.25">
      <c r="A20" t="s">
        <v>37</v>
      </c>
      <c r="B20">
        <v>17</v>
      </c>
      <c r="C20" s="2">
        <v>17463.759999999998</v>
      </c>
    </row>
    <row r="21" spans="1:8" x14ac:dyDescent="0.25">
      <c r="A21" t="s">
        <v>38</v>
      </c>
      <c r="B21">
        <v>17</v>
      </c>
      <c r="C21" s="2">
        <v>7879.16</v>
      </c>
    </row>
    <row r="22" spans="1:8" x14ac:dyDescent="0.25">
      <c r="A22" t="s">
        <v>49</v>
      </c>
      <c r="B22">
        <v>2</v>
      </c>
      <c r="C22" s="2">
        <v>929.22</v>
      </c>
    </row>
    <row r="23" spans="1:8" x14ac:dyDescent="0.25">
      <c r="A23" t="s">
        <v>50</v>
      </c>
      <c r="B23">
        <v>6</v>
      </c>
      <c r="C23" s="2">
        <v>12734.22</v>
      </c>
    </row>
    <row r="24" spans="1:8" x14ac:dyDescent="0.25">
      <c r="A24" t="s">
        <v>51</v>
      </c>
      <c r="B24">
        <v>2</v>
      </c>
      <c r="C24" s="2">
        <v>3517.68</v>
      </c>
    </row>
    <row r="25" spans="1:8" x14ac:dyDescent="0.25">
      <c r="A25" t="s">
        <v>40</v>
      </c>
      <c r="B25">
        <v>16</v>
      </c>
      <c r="C25" s="2">
        <v>27124.32</v>
      </c>
    </row>
    <row r="26" spans="1:8" x14ac:dyDescent="0.25">
      <c r="A26" t="s">
        <v>21</v>
      </c>
      <c r="B26">
        <v>17</v>
      </c>
      <c r="C26" s="2">
        <v>28417.200000000001</v>
      </c>
    </row>
    <row r="27" spans="1:8" x14ac:dyDescent="0.25">
      <c r="A27" t="s">
        <v>52</v>
      </c>
      <c r="B27">
        <v>2</v>
      </c>
      <c r="C27" s="2">
        <v>1057</v>
      </c>
    </row>
    <row r="28" spans="1:8" x14ac:dyDescent="0.25">
      <c r="A28" t="s">
        <v>53</v>
      </c>
      <c r="B28">
        <v>2</v>
      </c>
      <c r="C28" s="2">
        <v>2633.36</v>
      </c>
    </row>
    <row r="29" spans="1:8" x14ac:dyDescent="0.25">
      <c r="A29" t="s">
        <v>23</v>
      </c>
      <c r="B29">
        <v>17</v>
      </c>
      <c r="C29" s="2">
        <v>6000.32</v>
      </c>
    </row>
    <row r="30" spans="1:8" x14ac:dyDescent="0.25">
      <c r="A30" t="s">
        <v>24</v>
      </c>
      <c r="B30">
        <v>17</v>
      </c>
      <c r="C30" s="2">
        <v>14526.16</v>
      </c>
    </row>
    <row r="31" spans="1:8" x14ac:dyDescent="0.25">
      <c r="A31" t="s">
        <v>54</v>
      </c>
      <c r="B31">
        <v>2</v>
      </c>
      <c r="C31" s="2">
        <v>3139.34</v>
      </c>
    </row>
    <row r="32" spans="1:8" x14ac:dyDescent="0.25">
      <c r="A32" t="s">
        <v>55</v>
      </c>
      <c r="B32">
        <v>2</v>
      </c>
      <c r="C32" s="2">
        <v>1304.78</v>
      </c>
    </row>
    <row r="33" spans="1:10" x14ac:dyDescent="0.25">
      <c r="A33" t="s">
        <v>41</v>
      </c>
      <c r="B33">
        <v>17</v>
      </c>
      <c r="C33" s="2">
        <v>6337.26</v>
      </c>
    </row>
    <row r="34" spans="1:10" x14ac:dyDescent="0.25">
      <c r="A34" t="s">
        <v>42</v>
      </c>
      <c r="B34">
        <v>23</v>
      </c>
      <c r="C34" s="2">
        <v>2522.41</v>
      </c>
    </row>
    <row r="35" spans="1:10" x14ac:dyDescent="0.25">
      <c r="A35" t="s">
        <v>25</v>
      </c>
      <c r="B35">
        <v>22</v>
      </c>
      <c r="C35" s="2">
        <v>1332.98</v>
      </c>
    </row>
    <row r="36" spans="1:10" x14ac:dyDescent="0.25">
      <c r="C36" s="2">
        <f>SUM(C19:C35)</f>
        <v>137138.41000000003</v>
      </c>
      <c r="J36" s="1">
        <f>H17-C36</f>
        <v>142120.05999999994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64DE-16B6-440F-8C16-EA42EC5E4696}">
  <dimension ref="A1:F13"/>
  <sheetViews>
    <sheetView workbookViewId="0">
      <selection activeCell="F13" sqref="F13"/>
    </sheetView>
  </sheetViews>
  <sheetFormatPr defaultRowHeight="15" x14ac:dyDescent="0.25"/>
  <cols>
    <col min="1" max="1" width="10.85546875" customWidth="1"/>
    <col min="2" max="4" width="11.7109375" bestFit="1" customWidth="1"/>
    <col min="6" max="6" width="11.7109375" bestFit="1" customWidth="1"/>
  </cols>
  <sheetData>
    <row r="1" spans="1:6" x14ac:dyDescent="0.25">
      <c r="A1" t="s">
        <v>18</v>
      </c>
      <c r="B1" s="1">
        <v>4000</v>
      </c>
      <c r="C1" s="1">
        <v>6000</v>
      </c>
      <c r="D1" t="s">
        <v>0</v>
      </c>
    </row>
    <row r="2" spans="1:6" x14ac:dyDescent="0.25">
      <c r="A2" t="s">
        <v>28</v>
      </c>
      <c r="B2">
        <v>0</v>
      </c>
      <c r="C2">
        <v>5</v>
      </c>
      <c r="D2">
        <v>5</v>
      </c>
    </row>
    <row r="3" spans="1:6" x14ac:dyDescent="0.25">
      <c r="A3" t="s">
        <v>35</v>
      </c>
      <c r="B3">
        <v>3</v>
      </c>
      <c r="C3">
        <v>0</v>
      </c>
      <c r="D3">
        <v>3</v>
      </c>
    </row>
    <row r="4" spans="1:6" x14ac:dyDescent="0.25">
      <c r="A4" t="s">
        <v>31</v>
      </c>
      <c r="B4">
        <v>1</v>
      </c>
      <c r="C4">
        <v>0</v>
      </c>
      <c r="D4">
        <v>1</v>
      </c>
    </row>
    <row r="5" spans="1:6" x14ac:dyDescent="0.25">
      <c r="A5" t="s">
        <v>0</v>
      </c>
      <c r="B5">
        <v>4</v>
      </c>
      <c r="C5">
        <v>5</v>
      </c>
      <c r="D5">
        <v>9</v>
      </c>
    </row>
    <row r="7" spans="1:6" x14ac:dyDescent="0.25">
      <c r="A7" t="s">
        <v>18</v>
      </c>
      <c r="B7" s="1">
        <v>4000</v>
      </c>
      <c r="C7" s="1">
        <v>6000</v>
      </c>
      <c r="D7" t="s">
        <v>0</v>
      </c>
    </row>
    <row r="8" spans="1:6" x14ac:dyDescent="0.25">
      <c r="A8" t="s">
        <v>28</v>
      </c>
      <c r="B8" s="1">
        <f>B$7*B2</f>
        <v>0</v>
      </c>
      <c r="C8" s="1">
        <f>C$7*C2</f>
        <v>30000</v>
      </c>
      <c r="D8" s="1">
        <f>SUM(B8:C8)</f>
        <v>30000</v>
      </c>
    </row>
    <row r="9" spans="1:6" x14ac:dyDescent="0.25">
      <c r="A9" t="s">
        <v>35</v>
      </c>
      <c r="B9" s="1">
        <f t="shared" ref="B9:C9" si="0">B$7*B3</f>
        <v>12000</v>
      </c>
      <c r="C9" s="1">
        <f t="shared" si="0"/>
        <v>0</v>
      </c>
      <c r="D9" s="1">
        <f t="shared" ref="D9:D10" si="1">SUM(B9:C9)</f>
        <v>12000</v>
      </c>
    </row>
    <row r="10" spans="1:6" x14ac:dyDescent="0.25">
      <c r="A10" t="s">
        <v>31</v>
      </c>
      <c r="B10" s="1">
        <f t="shared" ref="B10:C10" si="2">B$7*B4</f>
        <v>4000</v>
      </c>
      <c r="C10" s="1">
        <f t="shared" si="2"/>
        <v>0</v>
      </c>
      <c r="D10" s="1">
        <f t="shared" si="1"/>
        <v>4000</v>
      </c>
    </row>
    <row r="11" spans="1:6" x14ac:dyDescent="0.25">
      <c r="A11" t="s">
        <v>0</v>
      </c>
      <c r="B11" s="1">
        <f>SUM(B8:B10)</f>
        <v>16000</v>
      </c>
      <c r="C11" s="1">
        <f>SUM(C8:C10)</f>
        <v>30000</v>
      </c>
      <c r="D11" s="1">
        <f>SUM(D8:D10)</f>
        <v>46000</v>
      </c>
    </row>
    <row r="13" spans="1:6" x14ac:dyDescent="0.25">
      <c r="A13" s="2" t="s">
        <v>44</v>
      </c>
      <c r="B13" s="2">
        <v>2</v>
      </c>
      <c r="C13" s="2">
        <v>360</v>
      </c>
      <c r="F13" s="1">
        <f>D11-C13</f>
        <v>45640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CA2E-7830-4089-8910-CD222F9C4F2D}">
  <dimension ref="A1:I40"/>
  <sheetViews>
    <sheetView topLeftCell="A10" workbookViewId="0">
      <selection activeCell="I40" sqref="I40"/>
    </sheetView>
  </sheetViews>
  <sheetFormatPr defaultRowHeight="15" x14ac:dyDescent="0.25"/>
  <cols>
    <col min="1" max="1" width="10.7109375" customWidth="1"/>
    <col min="2" max="2" width="10.7109375" bestFit="1" customWidth="1"/>
    <col min="3" max="3" width="14.28515625" bestFit="1" customWidth="1"/>
    <col min="4" max="5" width="10.7109375" bestFit="1" customWidth="1"/>
    <col min="6" max="6" width="11.7109375" bestFit="1" customWidth="1"/>
    <col min="7" max="7" width="12.7109375" bestFit="1" customWidth="1"/>
    <col min="9" max="9" width="12.7109375" bestFit="1" customWidth="1"/>
  </cols>
  <sheetData>
    <row r="1" spans="1:7" x14ac:dyDescent="0.25">
      <c r="A1" t="s">
        <v>18</v>
      </c>
      <c r="B1" s="1">
        <v>3000</v>
      </c>
      <c r="C1" s="1">
        <v>4000</v>
      </c>
      <c r="D1" s="1">
        <v>6176.4</v>
      </c>
      <c r="E1" s="1">
        <v>7336.92</v>
      </c>
      <c r="F1" s="1">
        <v>17244.439999999999</v>
      </c>
      <c r="G1" t="s">
        <v>0</v>
      </c>
    </row>
    <row r="2" spans="1:7" x14ac:dyDescent="0.25">
      <c r="A2" t="s">
        <v>27</v>
      </c>
      <c r="B2">
        <v>0</v>
      </c>
      <c r="C2">
        <v>0</v>
      </c>
      <c r="D2">
        <v>0</v>
      </c>
      <c r="E2">
        <v>12</v>
      </c>
      <c r="F2">
        <v>0</v>
      </c>
      <c r="G2">
        <v>12</v>
      </c>
    </row>
    <row r="3" spans="1:7" x14ac:dyDescent="0.25">
      <c r="A3" t="s">
        <v>34</v>
      </c>
      <c r="B3">
        <v>0</v>
      </c>
      <c r="C3">
        <v>0</v>
      </c>
      <c r="D3">
        <v>0</v>
      </c>
      <c r="E3">
        <v>0</v>
      </c>
      <c r="F3">
        <v>3</v>
      </c>
      <c r="G3">
        <v>3</v>
      </c>
    </row>
    <row r="4" spans="1:7" x14ac:dyDescent="0.25">
      <c r="A4" t="s">
        <v>19</v>
      </c>
      <c r="B4">
        <v>0</v>
      </c>
      <c r="C4">
        <v>0</v>
      </c>
      <c r="D4">
        <v>14</v>
      </c>
      <c r="E4">
        <v>0</v>
      </c>
      <c r="F4">
        <v>0</v>
      </c>
      <c r="G4">
        <v>14</v>
      </c>
    </row>
    <row r="5" spans="1:7" x14ac:dyDescent="0.25">
      <c r="A5" t="s">
        <v>33</v>
      </c>
      <c r="B5">
        <v>0</v>
      </c>
      <c r="C5">
        <v>1</v>
      </c>
      <c r="D5">
        <v>0</v>
      </c>
      <c r="E5">
        <v>0</v>
      </c>
      <c r="F5">
        <v>0</v>
      </c>
      <c r="G5">
        <v>1</v>
      </c>
    </row>
    <row r="6" spans="1:7" x14ac:dyDescent="0.25">
      <c r="A6" t="s">
        <v>30</v>
      </c>
      <c r="B6">
        <v>2</v>
      </c>
      <c r="C6">
        <v>0</v>
      </c>
      <c r="D6">
        <v>0</v>
      </c>
      <c r="E6">
        <v>0</v>
      </c>
      <c r="F6">
        <v>0</v>
      </c>
      <c r="G6">
        <v>2</v>
      </c>
    </row>
    <row r="7" spans="1:7" x14ac:dyDescent="0.25">
      <c r="A7" t="s">
        <v>31</v>
      </c>
      <c r="B7">
        <v>0</v>
      </c>
      <c r="C7">
        <v>1</v>
      </c>
      <c r="D7">
        <v>0</v>
      </c>
      <c r="E7">
        <v>0</v>
      </c>
      <c r="F7">
        <v>0</v>
      </c>
      <c r="G7">
        <v>1</v>
      </c>
    </row>
    <row r="8" spans="1:7" x14ac:dyDescent="0.25">
      <c r="A8" t="s">
        <v>0</v>
      </c>
      <c r="B8">
        <v>2</v>
      </c>
      <c r="C8">
        <v>2</v>
      </c>
      <c r="D8">
        <v>14</v>
      </c>
      <c r="E8">
        <v>12</v>
      </c>
      <c r="F8">
        <v>3</v>
      </c>
      <c r="G8">
        <v>33</v>
      </c>
    </row>
    <row r="10" spans="1:7" x14ac:dyDescent="0.25">
      <c r="A10" t="s">
        <v>18</v>
      </c>
      <c r="B10" s="1">
        <v>3000</v>
      </c>
      <c r="C10" s="1">
        <v>4000</v>
      </c>
      <c r="D10" s="1">
        <v>6176.4</v>
      </c>
      <c r="E10" s="1">
        <v>7336.92</v>
      </c>
      <c r="F10" s="1">
        <v>17244.439999999999</v>
      </c>
      <c r="G10" t="s">
        <v>0</v>
      </c>
    </row>
    <row r="11" spans="1:7" x14ac:dyDescent="0.25">
      <c r="A11" t="s">
        <v>27</v>
      </c>
      <c r="B11" s="1">
        <f>B$1*B2</f>
        <v>0</v>
      </c>
      <c r="C11" s="1">
        <f>C$1*C2</f>
        <v>0</v>
      </c>
      <c r="D11" s="1">
        <f t="shared" ref="C11:F11" si="0">D$1*D2</f>
        <v>0</v>
      </c>
      <c r="E11" s="1">
        <f t="shared" si="0"/>
        <v>88043.040000000008</v>
      </c>
      <c r="F11" s="1">
        <f t="shared" si="0"/>
        <v>0</v>
      </c>
      <c r="G11" s="1">
        <f>SUM(B11:F11)</f>
        <v>88043.040000000008</v>
      </c>
    </row>
    <row r="12" spans="1:7" x14ac:dyDescent="0.25">
      <c r="A12" t="s">
        <v>34</v>
      </c>
      <c r="B12" s="1">
        <f t="shared" ref="B12:F12" si="1">B$1*B3</f>
        <v>0</v>
      </c>
      <c r="C12" s="1">
        <f t="shared" si="1"/>
        <v>0</v>
      </c>
      <c r="D12" s="1">
        <f t="shared" si="1"/>
        <v>0</v>
      </c>
      <c r="E12" s="1">
        <f t="shared" si="1"/>
        <v>0</v>
      </c>
      <c r="F12" s="1">
        <f t="shared" si="1"/>
        <v>51733.319999999992</v>
      </c>
      <c r="G12" s="1">
        <f t="shared" ref="G12:G16" si="2">SUM(B12:F12)</f>
        <v>51733.319999999992</v>
      </c>
    </row>
    <row r="13" spans="1:7" x14ac:dyDescent="0.25">
      <c r="A13" t="s">
        <v>19</v>
      </c>
      <c r="B13" s="1">
        <f t="shared" ref="B13:F13" si="3">B$1*B4</f>
        <v>0</v>
      </c>
      <c r="C13" s="1">
        <f t="shared" si="3"/>
        <v>0</v>
      </c>
      <c r="D13" s="1">
        <f t="shared" si="3"/>
        <v>86469.599999999991</v>
      </c>
      <c r="E13" s="1">
        <f t="shared" si="3"/>
        <v>0</v>
      </c>
      <c r="F13" s="1">
        <f t="shared" si="3"/>
        <v>0</v>
      </c>
      <c r="G13" s="1">
        <f t="shared" si="2"/>
        <v>86469.599999999991</v>
      </c>
    </row>
    <row r="14" spans="1:7" x14ac:dyDescent="0.25">
      <c r="A14" t="s">
        <v>33</v>
      </c>
      <c r="B14" s="1">
        <f t="shared" ref="B14:F14" si="4">B$1*B5</f>
        <v>0</v>
      </c>
      <c r="C14" s="1">
        <f t="shared" si="4"/>
        <v>4000</v>
      </c>
      <c r="D14" s="1">
        <f t="shared" si="4"/>
        <v>0</v>
      </c>
      <c r="E14" s="1">
        <f t="shared" si="4"/>
        <v>0</v>
      </c>
      <c r="F14" s="1">
        <f t="shared" si="4"/>
        <v>0</v>
      </c>
      <c r="G14" s="1">
        <f t="shared" si="2"/>
        <v>4000</v>
      </c>
    </row>
    <row r="15" spans="1:7" x14ac:dyDescent="0.25">
      <c r="A15" t="s">
        <v>30</v>
      </c>
      <c r="B15" s="1">
        <f t="shared" ref="B15:F15" si="5">B$1*B6</f>
        <v>6000</v>
      </c>
      <c r="C15" s="1">
        <f t="shared" si="5"/>
        <v>0</v>
      </c>
      <c r="D15" s="1">
        <f t="shared" si="5"/>
        <v>0</v>
      </c>
      <c r="E15" s="1">
        <f t="shared" si="5"/>
        <v>0</v>
      </c>
      <c r="F15" s="1">
        <f>F$1*F6</f>
        <v>0</v>
      </c>
      <c r="G15" s="1">
        <f t="shared" si="2"/>
        <v>6000</v>
      </c>
    </row>
    <row r="16" spans="1:7" x14ac:dyDescent="0.25">
      <c r="A16" t="s">
        <v>31</v>
      </c>
      <c r="B16" s="1">
        <f t="shared" ref="B16:F16" si="6">B$1*B7</f>
        <v>0</v>
      </c>
      <c r="C16" s="1">
        <f t="shared" si="6"/>
        <v>4000</v>
      </c>
      <c r="D16" s="1">
        <f t="shared" si="6"/>
        <v>0</v>
      </c>
      <c r="E16" s="1">
        <f t="shared" si="6"/>
        <v>0</v>
      </c>
      <c r="F16" s="1">
        <f>F$1*F7</f>
        <v>0</v>
      </c>
      <c r="G16" s="1">
        <f t="shared" si="2"/>
        <v>4000</v>
      </c>
    </row>
    <row r="17" spans="1:7" x14ac:dyDescent="0.25">
      <c r="A17" t="s">
        <v>0</v>
      </c>
      <c r="B17" s="1">
        <f>SUM(B11:B16)</f>
        <v>6000</v>
      </c>
      <c r="C17" s="1">
        <f t="shared" ref="C17:F17" si="7">SUM(C11:C16)</f>
        <v>8000</v>
      </c>
      <c r="D17" s="1">
        <f t="shared" si="7"/>
        <v>86469.599999999991</v>
      </c>
      <c r="E17" s="1">
        <f t="shared" si="7"/>
        <v>88043.040000000008</v>
      </c>
      <c r="F17" s="1">
        <f>SUM(F11:F16)</f>
        <v>51733.319999999992</v>
      </c>
      <c r="G17" s="1">
        <f>SUM(G11:G16)</f>
        <v>240245.95999999996</v>
      </c>
    </row>
    <row r="19" spans="1:7" x14ac:dyDescent="0.25">
      <c r="A19" t="s">
        <v>56</v>
      </c>
      <c r="B19">
        <v>7</v>
      </c>
      <c r="C19" s="2">
        <v>731.08</v>
      </c>
    </row>
    <row r="20" spans="1:7" x14ac:dyDescent="0.25">
      <c r="A20" t="s">
        <v>47</v>
      </c>
      <c r="B20">
        <v>2</v>
      </c>
      <c r="C20" s="2">
        <v>219.24</v>
      </c>
    </row>
    <row r="21" spans="1:7" x14ac:dyDescent="0.25">
      <c r="A21" t="s">
        <v>37</v>
      </c>
      <c r="B21">
        <v>12</v>
      </c>
      <c r="C21" s="2">
        <v>12327.36</v>
      </c>
    </row>
    <row r="22" spans="1:7" x14ac:dyDescent="0.25">
      <c r="A22" t="s">
        <v>38</v>
      </c>
      <c r="B22">
        <v>12</v>
      </c>
      <c r="C22" s="2">
        <v>5561.76</v>
      </c>
    </row>
    <row r="23" spans="1:7" x14ac:dyDescent="0.25">
      <c r="A23" t="s">
        <v>49</v>
      </c>
      <c r="B23">
        <v>2</v>
      </c>
      <c r="C23" s="2">
        <v>929.22</v>
      </c>
    </row>
    <row r="24" spans="1:7" x14ac:dyDescent="0.25">
      <c r="A24" t="s">
        <v>50</v>
      </c>
      <c r="B24">
        <v>2</v>
      </c>
      <c r="C24" s="2">
        <v>4244.74</v>
      </c>
    </row>
    <row r="25" spans="1:7" x14ac:dyDescent="0.25">
      <c r="A25" t="s">
        <v>39</v>
      </c>
      <c r="B25">
        <v>7</v>
      </c>
      <c r="C25" s="2">
        <v>7056</v>
      </c>
    </row>
    <row r="26" spans="1:7" x14ac:dyDescent="0.25">
      <c r="A26" t="s">
        <v>51</v>
      </c>
      <c r="B26">
        <v>2</v>
      </c>
      <c r="C26" s="2">
        <v>3517.68</v>
      </c>
    </row>
    <row r="27" spans="1:7" x14ac:dyDescent="0.25">
      <c r="A27" t="s">
        <v>40</v>
      </c>
      <c r="B27">
        <v>5</v>
      </c>
      <c r="C27" s="2">
        <v>8476.35</v>
      </c>
    </row>
    <row r="28" spans="1:7" x14ac:dyDescent="0.25">
      <c r="A28" t="s">
        <v>21</v>
      </c>
      <c r="B28">
        <v>14</v>
      </c>
      <c r="C28" s="2">
        <v>23402.400000000001</v>
      </c>
    </row>
    <row r="29" spans="1:7" x14ac:dyDescent="0.25">
      <c r="A29" t="s">
        <v>22</v>
      </c>
      <c r="B29">
        <v>1</v>
      </c>
      <c r="C29" s="2">
        <v>148.57</v>
      </c>
    </row>
    <row r="30" spans="1:7" x14ac:dyDescent="0.25">
      <c r="A30" t="s">
        <v>52</v>
      </c>
      <c r="B30">
        <v>2</v>
      </c>
      <c r="C30" s="2">
        <v>1057</v>
      </c>
    </row>
    <row r="31" spans="1:7" x14ac:dyDescent="0.25">
      <c r="A31" t="s">
        <v>53</v>
      </c>
      <c r="B31">
        <v>2</v>
      </c>
      <c r="C31" s="2">
        <v>2633.36</v>
      </c>
    </row>
    <row r="32" spans="1:7" x14ac:dyDescent="0.25">
      <c r="A32" t="s">
        <v>23</v>
      </c>
      <c r="B32">
        <v>14</v>
      </c>
      <c r="C32" s="2">
        <v>4941.4399999999996</v>
      </c>
    </row>
    <row r="33" spans="1:9" x14ac:dyDescent="0.25">
      <c r="A33" t="s">
        <v>24</v>
      </c>
      <c r="B33">
        <v>14</v>
      </c>
      <c r="C33" s="2">
        <v>11962.72</v>
      </c>
    </row>
    <row r="34" spans="1:9" x14ac:dyDescent="0.25">
      <c r="A34" t="s">
        <v>54</v>
      </c>
      <c r="B34">
        <v>2</v>
      </c>
      <c r="C34" s="2">
        <v>3139.34</v>
      </c>
    </row>
    <row r="35" spans="1:9" x14ac:dyDescent="0.25">
      <c r="A35" t="s">
        <v>55</v>
      </c>
      <c r="B35">
        <v>2</v>
      </c>
      <c r="C35" s="2">
        <v>1304.78</v>
      </c>
    </row>
    <row r="36" spans="1:9" x14ac:dyDescent="0.25">
      <c r="A36" t="s">
        <v>41</v>
      </c>
      <c r="B36">
        <v>12</v>
      </c>
      <c r="C36" s="2">
        <v>4473.3599999999997</v>
      </c>
    </row>
    <row r="37" spans="1:9" x14ac:dyDescent="0.25">
      <c r="A37" t="s">
        <v>42</v>
      </c>
      <c r="B37">
        <v>24</v>
      </c>
      <c r="C37" s="2">
        <v>2632.08</v>
      </c>
    </row>
    <row r="38" spans="1:9" x14ac:dyDescent="0.25">
      <c r="A38" t="s">
        <v>43</v>
      </c>
      <c r="B38">
        <v>7</v>
      </c>
      <c r="C38" s="2">
        <v>201.6</v>
      </c>
    </row>
    <row r="39" spans="1:9" x14ac:dyDescent="0.25">
      <c r="A39" t="s">
        <v>25</v>
      </c>
      <c r="B39">
        <v>25</v>
      </c>
      <c r="C39" s="2">
        <v>1514.75</v>
      </c>
    </row>
    <row r="40" spans="1:9" x14ac:dyDescent="0.25">
      <c r="C40" s="2">
        <f>SUM(C19:C39)</f>
        <v>100474.83000000002</v>
      </c>
      <c r="I40" s="1">
        <f>G17-C40</f>
        <v>139771.12999999995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E5BD-8C6C-43AB-93FD-4C79F4599740}">
  <dimension ref="A1:G22"/>
  <sheetViews>
    <sheetView workbookViewId="0">
      <selection activeCell="G22" sqref="G22"/>
    </sheetView>
  </sheetViews>
  <sheetFormatPr defaultRowHeight="15" x14ac:dyDescent="0.25"/>
  <cols>
    <col min="1" max="2" width="12" customWidth="1"/>
    <col min="3" max="3" width="13.7109375" customWidth="1"/>
    <col min="4" max="4" width="16.85546875" bestFit="1" customWidth="1"/>
    <col min="5" max="5" width="13.28515625" bestFit="1" customWidth="1"/>
    <col min="7" max="7" width="13.28515625" bestFit="1" customWidth="1"/>
  </cols>
  <sheetData>
    <row r="1" spans="1:5" x14ac:dyDescent="0.25">
      <c r="A1" t="s">
        <v>18</v>
      </c>
      <c r="B1" s="1">
        <v>2000</v>
      </c>
      <c r="C1" s="1">
        <v>4000</v>
      </c>
      <c r="D1" s="1">
        <v>6176.4</v>
      </c>
      <c r="E1" t="s">
        <v>0</v>
      </c>
    </row>
    <row r="2" spans="1:5" x14ac:dyDescent="0.25">
      <c r="A2" t="s">
        <v>19</v>
      </c>
      <c r="B2">
        <v>0</v>
      </c>
      <c r="C2">
        <v>0</v>
      </c>
      <c r="D2">
        <v>2</v>
      </c>
      <c r="E2">
        <v>2</v>
      </c>
    </row>
    <row r="3" spans="1:5" x14ac:dyDescent="0.25">
      <c r="A3" t="s">
        <v>20</v>
      </c>
      <c r="B3">
        <v>0</v>
      </c>
      <c r="C3">
        <v>16</v>
      </c>
      <c r="D3">
        <v>0</v>
      </c>
      <c r="E3">
        <v>16</v>
      </c>
    </row>
    <row r="4" spans="1:5" x14ac:dyDescent="0.25">
      <c r="A4" t="s">
        <v>32</v>
      </c>
      <c r="B4">
        <v>1</v>
      </c>
      <c r="C4">
        <v>0</v>
      </c>
      <c r="D4">
        <v>0</v>
      </c>
      <c r="E4">
        <v>1</v>
      </c>
    </row>
    <row r="5" spans="1:5" x14ac:dyDescent="0.25">
      <c r="A5" t="s">
        <v>35</v>
      </c>
      <c r="B5">
        <v>0</v>
      </c>
      <c r="C5">
        <v>1</v>
      </c>
      <c r="D5">
        <v>0</v>
      </c>
      <c r="E5">
        <v>1</v>
      </c>
    </row>
    <row r="6" spans="1:5" x14ac:dyDescent="0.25">
      <c r="A6" t="s">
        <v>31</v>
      </c>
      <c r="B6">
        <v>0</v>
      </c>
      <c r="C6">
        <v>1</v>
      </c>
      <c r="D6">
        <v>0</v>
      </c>
      <c r="E6">
        <v>1</v>
      </c>
    </row>
    <row r="7" spans="1:5" x14ac:dyDescent="0.25">
      <c r="A7" t="s">
        <v>0</v>
      </c>
      <c r="B7">
        <v>1</v>
      </c>
      <c r="C7">
        <v>18</v>
      </c>
      <c r="D7">
        <v>2</v>
      </c>
      <c r="E7">
        <v>21</v>
      </c>
    </row>
    <row r="9" spans="1:5" x14ac:dyDescent="0.25">
      <c r="A9" t="s">
        <v>18</v>
      </c>
      <c r="B9" s="1">
        <v>2000</v>
      </c>
      <c r="C9" s="1">
        <v>4000</v>
      </c>
      <c r="D9" s="1">
        <v>6176.4</v>
      </c>
      <c r="E9" t="s">
        <v>0</v>
      </c>
    </row>
    <row r="10" spans="1:5" x14ac:dyDescent="0.25">
      <c r="A10" t="s">
        <v>19</v>
      </c>
      <c r="B10" s="2">
        <f>B$9*B2</f>
        <v>0</v>
      </c>
      <c r="C10" s="2">
        <f t="shared" ref="C10:D10" si="0">C$9*C2</f>
        <v>0</v>
      </c>
      <c r="D10" s="2">
        <f t="shared" si="0"/>
        <v>12352.8</v>
      </c>
      <c r="E10" s="3">
        <f>SUM(B10:D10)</f>
        <v>12352.8</v>
      </c>
    </row>
    <row r="11" spans="1:5" x14ac:dyDescent="0.25">
      <c r="A11" t="s">
        <v>20</v>
      </c>
      <c r="B11" s="2">
        <f t="shared" ref="B11:D11" si="1">B$9*B3</f>
        <v>0</v>
      </c>
      <c r="C11" s="2">
        <f t="shared" si="1"/>
        <v>64000</v>
      </c>
      <c r="D11" s="2">
        <f t="shared" si="1"/>
        <v>0</v>
      </c>
      <c r="E11" s="3">
        <f t="shared" ref="E11:E14" si="2">SUM(B11:D11)</f>
        <v>64000</v>
      </c>
    </row>
    <row r="12" spans="1:5" x14ac:dyDescent="0.25">
      <c r="A12" t="s">
        <v>32</v>
      </c>
      <c r="B12" s="2">
        <f t="shared" ref="B12:D12" si="3">B$9*B4</f>
        <v>2000</v>
      </c>
      <c r="C12" s="2">
        <f t="shared" si="3"/>
        <v>0</v>
      </c>
      <c r="D12" s="2">
        <f t="shared" si="3"/>
        <v>0</v>
      </c>
      <c r="E12" s="3">
        <f t="shared" si="2"/>
        <v>2000</v>
      </c>
    </row>
    <row r="13" spans="1:5" x14ac:dyDescent="0.25">
      <c r="A13" t="s">
        <v>35</v>
      </c>
      <c r="B13" s="2">
        <f t="shared" ref="B13:D13" si="4">B$9*B5</f>
        <v>0</v>
      </c>
      <c r="C13" s="2">
        <f t="shared" si="4"/>
        <v>4000</v>
      </c>
      <c r="D13" s="2">
        <f t="shared" si="4"/>
        <v>0</v>
      </c>
      <c r="E13" s="3">
        <f t="shared" si="2"/>
        <v>4000</v>
      </c>
    </row>
    <row r="14" spans="1:5" x14ac:dyDescent="0.25">
      <c r="A14" t="s">
        <v>31</v>
      </c>
      <c r="B14" s="2">
        <f t="shared" ref="B14:D14" si="5">B$9*B6</f>
        <v>0</v>
      </c>
      <c r="C14" s="2">
        <f t="shared" si="5"/>
        <v>4000</v>
      </c>
      <c r="D14" s="2">
        <f t="shared" si="5"/>
        <v>0</v>
      </c>
      <c r="E14" s="3">
        <f t="shared" si="2"/>
        <v>4000</v>
      </c>
    </row>
    <row r="15" spans="1:5" x14ac:dyDescent="0.25">
      <c r="A15" t="s">
        <v>0</v>
      </c>
      <c r="B15" s="1">
        <f>SUM(B9:B14)</f>
        <v>4000</v>
      </c>
      <c r="C15" s="1">
        <f t="shared" ref="C15:D15" si="6">SUM(C9:C14)</f>
        <v>76000</v>
      </c>
      <c r="D15" s="1">
        <f t="shared" si="6"/>
        <v>18529.199999999997</v>
      </c>
      <c r="E15" s="3">
        <f>SUM(E10:E14)</f>
        <v>86352.8</v>
      </c>
    </row>
    <row r="17" spans="1:7" x14ac:dyDescent="0.25">
      <c r="A17" t="s">
        <v>21</v>
      </c>
      <c r="B17">
        <v>2</v>
      </c>
      <c r="C17" s="2">
        <v>3343.2</v>
      </c>
    </row>
    <row r="18" spans="1:7" x14ac:dyDescent="0.25">
      <c r="A18" t="s">
        <v>23</v>
      </c>
      <c r="B18">
        <v>2</v>
      </c>
      <c r="C18" s="2">
        <v>705.92</v>
      </c>
    </row>
    <row r="19" spans="1:7" x14ac:dyDescent="0.25">
      <c r="A19" t="s">
        <v>24</v>
      </c>
      <c r="B19">
        <v>2</v>
      </c>
      <c r="C19" s="2">
        <v>1708.96</v>
      </c>
    </row>
    <row r="20" spans="1:7" x14ac:dyDescent="0.25">
      <c r="A20" t="s">
        <v>25</v>
      </c>
      <c r="B20">
        <v>2</v>
      </c>
      <c r="C20" s="2">
        <v>121.18</v>
      </c>
    </row>
    <row r="21" spans="1:7" x14ac:dyDescent="0.25">
      <c r="A21" t="s">
        <v>44</v>
      </c>
      <c r="B21">
        <v>1</v>
      </c>
      <c r="C21" s="2">
        <v>180</v>
      </c>
    </row>
    <row r="22" spans="1:7" x14ac:dyDescent="0.25">
      <c r="C22" s="2">
        <f>SUM(C17:C21)</f>
        <v>6059.26</v>
      </c>
      <c r="G22" s="3">
        <f>E15-C22</f>
        <v>80293.540000000008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4D0D-B102-430B-9F6A-83A90FFC1A02}">
  <dimension ref="A1:E14"/>
  <sheetViews>
    <sheetView workbookViewId="0">
      <selection activeCell="E14" sqref="E14"/>
    </sheetView>
  </sheetViews>
  <sheetFormatPr defaultRowHeight="15" x14ac:dyDescent="0.25"/>
  <cols>
    <col min="1" max="1" width="10.7109375" customWidth="1"/>
    <col min="2" max="2" width="11.7109375" bestFit="1" customWidth="1"/>
    <col min="3" max="3" width="13.28515625" bestFit="1" customWidth="1"/>
    <col min="5" max="5" width="11.7109375" bestFit="1" customWidth="1"/>
  </cols>
  <sheetData>
    <row r="1" spans="1:5" x14ac:dyDescent="0.25">
      <c r="A1" t="s">
        <v>18</v>
      </c>
      <c r="B1" s="1">
        <v>7336.92</v>
      </c>
    </row>
    <row r="2" spans="1:5" x14ac:dyDescent="0.25">
      <c r="A2" t="s">
        <v>27</v>
      </c>
      <c r="B2">
        <v>3</v>
      </c>
    </row>
    <row r="3" spans="1:5" x14ac:dyDescent="0.25">
      <c r="A3" t="s">
        <v>0</v>
      </c>
      <c r="B3">
        <v>3</v>
      </c>
    </row>
    <row r="5" spans="1:5" x14ac:dyDescent="0.25">
      <c r="A5" t="s">
        <v>18</v>
      </c>
      <c r="B5" s="1">
        <v>7336.92</v>
      </c>
    </row>
    <row r="6" spans="1:5" x14ac:dyDescent="0.25">
      <c r="A6" t="s">
        <v>27</v>
      </c>
      <c r="B6" s="1">
        <f>B2*B1</f>
        <v>22010.760000000002</v>
      </c>
    </row>
    <row r="7" spans="1:5" x14ac:dyDescent="0.25">
      <c r="A7" t="s">
        <v>0</v>
      </c>
      <c r="B7" s="1">
        <f>SUM(B6)</f>
        <v>22010.760000000002</v>
      </c>
    </row>
    <row r="9" spans="1:5" x14ac:dyDescent="0.25">
      <c r="A9" t="s">
        <v>37</v>
      </c>
      <c r="B9">
        <v>3</v>
      </c>
      <c r="C9" s="2">
        <v>3081.84</v>
      </c>
    </row>
    <row r="10" spans="1:5" x14ac:dyDescent="0.25">
      <c r="A10" t="s">
        <v>38</v>
      </c>
      <c r="B10">
        <v>3</v>
      </c>
      <c r="C10" s="2">
        <v>1390.44</v>
      </c>
    </row>
    <row r="11" spans="1:5" x14ac:dyDescent="0.25">
      <c r="A11" t="s">
        <v>40</v>
      </c>
      <c r="B11">
        <v>3</v>
      </c>
      <c r="C11" s="2">
        <v>5085.8100000000004</v>
      </c>
    </row>
    <row r="12" spans="1:5" x14ac:dyDescent="0.25">
      <c r="A12" t="s">
        <v>41</v>
      </c>
      <c r="B12">
        <v>2</v>
      </c>
      <c r="C12" s="2">
        <v>745.56</v>
      </c>
    </row>
    <row r="13" spans="1:5" x14ac:dyDescent="0.25">
      <c r="A13" t="s">
        <v>42</v>
      </c>
      <c r="B13">
        <v>3</v>
      </c>
      <c r="C13" s="2">
        <v>329.01</v>
      </c>
    </row>
    <row r="14" spans="1:5" x14ac:dyDescent="0.25">
      <c r="C14" s="2">
        <f>SUM(C9:C13)</f>
        <v>10632.66</v>
      </c>
      <c r="E14" s="1">
        <f>B7-C14</f>
        <v>11378.100000000002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D98C-5EF0-4628-A5A0-8C3EA9EDEED1}">
  <dimension ref="A1:E9"/>
  <sheetViews>
    <sheetView workbookViewId="0">
      <selection activeCell="E9" sqref="E9"/>
    </sheetView>
  </sheetViews>
  <sheetFormatPr defaultRowHeight="15" x14ac:dyDescent="0.25"/>
  <cols>
    <col min="1" max="1" width="14" customWidth="1"/>
    <col min="2" max="2" width="11.7109375" bestFit="1" customWidth="1"/>
    <col min="3" max="3" width="10.5703125" bestFit="1" customWidth="1"/>
    <col min="5" max="5" width="11.7109375" bestFit="1" customWidth="1"/>
  </cols>
  <sheetData>
    <row r="1" spans="1:5" x14ac:dyDescent="0.25">
      <c r="A1" t="s">
        <v>18</v>
      </c>
      <c r="B1" s="1">
        <v>4000</v>
      </c>
    </row>
    <row r="2" spans="1:5" x14ac:dyDescent="0.25">
      <c r="A2" t="s">
        <v>35</v>
      </c>
      <c r="B2">
        <v>4</v>
      </c>
    </row>
    <row r="3" spans="1:5" x14ac:dyDescent="0.25">
      <c r="A3" t="s">
        <v>0</v>
      </c>
      <c r="B3">
        <v>4</v>
      </c>
    </row>
    <row r="5" spans="1:5" x14ac:dyDescent="0.25">
      <c r="A5" t="s">
        <v>18</v>
      </c>
      <c r="B5" s="1">
        <v>4000</v>
      </c>
    </row>
    <row r="6" spans="1:5" x14ac:dyDescent="0.25">
      <c r="A6" t="s">
        <v>35</v>
      </c>
      <c r="B6" s="1">
        <f>B2*B1</f>
        <v>16000</v>
      </c>
    </row>
    <row r="7" spans="1:5" x14ac:dyDescent="0.25">
      <c r="A7" t="s">
        <v>0</v>
      </c>
      <c r="B7" s="1">
        <f>SUM(B6)</f>
        <v>16000</v>
      </c>
    </row>
    <row r="9" spans="1:5" x14ac:dyDescent="0.25">
      <c r="A9" t="s">
        <v>44</v>
      </c>
      <c r="B9">
        <v>4</v>
      </c>
      <c r="C9" s="2">
        <v>720</v>
      </c>
      <c r="E9" s="1">
        <f>B7-C9</f>
        <v>15280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E1665-6F85-4167-9AA9-C959160765EC}">
  <dimension ref="A1:E16"/>
  <sheetViews>
    <sheetView workbookViewId="0">
      <selection activeCell="E16" sqref="E16"/>
    </sheetView>
  </sheetViews>
  <sheetFormatPr defaultRowHeight="15" x14ac:dyDescent="0.25"/>
  <cols>
    <col min="1" max="1" width="72" bestFit="1" customWidth="1"/>
    <col min="2" max="2" width="11.7109375" bestFit="1" customWidth="1"/>
    <col min="3" max="3" width="13.28515625" bestFit="1" customWidth="1"/>
    <col min="4" max="5" width="11.7109375" bestFit="1" customWidth="1"/>
  </cols>
  <sheetData>
    <row r="1" spans="1:5" x14ac:dyDescent="0.25">
      <c r="A1" t="s">
        <v>18</v>
      </c>
      <c r="B1" s="1">
        <v>4000</v>
      </c>
      <c r="C1" s="1">
        <v>6176.4</v>
      </c>
      <c r="D1" t="s">
        <v>0</v>
      </c>
    </row>
    <row r="2" spans="1:5" x14ac:dyDescent="0.25">
      <c r="A2" t="s">
        <v>19</v>
      </c>
      <c r="B2">
        <v>0</v>
      </c>
      <c r="C2">
        <v>5</v>
      </c>
      <c r="D2">
        <v>5</v>
      </c>
    </row>
    <row r="3" spans="1:5" x14ac:dyDescent="0.25">
      <c r="A3" t="s">
        <v>20</v>
      </c>
      <c r="B3">
        <v>7</v>
      </c>
      <c r="C3">
        <v>0</v>
      </c>
      <c r="D3">
        <v>7</v>
      </c>
    </row>
    <row r="4" spans="1:5" x14ac:dyDescent="0.25">
      <c r="A4" t="s">
        <v>0</v>
      </c>
      <c r="B4">
        <v>7</v>
      </c>
      <c r="C4">
        <v>5</v>
      </c>
      <c r="D4">
        <v>12</v>
      </c>
    </row>
    <row r="6" spans="1:5" x14ac:dyDescent="0.25">
      <c r="A6" t="s">
        <v>18</v>
      </c>
      <c r="B6" s="1">
        <v>4000</v>
      </c>
      <c r="C6" s="1">
        <v>6176.4</v>
      </c>
      <c r="D6" t="s">
        <v>0</v>
      </c>
    </row>
    <row r="7" spans="1:5" x14ac:dyDescent="0.25">
      <c r="A7" t="s">
        <v>19</v>
      </c>
      <c r="B7" s="1">
        <f>B$6*B2</f>
        <v>0</v>
      </c>
      <c r="C7" s="1">
        <f>C$6*C2</f>
        <v>30882</v>
      </c>
      <c r="D7" s="1">
        <f>SUM(B7:C7)</f>
        <v>30882</v>
      </c>
    </row>
    <row r="8" spans="1:5" x14ac:dyDescent="0.25">
      <c r="A8" t="s">
        <v>20</v>
      </c>
      <c r="B8" s="1">
        <f>B$6*B3</f>
        <v>28000</v>
      </c>
      <c r="C8" s="1">
        <f>C$6*C3</f>
        <v>0</v>
      </c>
      <c r="D8" s="1">
        <f>SUM(B8:C8)</f>
        <v>28000</v>
      </c>
    </row>
    <row r="9" spans="1:5" x14ac:dyDescent="0.25">
      <c r="A9" t="s">
        <v>0</v>
      </c>
      <c r="B9" s="1">
        <f>SUM(B7:B8)</f>
        <v>28000</v>
      </c>
      <c r="C9" s="1">
        <f>SUM(C7:C8)</f>
        <v>30882</v>
      </c>
      <c r="D9" s="1">
        <f>SUM(D7:D8)</f>
        <v>58882</v>
      </c>
    </row>
    <row r="11" spans="1:5" x14ac:dyDescent="0.25">
      <c r="A11" t="s">
        <v>21</v>
      </c>
      <c r="B11">
        <v>5</v>
      </c>
      <c r="C11" s="2">
        <v>8358</v>
      </c>
    </row>
    <row r="12" spans="1:5" x14ac:dyDescent="0.25">
      <c r="A12" t="s">
        <v>22</v>
      </c>
      <c r="B12">
        <v>1</v>
      </c>
      <c r="C12" s="2">
        <v>148.57</v>
      </c>
    </row>
    <row r="13" spans="1:5" x14ac:dyDescent="0.25">
      <c r="A13" t="s">
        <v>23</v>
      </c>
      <c r="B13">
        <v>5</v>
      </c>
      <c r="C13" s="2">
        <v>1764.8</v>
      </c>
    </row>
    <row r="14" spans="1:5" x14ac:dyDescent="0.25">
      <c r="A14" t="s">
        <v>24</v>
      </c>
      <c r="B14">
        <v>5</v>
      </c>
      <c r="C14" s="2">
        <v>4272.3999999999996</v>
      </c>
    </row>
    <row r="15" spans="1:5" x14ac:dyDescent="0.25">
      <c r="A15" t="s">
        <v>25</v>
      </c>
      <c r="B15">
        <v>5</v>
      </c>
      <c r="C15" s="2">
        <v>302.95</v>
      </c>
    </row>
    <row r="16" spans="1:5" x14ac:dyDescent="0.25">
      <c r="C16" s="2">
        <f>SUM(C11:C15)</f>
        <v>14846.72</v>
      </c>
      <c r="E16" s="1">
        <f>D9-C16</f>
        <v>44035.28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5D31E-A292-4090-994F-AEA054E67579}">
  <dimension ref="A1:J35"/>
  <sheetViews>
    <sheetView topLeftCell="A4" workbookViewId="0">
      <selection activeCell="J34" sqref="J34"/>
    </sheetView>
  </sheetViews>
  <sheetFormatPr defaultRowHeight="15" x14ac:dyDescent="0.25"/>
  <cols>
    <col min="1" max="1" width="10.85546875" customWidth="1"/>
    <col min="2" max="2" width="10.7109375" bestFit="1" customWidth="1"/>
    <col min="3" max="3" width="13.28515625" bestFit="1" customWidth="1"/>
    <col min="4" max="7" width="10.7109375" bestFit="1" customWidth="1"/>
    <col min="8" max="8" width="12.7109375" bestFit="1" customWidth="1"/>
    <col min="10" max="10" width="11.7109375" bestFit="1" customWidth="1"/>
  </cols>
  <sheetData>
    <row r="1" spans="1:8" x14ac:dyDescent="0.25">
      <c r="A1" t="s">
        <v>18</v>
      </c>
      <c r="B1" s="1">
        <v>3000</v>
      </c>
      <c r="C1" s="1">
        <v>4000</v>
      </c>
      <c r="D1" s="1">
        <v>5203.67</v>
      </c>
      <c r="E1" s="1">
        <v>6000</v>
      </c>
      <c r="F1" s="1">
        <v>6176.4</v>
      </c>
      <c r="G1" s="1">
        <v>7336.92</v>
      </c>
      <c r="H1" t="s">
        <v>0</v>
      </c>
    </row>
    <row r="2" spans="1:8" x14ac:dyDescent="0.25">
      <c r="A2" t="s">
        <v>26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  <c r="H2">
        <v>1</v>
      </c>
    </row>
    <row r="3" spans="1:8" x14ac:dyDescent="0.25">
      <c r="A3" t="s">
        <v>27</v>
      </c>
      <c r="B3">
        <v>0</v>
      </c>
      <c r="C3">
        <v>0</v>
      </c>
      <c r="D3">
        <v>0</v>
      </c>
      <c r="E3">
        <v>0</v>
      </c>
      <c r="F3">
        <v>0</v>
      </c>
      <c r="G3">
        <v>7</v>
      </c>
      <c r="H3">
        <v>7</v>
      </c>
    </row>
    <row r="4" spans="1:8" x14ac:dyDescent="0.25">
      <c r="A4" t="s">
        <v>19</v>
      </c>
      <c r="B4">
        <v>0</v>
      </c>
      <c r="C4">
        <v>0</v>
      </c>
      <c r="D4">
        <v>0</v>
      </c>
      <c r="E4">
        <v>0</v>
      </c>
      <c r="F4">
        <v>4</v>
      </c>
      <c r="G4">
        <v>0</v>
      </c>
      <c r="H4">
        <v>4</v>
      </c>
    </row>
    <row r="5" spans="1:8" x14ac:dyDescent="0.25">
      <c r="A5" t="s">
        <v>20</v>
      </c>
      <c r="B5">
        <v>0</v>
      </c>
      <c r="C5">
        <v>2</v>
      </c>
      <c r="D5">
        <v>0</v>
      </c>
      <c r="E5">
        <v>0</v>
      </c>
      <c r="F5">
        <v>0</v>
      </c>
      <c r="G5">
        <v>0</v>
      </c>
      <c r="H5">
        <v>2</v>
      </c>
    </row>
    <row r="6" spans="1:8" x14ac:dyDescent="0.25">
      <c r="A6" t="s">
        <v>28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1</v>
      </c>
    </row>
    <row r="7" spans="1:8" x14ac:dyDescent="0.25">
      <c r="A7" t="s">
        <v>29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1</v>
      </c>
    </row>
    <row r="8" spans="1:8" x14ac:dyDescent="0.25">
      <c r="A8" t="s">
        <v>30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2</v>
      </c>
    </row>
    <row r="9" spans="1:8" x14ac:dyDescent="0.25">
      <c r="A9" t="s">
        <v>31</v>
      </c>
      <c r="B9">
        <v>0</v>
      </c>
      <c r="C9">
        <v>5</v>
      </c>
      <c r="D9">
        <v>0</v>
      </c>
      <c r="E9">
        <v>0</v>
      </c>
      <c r="F9">
        <v>0</v>
      </c>
      <c r="G9">
        <v>0</v>
      </c>
      <c r="H9">
        <v>5</v>
      </c>
    </row>
    <row r="10" spans="1:8" x14ac:dyDescent="0.25">
      <c r="A10" t="s">
        <v>0</v>
      </c>
      <c r="B10">
        <v>2</v>
      </c>
      <c r="C10">
        <v>8</v>
      </c>
      <c r="D10">
        <v>1</v>
      </c>
      <c r="E10">
        <v>1</v>
      </c>
      <c r="F10">
        <v>4</v>
      </c>
      <c r="G10">
        <v>7</v>
      </c>
      <c r="H10">
        <v>23</v>
      </c>
    </row>
    <row r="12" spans="1:8" x14ac:dyDescent="0.25">
      <c r="A12" t="s">
        <v>18</v>
      </c>
      <c r="B12" s="1">
        <v>3000</v>
      </c>
      <c r="C12" s="1">
        <v>4000</v>
      </c>
      <c r="D12" s="1">
        <v>5203.67</v>
      </c>
      <c r="E12" s="1">
        <v>6000</v>
      </c>
      <c r="F12" s="1">
        <v>6176.4</v>
      </c>
      <c r="G12" s="1">
        <v>7336.92</v>
      </c>
      <c r="H12" t="s">
        <v>0</v>
      </c>
    </row>
    <row r="13" spans="1:8" x14ac:dyDescent="0.25">
      <c r="A13" t="s">
        <v>26</v>
      </c>
      <c r="B13" s="1">
        <f>B$12*B2</f>
        <v>0</v>
      </c>
      <c r="C13" s="1">
        <f t="shared" ref="C13:G13" si="0">C$12*C2</f>
        <v>0</v>
      </c>
      <c r="D13" s="1">
        <f t="shared" si="0"/>
        <v>5203.67</v>
      </c>
      <c r="E13" s="1">
        <f t="shared" si="0"/>
        <v>0</v>
      </c>
      <c r="F13" s="1">
        <f t="shared" si="0"/>
        <v>0</v>
      </c>
      <c r="G13" s="1">
        <f t="shared" si="0"/>
        <v>0</v>
      </c>
      <c r="H13" s="1">
        <f>SUM(B13:G13)</f>
        <v>5203.67</v>
      </c>
    </row>
    <row r="14" spans="1:8" x14ac:dyDescent="0.25">
      <c r="A14" t="s">
        <v>27</v>
      </c>
      <c r="B14" s="1">
        <f t="shared" ref="B14:G14" si="1">B$12*B3</f>
        <v>0</v>
      </c>
      <c r="C14" s="1">
        <f t="shared" si="1"/>
        <v>0</v>
      </c>
      <c r="D14" s="1">
        <f t="shared" si="1"/>
        <v>0</v>
      </c>
      <c r="E14" s="1">
        <f t="shared" si="1"/>
        <v>0</v>
      </c>
      <c r="F14" s="1">
        <f t="shared" si="1"/>
        <v>0</v>
      </c>
      <c r="G14" s="1">
        <f t="shared" si="1"/>
        <v>51358.44</v>
      </c>
      <c r="H14" s="1">
        <f t="shared" ref="H14:H20" si="2">SUM(B14:G14)</f>
        <v>51358.44</v>
      </c>
    </row>
    <row r="15" spans="1:8" x14ac:dyDescent="0.25">
      <c r="A15" t="s">
        <v>19</v>
      </c>
      <c r="B15" s="1">
        <f t="shared" ref="B15:G15" si="3">B$12*B4</f>
        <v>0</v>
      </c>
      <c r="C15" s="1">
        <f t="shared" si="3"/>
        <v>0</v>
      </c>
      <c r="D15" s="1">
        <f t="shared" si="3"/>
        <v>0</v>
      </c>
      <c r="E15" s="1">
        <f t="shared" si="3"/>
        <v>0</v>
      </c>
      <c r="F15" s="1">
        <f t="shared" si="3"/>
        <v>24705.599999999999</v>
      </c>
      <c r="G15" s="1">
        <f t="shared" si="3"/>
        <v>0</v>
      </c>
      <c r="H15" s="1">
        <f t="shared" si="2"/>
        <v>24705.599999999999</v>
      </c>
    </row>
    <row r="16" spans="1:8" x14ac:dyDescent="0.25">
      <c r="A16" t="s">
        <v>20</v>
      </c>
      <c r="B16" s="1">
        <f t="shared" ref="B16:G16" si="4">B$12*B5</f>
        <v>0</v>
      </c>
      <c r="C16" s="1">
        <f t="shared" si="4"/>
        <v>8000</v>
      </c>
      <c r="D16" s="1">
        <f t="shared" si="4"/>
        <v>0</v>
      </c>
      <c r="E16" s="1">
        <f t="shared" si="4"/>
        <v>0</v>
      </c>
      <c r="F16" s="1">
        <f t="shared" si="4"/>
        <v>0</v>
      </c>
      <c r="G16" s="1">
        <f t="shared" si="4"/>
        <v>0</v>
      </c>
      <c r="H16" s="1">
        <f t="shared" si="2"/>
        <v>8000</v>
      </c>
    </row>
    <row r="17" spans="1:8" x14ac:dyDescent="0.25">
      <c r="A17" t="s">
        <v>28</v>
      </c>
      <c r="B17" s="1">
        <f t="shared" ref="B17:G17" si="5">B$12*B6</f>
        <v>0</v>
      </c>
      <c r="C17" s="1">
        <f t="shared" si="5"/>
        <v>0</v>
      </c>
      <c r="D17" s="1">
        <f t="shared" si="5"/>
        <v>0</v>
      </c>
      <c r="E17" s="1">
        <f t="shared" si="5"/>
        <v>6000</v>
      </c>
      <c r="F17" s="1">
        <f t="shared" si="5"/>
        <v>0</v>
      </c>
      <c r="G17" s="1">
        <f t="shared" si="5"/>
        <v>0</v>
      </c>
      <c r="H17" s="1">
        <f t="shared" si="2"/>
        <v>6000</v>
      </c>
    </row>
    <row r="18" spans="1:8" x14ac:dyDescent="0.25">
      <c r="A18" t="s">
        <v>29</v>
      </c>
      <c r="B18" s="1">
        <f t="shared" ref="B18:G18" si="6">B$12*B7</f>
        <v>0</v>
      </c>
      <c r="C18" s="1">
        <f t="shared" si="6"/>
        <v>4000</v>
      </c>
      <c r="D18" s="1">
        <f t="shared" si="6"/>
        <v>0</v>
      </c>
      <c r="E18" s="1">
        <f t="shared" si="6"/>
        <v>0</v>
      </c>
      <c r="F18" s="1">
        <f t="shared" si="6"/>
        <v>0</v>
      </c>
      <c r="G18" s="1">
        <f t="shared" si="6"/>
        <v>0</v>
      </c>
      <c r="H18" s="1">
        <f t="shared" si="2"/>
        <v>4000</v>
      </c>
    </row>
    <row r="19" spans="1:8" x14ac:dyDescent="0.25">
      <c r="A19" t="s">
        <v>30</v>
      </c>
      <c r="B19" s="1">
        <f t="shared" ref="B19:G19" si="7">B$12*B8</f>
        <v>6000</v>
      </c>
      <c r="C19" s="1">
        <f t="shared" si="7"/>
        <v>0</v>
      </c>
      <c r="D19" s="1">
        <f t="shared" si="7"/>
        <v>0</v>
      </c>
      <c r="E19" s="1">
        <f t="shared" si="7"/>
        <v>0</v>
      </c>
      <c r="F19" s="1">
        <f t="shared" si="7"/>
        <v>0</v>
      </c>
      <c r="G19" s="1">
        <f t="shared" si="7"/>
        <v>0</v>
      </c>
      <c r="H19" s="1">
        <f t="shared" si="2"/>
        <v>6000</v>
      </c>
    </row>
    <row r="20" spans="1:8" x14ac:dyDescent="0.25">
      <c r="A20" t="s">
        <v>31</v>
      </c>
      <c r="B20" s="1">
        <f t="shared" ref="B20:G20" si="8">B$12*B9</f>
        <v>0</v>
      </c>
      <c r="C20" s="1">
        <f t="shared" si="8"/>
        <v>20000</v>
      </c>
      <c r="D20" s="1">
        <f t="shared" si="8"/>
        <v>0</v>
      </c>
      <c r="E20" s="1">
        <f t="shared" si="8"/>
        <v>0</v>
      </c>
      <c r="F20" s="1">
        <f t="shared" si="8"/>
        <v>0</v>
      </c>
      <c r="G20" s="1">
        <f t="shared" si="8"/>
        <v>0</v>
      </c>
      <c r="H20" s="1">
        <f t="shared" si="2"/>
        <v>20000</v>
      </c>
    </row>
    <row r="21" spans="1:8" x14ac:dyDescent="0.25">
      <c r="A21" t="s">
        <v>0</v>
      </c>
      <c r="B21" s="1">
        <f>SUM(B13:B20)</f>
        <v>6000</v>
      </c>
      <c r="C21" s="1">
        <f t="shared" ref="C21:G21" si="9">SUM(C13:C20)</f>
        <v>32000</v>
      </c>
      <c r="D21" s="1">
        <f t="shared" si="9"/>
        <v>5203.67</v>
      </c>
      <c r="E21" s="1">
        <f t="shared" si="9"/>
        <v>6000</v>
      </c>
      <c r="F21" s="1">
        <f t="shared" si="9"/>
        <v>24705.599999999999</v>
      </c>
      <c r="G21" s="1">
        <f t="shared" si="9"/>
        <v>51358.44</v>
      </c>
      <c r="H21" s="1">
        <f>SUM(H13:H20)</f>
        <v>125267.70999999999</v>
      </c>
    </row>
    <row r="23" spans="1:8" x14ac:dyDescent="0.25">
      <c r="A23" t="s">
        <v>36</v>
      </c>
      <c r="B23">
        <v>6</v>
      </c>
      <c r="C23" s="2">
        <v>626.64</v>
      </c>
    </row>
    <row r="24" spans="1:8" x14ac:dyDescent="0.25">
      <c r="A24" t="s">
        <v>37</v>
      </c>
      <c r="B24">
        <v>7</v>
      </c>
      <c r="C24" s="2">
        <v>7190.96</v>
      </c>
    </row>
    <row r="25" spans="1:8" x14ac:dyDescent="0.25">
      <c r="A25" t="s">
        <v>38</v>
      </c>
      <c r="B25">
        <v>7</v>
      </c>
      <c r="C25" s="2">
        <v>3244.36</v>
      </c>
    </row>
    <row r="26" spans="1:8" x14ac:dyDescent="0.25">
      <c r="A26" t="s">
        <v>39</v>
      </c>
      <c r="B26">
        <v>3</v>
      </c>
      <c r="C26" s="2">
        <v>3024</v>
      </c>
    </row>
    <row r="27" spans="1:8" x14ac:dyDescent="0.25">
      <c r="A27" t="s">
        <v>40</v>
      </c>
      <c r="B27">
        <v>4</v>
      </c>
      <c r="C27" s="2">
        <v>6781.08</v>
      </c>
    </row>
    <row r="28" spans="1:8" x14ac:dyDescent="0.25">
      <c r="A28" t="s">
        <v>21</v>
      </c>
      <c r="B28">
        <v>3</v>
      </c>
      <c r="C28" s="2">
        <v>5014.8</v>
      </c>
    </row>
    <row r="29" spans="1:8" x14ac:dyDescent="0.25">
      <c r="A29" t="s">
        <v>23</v>
      </c>
      <c r="B29">
        <v>3</v>
      </c>
      <c r="C29" s="2">
        <v>1058.8800000000001</v>
      </c>
    </row>
    <row r="30" spans="1:8" x14ac:dyDescent="0.25">
      <c r="A30" t="s">
        <v>24</v>
      </c>
      <c r="B30">
        <v>3</v>
      </c>
      <c r="C30" s="2">
        <v>2563.44</v>
      </c>
    </row>
    <row r="31" spans="1:8" x14ac:dyDescent="0.25">
      <c r="A31" t="s">
        <v>41</v>
      </c>
      <c r="B31">
        <v>7</v>
      </c>
      <c r="C31" s="2">
        <v>2609.46</v>
      </c>
    </row>
    <row r="32" spans="1:8" x14ac:dyDescent="0.25">
      <c r="A32" t="s">
        <v>42</v>
      </c>
      <c r="B32">
        <v>14</v>
      </c>
      <c r="C32" s="2">
        <v>1535.38</v>
      </c>
    </row>
    <row r="33" spans="1:10" x14ac:dyDescent="0.25">
      <c r="A33" t="s">
        <v>43</v>
      </c>
      <c r="B33">
        <v>6</v>
      </c>
      <c r="C33" s="2">
        <v>172.8</v>
      </c>
    </row>
    <row r="34" spans="1:10" x14ac:dyDescent="0.25">
      <c r="A34" t="s">
        <v>25</v>
      </c>
      <c r="B34">
        <v>11</v>
      </c>
      <c r="C34" s="2">
        <v>666.49</v>
      </c>
      <c r="J34" s="1">
        <f>H21-C35</f>
        <v>90779.419999999984</v>
      </c>
    </row>
    <row r="35" spans="1:10" x14ac:dyDescent="0.25">
      <c r="C35" s="2">
        <f>SUM(C23:C34)</f>
        <v>34488.29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B28B-7D72-417A-9A28-F830B64B36E8}">
  <dimension ref="A1:F19"/>
  <sheetViews>
    <sheetView workbookViewId="0">
      <selection activeCell="C19" sqref="C19"/>
    </sheetView>
  </sheetViews>
  <sheetFormatPr defaultRowHeight="15" x14ac:dyDescent="0.25"/>
  <cols>
    <col min="1" max="1" width="10.85546875" customWidth="1"/>
    <col min="2" max="2" width="10.7109375" bestFit="1" customWidth="1"/>
    <col min="3" max="3" width="12.140625" bestFit="1" customWidth="1"/>
    <col min="4" max="4" width="11.7109375" bestFit="1" customWidth="1"/>
    <col min="6" max="6" width="11.7109375" bestFit="1" customWidth="1"/>
  </cols>
  <sheetData>
    <row r="1" spans="1:4" x14ac:dyDescent="0.25">
      <c r="A1" t="s">
        <v>18</v>
      </c>
      <c r="B1" s="1">
        <v>4000</v>
      </c>
      <c r="C1" s="1">
        <v>7336.92</v>
      </c>
      <c r="D1" t="s">
        <v>0</v>
      </c>
    </row>
    <row r="2" spans="1:4" x14ac:dyDescent="0.25">
      <c r="A2" t="s">
        <v>27</v>
      </c>
      <c r="B2">
        <v>0</v>
      </c>
      <c r="C2">
        <v>1</v>
      </c>
      <c r="D2">
        <v>1</v>
      </c>
    </row>
    <row r="3" spans="1:4" x14ac:dyDescent="0.25">
      <c r="A3" t="s">
        <v>31</v>
      </c>
      <c r="B3">
        <v>2</v>
      </c>
      <c r="C3">
        <v>0</v>
      </c>
      <c r="D3">
        <v>2</v>
      </c>
    </row>
    <row r="4" spans="1:4" x14ac:dyDescent="0.25">
      <c r="A4" t="s">
        <v>0</v>
      </c>
      <c r="B4">
        <v>2</v>
      </c>
      <c r="C4">
        <v>1</v>
      </c>
      <c r="D4">
        <v>3</v>
      </c>
    </row>
    <row r="6" spans="1:4" x14ac:dyDescent="0.25">
      <c r="A6" t="s">
        <v>18</v>
      </c>
      <c r="B6" s="1">
        <v>4000</v>
      </c>
      <c r="C6" s="1">
        <v>7336.92</v>
      </c>
      <c r="D6" t="s">
        <v>0</v>
      </c>
    </row>
    <row r="7" spans="1:4" x14ac:dyDescent="0.25">
      <c r="A7" t="s">
        <v>27</v>
      </c>
      <c r="B7" s="1">
        <f>B$1*B2</f>
        <v>0</v>
      </c>
      <c r="C7" s="1">
        <f>C$1*C2</f>
        <v>7336.92</v>
      </c>
      <c r="D7" s="1">
        <f>SUM(B7:C7)</f>
        <v>7336.92</v>
      </c>
    </row>
    <row r="8" spans="1:4" x14ac:dyDescent="0.25">
      <c r="A8" t="s">
        <v>31</v>
      </c>
      <c r="B8" s="1">
        <f>B$1*B3</f>
        <v>8000</v>
      </c>
      <c r="C8" s="1">
        <f>C$1*C3</f>
        <v>0</v>
      </c>
      <c r="D8" s="1">
        <f>SUM(B8:C8)</f>
        <v>8000</v>
      </c>
    </row>
    <row r="9" spans="1:4" x14ac:dyDescent="0.25">
      <c r="A9" t="s">
        <v>0</v>
      </c>
      <c r="B9" s="1">
        <f>SUM(B7:B8)</f>
        <v>8000</v>
      </c>
      <c r="C9" s="1">
        <f>SUM(C7:C8)</f>
        <v>7336.92</v>
      </c>
      <c r="D9" s="1">
        <f>SUM(D7:D8)</f>
        <v>15336.92</v>
      </c>
    </row>
    <row r="11" spans="1:4" x14ac:dyDescent="0.25">
      <c r="A11" t="s">
        <v>36</v>
      </c>
      <c r="B11">
        <v>1</v>
      </c>
      <c r="C11" s="2">
        <v>104.44</v>
      </c>
    </row>
    <row r="12" spans="1:4" x14ac:dyDescent="0.25">
      <c r="A12" t="s">
        <v>37</v>
      </c>
      <c r="B12">
        <v>1</v>
      </c>
      <c r="C12" s="2">
        <v>1027.28</v>
      </c>
    </row>
    <row r="13" spans="1:4" x14ac:dyDescent="0.25">
      <c r="A13" t="s">
        <v>38</v>
      </c>
      <c r="B13">
        <v>1</v>
      </c>
      <c r="C13" s="2">
        <v>463.48</v>
      </c>
    </row>
    <row r="14" spans="1:4" x14ac:dyDescent="0.25">
      <c r="A14" t="s">
        <v>39</v>
      </c>
      <c r="B14">
        <v>1</v>
      </c>
      <c r="C14" s="2">
        <v>1008</v>
      </c>
    </row>
    <row r="15" spans="1:4" x14ac:dyDescent="0.25">
      <c r="A15" t="s">
        <v>41</v>
      </c>
      <c r="B15">
        <v>1</v>
      </c>
      <c r="C15" s="2">
        <v>372.78</v>
      </c>
    </row>
    <row r="16" spans="1:4" x14ac:dyDescent="0.25">
      <c r="A16" t="s">
        <v>42</v>
      </c>
      <c r="B16">
        <v>2</v>
      </c>
      <c r="C16" s="2">
        <v>219.34</v>
      </c>
    </row>
    <row r="17" spans="1:6" x14ac:dyDescent="0.25">
      <c r="A17" t="s">
        <v>43</v>
      </c>
      <c r="B17">
        <v>1</v>
      </c>
      <c r="C17" s="2">
        <v>28.8</v>
      </c>
    </row>
    <row r="18" spans="1:6" x14ac:dyDescent="0.25">
      <c r="A18" t="s">
        <v>25</v>
      </c>
      <c r="B18">
        <v>1</v>
      </c>
      <c r="C18" s="2">
        <v>60.59</v>
      </c>
    </row>
    <row r="19" spans="1:6" x14ac:dyDescent="0.25">
      <c r="C19" s="2">
        <f>SUM(C11:C18)</f>
        <v>3284.71</v>
      </c>
      <c r="F19" s="1">
        <f>D9-C19</f>
        <v>12052.21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7E875-9E68-4DBF-9C68-9351D51C355C}">
  <dimension ref="A1:D11"/>
  <sheetViews>
    <sheetView workbookViewId="0">
      <selection activeCell="D11" sqref="D11"/>
    </sheetView>
  </sheetViews>
  <sheetFormatPr defaultRowHeight="15" x14ac:dyDescent="0.25"/>
  <cols>
    <col min="1" max="1" width="10.7109375" customWidth="1"/>
    <col min="2" max="2" width="11.7109375" bestFit="1" customWidth="1"/>
    <col min="4" max="4" width="11.7109375" bestFit="1" customWidth="1"/>
  </cols>
  <sheetData>
    <row r="1" spans="1:4" x14ac:dyDescent="0.25">
      <c r="A1" t="s">
        <v>18</v>
      </c>
      <c r="B1" s="1">
        <v>4000</v>
      </c>
    </row>
    <row r="2" spans="1:4" x14ac:dyDescent="0.25">
      <c r="A2" t="s">
        <v>20</v>
      </c>
      <c r="B2">
        <v>1</v>
      </c>
    </row>
    <row r="3" spans="1:4" x14ac:dyDescent="0.25">
      <c r="A3" t="s">
        <v>31</v>
      </c>
      <c r="B3">
        <v>1</v>
      </c>
    </row>
    <row r="4" spans="1:4" x14ac:dyDescent="0.25">
      <c r="A4" t="s">
        <v>0</v>
      </c>
      <c r="B4">
        <v>2</v>
      </c>
    </row>
    <row r="6" spans="1:4" x14ac:dyDescent="0.25">
      <c r="A6" t="s">
        <v>18</v>
      </c>
      <c r="B6" s="1">
        <v>4000</v>
      </c>
    </row>
    <row r="7" spans="1:4" x14ac:dyDescent="0.25">
      <c r="A7" t="s">
        <v>20</v>
      </c>
      <c r="B7" s="1">
        <f>B6*B2</f>
        <v>4000</v>
      </c>
    </row>
    <row r="8" spans="1:4" x14ac:dyDescent="0.25">
      <c r="A8" t="s">
        <v>31</v>
      </c>
      <c r="B8" s="1">
        <f>B7*B3</f>
        <v>4000</v>
      </c>
    </row>
    <row r="9" spans="1:4" x14ac:dyDescent="0.25">
      <c r="A9" t="s">
        <v>0</v>
      </c>
      <c r="B9" s="1">
        <f>SUM(B7:B8)</f>
        <v>8000</v>
      </c>
    </row>
    <row r="11" spans="1:4" x14ac:dyDescent="0.25">
      <c r="B11">
        <v>0</v>
      </c>
      <c r="D11" s="1">
        <f>B9</f>
        <v>8000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300E-E9E2-4D79-9EF0-E40F85A3F4A6}">
  <dimension ref="A1:F13"/>
  <sheetViews>
    <sheetView workbookViewId="0">
      <selection activeCell="F13" sqref="F13"/>
    </sheetView>
  </sheetViews>
  <sheetFormatPr defaultRowHeight="15" x14ac:dyDescent="0.25"/>
  <cols>
    <col min="1" max="1" width="10.7109375" customWidth="1"/>
    <col min="2" max="2" width="10.7109375" bestFit="1" customWidth="1"/>
    <col min="3" max="4" width="11.7109375" bestFit="1" customWidth="1"/>
    <col min="6" max="6" width="11.7109375" bestFit="1" customWidth="1"/>
  </cols>
  <sheetData>
    <row r="1" spans="1:6" x14ac:dyDescent="0.25">
      <c r="A1" t="s">
        <v>18</v>
      </c>
      <c r="B1" s="1">
        <v>2000</v>
      </c>
      <c r="C1" s="1">
        <v>4000</v>
      </c>
      <c r="D1" t="s">
        <v>0</v>
      </c>
    </row>
    <row r="2" spans="1:6" x14ac:dyDescent="0.25">
      <c r="A2" t="s">
        <v>20</v>
      </c>
      <c r="B2">
        <v>0</v>
      </c>
      <c r="C2">
        <v>1</v>
      </c>
      <c r="D2">
        <v>1</v>
      </c>
    </row>
    <row r="3" spans="1:6" x14ac:dyDescent="0.25">
      <c r="A3" t="s">
        <v>32</v>
      </c>
      <c r="B3">
        <v>1</v>
      </c>
      <c r="C3">
        <v>0</v>
      </c>
      <c r="D3">
        <v>1</v>
      </c>
    </row>
    <row r="4" spans="1:6" x14ac:dyDescent="0.25">
      <c r="A4" t="s">
        <v>31</v>
      </c>
      <c r="B4">
        <v>0</v>
      </c>
      <c r="C4">
        <v>2</v>
      </c>
      <c r="D4">
        <v>2</v>
      </c>
    </row>
    <row r="5" spans="1:6" x14ac:dyDescent="0.25">
      <c r="A5" t="s">
        <v>0</v>
      </c>
      <c r="B5">
        <v>1</v>
      </c>
      <c r="C5">
        <v>3</v>
      </c>
      <c r="D5">
        <v>4</v>
      </c>
    </row>
    <row r="7" spans="1:6" x14ac:dyDescent="0.25">
      <c r="A7" t="s">
        <v>18</v>
      </c>
      <c r="B7" s="1">
        <v>2000</v>
      </c>
      <c r="C7" s="1">
        <v>4000</v>
      </c>
      <c r="D7" t="s">
        <v>0</v>
      </c>
    </row>
    <row r="8" spans="1:6" x14ac:dyDescent="0.25">
      <c r="A8" t="s">
        <v>20</v>
      </c>
      <c r="B8" s="1">
        <f>B$7*B2</f>
        <v>0</v>
      </c>
      <c r="C8" s="1">
        <f>C$7*C2</f>
        <v>4000</v>
      </c>
      <c r="D8" s="1">
        <f>SUM(B8:C8)</f>
        <v>4000</v>
      </c>
    </row>
    <row r="9" spans="1:6" x14ac:dyDescent="0.25">
      <c r="A9" t="s">
        <v>32</v>
      </c>
      <c r="B9" s="1">
        <f t="shared" ref="B9:C9" si="0">B$7*B3</f>
        <v>2000</v>
      </c>
      <c r="C9" s="1">
        <f t="shared" si="0"/>
        <v>0</v>
      </c>
      <c r="D9" s="1">
        <f t="shared" ref="D9:D10" si="1">SUM(B9:C9)</f>
        <v>2000</v>
      </c>
    </row>
    <row r="10" spans="1:6" x14ac:dyDescent="0.25">
      <c r="A10" t="s">
        <v>31</v>
      </c>
      <c r="B10" s="1">
        <f t="shared" ref="B10:C10" si="2">B$7*B4</f>
        <v>0</v>
      </c>
      <c r="C10" s="1">
        <f t="shared" si="2"/>
        <v>8000</v>
      </c>
      <c r="D10" s="1">
        <f t="shared" si="1"/>
        <v>8000</v>
      </c>
    </row>
    <row r="11" spans="1:6" x14ac:dyDescent="0.25">
      <c r="A11" t="s">
        <v>0</v>
      </c>
      <c r="B11" s="1">
        <f>SUM(B8:B10)</f>
        <v>2000</v>
      </c>
      <c r="C11" s="1">
        <f>SUM(C8:C10)</f>
        <v>12000</v>
      </c>
      <c r="D11" s="1">
        <f>SUM(D8:D10)</f>
        <v>14000</v>
      </c>
    </row>
    <row r="13" spans="1:6" x14ac:dyDescent="0.25">
      <c r="A13" t="s">
        <v>44</v>
      </c>
      <c r="B13">
        <v>1</v>
      </c>
      <c r="C13" s="2">
        <v>180</v>
      </c>
      <c r="F13" s="1">
        <f>D11-C13</f>
        <v>13820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8EB1-6A80-4753-9164-D6273E6E6EC0}">
  <dimension ref="A1:E13"/>
  <sheetViews>
    <sheetView workbookViewId="0">
      <selection activeCell="E13" sqref="E13"/>
    </sheetView>
  </sheetViews>
  <sheetFormatPr defaultRowHeight="15" x14ac:dyDescent="0.25"/>
  <cols>
    <col min="1" max="1" width="10.7109375" customWidth="1"/>
    <col min="2" max="2" width="11.7109375" bestFit="1" customWidth="1"/>
    <col min="5" max="5" width="11.7109375" bestFit="1" customWidth="1"/>
  </cols>
  <sheetData>
    <row r="1" spans="1:5" x14ac:dyDescent="0.25">
      <c r="A1" t="s">
        <v>18</v>
      </c>
      <c r="B1" s="1">
        <v>4000</v>
      </c>
    </row>
    <row r="2" spans="1:5" x14ac:dyDescent="0.25">
      <c r="A2" t="s">
        <v>20</v>
      </c>
      <c r="B2">
        <v>1</v>
      </c>
    </row>
    <row r="3" spans="1:5" x14ac:dyDescent="0.25">
      <c r="A3" t="s">
        <v>33</v>
      </c>
      <c r="B3">
        <v>2</v>
      </c>
    </row>
    <row r="4" spans="1:5" x14ac:dyDescent="0.25">
      <c r="A4" t="s">
        <v>31</v>
      </c>
      <c r="B4">
        <v>8</v>
      </c>
    </row>
    <row r="5" spans="1:5" x14ac:dyDescent="0.25">
      <c r="A5" t="s">
        <v>0</v>
      </c>
      <c r="B5">
        <v>11</v>
      </c>
    </row>
    <row r="7" spans="1:5" x14ac:dyDescent="0.25">
      <c r="A7" t="s">
        <v>18</v>
      </c>
      <c r="B7" s="1">
        <v>4000</v>
      </c>
    </row>
    <row r="8" spans="1:5" x14ac:dyDescent="0.25">
      <c r="A8" t="s">
        <v>20</v>
      </c>
      <c r="B8" s="1">
        <f>B7*B2</f>
        <v>4000</v>
      </c>
    </row>
    <row r="9" spans="1:5" x14ac:dyDescent="0.25">
      <c r="A9" t="s">
        <v>33</v>
      </c>
      <c r="B9" s="1">
        <f>B7*B3</f>
        <v>8000</v>
      </c>
    </row>
    <row r="10" spans="1:5" x14ac:dyDescent="0.25">
      <c r="A10" t="s">
        <v>31</v>
      </c>
      <c r="B10" s="1">
        <f>B7*B4</f>
        <v>32000</v>
      </c>
    </row>
    <row r="11" spans="1:5" x14ac:dyDescent="0.25">
      <c r="A11" t="s">
        <v>0</v>
      </c>
      <c r="B11" s="1">
        <f>SUM(B8:B10)</f>
        <v>44000</v>
      </c>
    </row>
    <row r="13" spans="1:5" x14ac:dyDescent="0.25">
      <c r="B13">
        <v>0</v>
      </c>
      <c r="E13" s="1">
        <f>B11</f>
        <v>44000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235A-8272-4CA8-8177-47CE06E619F7}">
  <dimension ref="A1:F16"/>
  <sheetViews>
    <sheetView workbookViewId="0">
      <selection activeCell="F16" sqref="F16"/>
    </sheetView>
  </sheetViews>
  <sheetFormatPr defaultRowHeight="15" x14ac:dyDescent="0.25"/>
  <cols>
    <col min="1" max="1" width="11" customWidth="1"/>
    <col min="2" max="2" width="11.7109375" bestFit="1" customWidth="1"/>
    <col min="3" max="3" width="13.28515625" bestFit="1" customWidth="1"/>
    <col min="4" max="4" width="12.7109375" bestFit="1" customWidth="1"/>
    <col min="6" max="6" width="11.7109375" bestFit="1" customWidth="1"/>
  </cols>
  <sheetData>
    <row r="1" spans="1:6" x14ac:dyDescent="0.25">
      <c r="A1" t="s">
        <v>18</v>
      </c>
      <c r="B1" s="1">
        <v>4000</v>
      </c>
      <c r="C1" s="1">
        <v>7336.92</v>
      </c>
      <c r="D1" t="s">
        <v>0</v>
      </c>
    </row>
    <row r="2" spans="1:6" x14ac:dyDescent="0.25">
      <c r="A2" t="s">
        <v>27</v>
      </c>
      <c r="B2">
        <v>0</v>
      </c>
      <c r="C2">
        <v>11</v>
      </c>
      <c r="D2">
        <v>11</v>
      </c>
    </row>
    <row r="3" spans="1:6" x14ac:dyDescent="0.25">
      <c r="A3" t="s">
        <v>20</v>
      </c>
      <c r="B3">
        <v>10</v>
      </c>
      <c r="C3">
        <v>0</v>
      </c>
      <c r="D3">
        <v>10</v>
      </c>
    </row>
    <row r="4" spans="1:6" x14ac:dyDescent="0.25">
      <c r="A4" t="s">
        <v>0</v>
      </c>
      <c r="B4">
        <v>10</v>
      </c>
      <c r="C4">
        <v>11</v>
      </c>
      <c r="D4">
        <v>21</v>
      </c>
    </row>
    <row r="6" spans="1:6" x14ac:dyDescent="0.25">
      <c r="A6" t="s">
        <v>18</v>
      </c>
      <c r="B6" s="1">
        <v>4000</v>
      </c>
      <c r="C6" s="1">
        <v>7336.92</v>
      </c>
      <c r="D6" t="s">
        <v>0</v>
      </c>
    </row>
    <row r="7" spans="1:6" x14ac:dyDescent="0.25">
      <c r="A7" t="s">
        <v>27</v>
      </c>
      <c r="B7" s="1">
        <f>B$6*B2</f>
        <v>0</v>
      </c>
      <c r="C7" s="1">
        <f>C$6*C2</f>
        <v>80706.12</v>
      </c>
      <c r="D7" s="1">
        <f>SUM(B7:C7)</f>
        <v>80706.12</v>
      </c>
    </row>
    <row r="8" spans="1:6" x14ac:dyDescent="0.25">
      <c r="A8" t="s">
        <v>20</v>
      </c>
      <c r="B8" s="1">
        <f>B$6*B3</f>
        <v>40000</v>
      </c>
      <c r="C8" s="1">
        <f>C$6*C3</f>
        <v>0</v>
      </c>
      <c r="D8" s="1">
        <f t="shared" ref="D8:D9" si="0">SUM(B8:C8)</f>
        <v>40000</v>
      </c>
    </row>
    <row r="9" spans="1:6" x14ac:dyDescent="0.25">
      <c r="A9" t="s">
        <v>0</v>
      </c>
      <c r="B9" s="1">
        <f>SUM(B7:B8)</f>
        <v>40000</v>
      </c>
      <c r="C9" s="1">
        <f>SUM(C7:C8)</f>
        <v>80706.12</v>
      </c>
      <c r="D9" s="1">
        <f t="shared" si="0"/>
        <v>120706.12</v>
      </c>
    </row>
    <row r="11" spans="1:6" x14ac:dyDescent="0.25">
      <c r="A11" t="s">
        <v>37</v>
      </c>
      <c r="B11">
        <v>11</v>
      </c>
      <c r="C11" s="2">
        <v>11300.08</v>
      </c>
    </row>
    <row r="12" spans="1:6" x14ac:dyDescent="0.25">
      <c r="A12" t="s">
        <v>38</v>
      </c>
      <c r="B12">
        <v>11</v>
      </c>
      <c r="C12" s="2">
        <v>5098.28</v>
      </c>
    </row>
    <row r="13" spans="1:6" x14ac:dyDescent="0.25">
      <c r="A13" t="s">
        <v>40</v>
      </c>
      <c r="B13">
        <v>11</v>
      </c>
      <c r="C13" s="2">
        <v>18647.97</v>
      </c>
    </row>
    <row r="14" spans="1:6" x14ac:dyDescent="0.25">
      <c r="A14" t="s">
        <v>41</v>
      </c>
      <c r="B14">
        <v>11</v>
      </c>
      <c r="C14" s="2">
        <v>4100.58</v>
      </c>
    </row>
    <row r="15" spans="1:6" x14ac:dyDescent="0.25">
      <c r="A15" t="s">
        <v>42</v>
      </c>
      <c r="B15">
        <v>22</v>
      </c>
      <c r="C15" s="2">
        <v>2412.7399999999998</v>
      </c>
    </row>
    <row r="16" spans="1:6" x14ac:dyDescent="0.25">
      <c r="C16" s="2">
        <f>SUM(C11:C15)</f>
        <v>41559.65</v>
      </c>
      <c r="F16" s="1">
        <f>D9-C16</f>
        <v>79146.47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9CDA-ED2C-46E1-802D-A1A22DDEDC74}">
  <dimension ref="A1:E9"/>
  <sheetViews>
    <sheetView workbookViewId="0">
      <selection activeCell="E9" sqref="E9"/>
    </sheetView>
  </sheetViews>
  <sheetFormatPr defaultRowHeight="15" x14ac:dyDescent="0.25"/>
  <cols>
    <col min="1" max="1" width="10.85546875" customWidth="1"/>
    <col min="2" max="2" width="10.7109375" bestFit="1" customWidth="1"/>
    <col min="3" max="3" width="10.5703125" bestFit="1" customWidth="1"/>
    <col min="5" max="5" width="10.7109375" bestFit="1" customWidth="1"/>
  </cols>
  <sheetData>
    <row r="1" spans="1:5" x14ac:dyDescent="0.25">
      <c r="A1" t="s">
        <v>18</v>
      </c>
      <c r="B1" s="1">
        <v>2000</v>
      </c>
    </row>
    <row r="2" spans="1:5" x14ac:dyDescent="0.25">
      <c r="A2" t="s">
        <v>32</v>
      </c>
      <c r="B2">
        <v>1</v>
      </c>
    </row>
    <row r="3" spans="1:5" x14ac:dyDescent="0.25">
      <c r="A3" t="s">
        <v>0</v>
      </c>
      <c r="B3">
        <v>1</v>
      </c>
    </row>
    <row r="5" spans="1:5" x14ac:dyDescent="0.25">
      <c r="A5" t="s">
        <v>18</v>
      </c>
      <c r="B5" s="1">
        <v>2000</v>
      </c>
    </row>
    <row r="6" spans="1:5" x14ac:dyDescent="0.25">
      <c r="A6" t="s">
        <v>32</v>
      </c>
      <c r="B6" s="1">
        <f>B5*B2</f>
        <v>2000</v>
      </c>
    </row>
    <row r="7" spans="1:5" x14ac:dyDescent="0.25">
      <c r="A7" t="s">
        <v>0</v>
      </c>
      <c r="B7" s="1">
        <f>SUM(B6)</f>
        <v>2000</v>
      </c>
    </row>
    <row r="9" spans="1:5" x14ac:dyDescent="0.25">
      <c r="A9" t="s">
        <v>44</v>
      </c>
      <c r="B9">
        <v>1</v>
      </c>
      <c r="C9" s="2">
        <v>180</v>
      </c>
      <c r="E9" s="1">
        <f>B7-C9</f>
        <v>1820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Resumo</vt:lpstr>
      <vt:lpstr>2303892</vt:lpstr>
      <vt:lpstr>2306336</vt:lpstr>
      <vt:lpstr>2436469</vt:lpstr>
      <vt:lpstr>2490935</vt:lpstr>
      <vt:lpstr>2491249</vt:lpstr>
      <vt:lpstr>2521296</vt:lpstr>
      <vt:lpstr>2521695</vt:lpstr>
      <vt:lpstr>2521792</vt:lpstr>
      <vt:lpstr>2521873</vt:lpstr>
      <vt:lpstr>2522411</vt:lpstr>
      <vt:lpstr>2522691</vt:lpstr>
      <vt:lpstr>2558246</vt:lpstr>
      <vt:lpstr>2558254</vt:lpstr>
      <vt:lpstr>2568713</vt:lpstr>
      <vt:lpstr>2662914</vt:lpstr>
      <vt:lpstr>6854729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2025-01-08T17:21:08Z</dcterms:created>
  <dcterms:modified xsi:type="dcterms:W3CDTF">2025-01-13T16:26:33Z</dcterms:modified>
</cp:coreProperties>
</file>