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Novembro 2023 a Dezembro 2024\Dezembro\Detalhado\"/>
    </mc:Choice>
  </mc:AlternateContent>
  <xr:revisionPtr revIDLastSave="0" documentId="13_ncr:1_{AFFC241E-3CEC-4118-AA3E-7B2740A98599}" xr6:coauthVersionLast="47" xr6:coauthVersionMax="47" xr10:uidLastSave="{00000000-0000-0000-0000-000000000000}"/>
  <bookViews>
    <workbookView xWindow="-120" yWindow="-120" windowWidth="29040" windowHeight="15840" tabRatio="951" activeTab="13" xr2:uid="{00A72F0B-18E1-4E58-809A-C2B7488B1682}"/>
  </bookViews>
  <sheets>
    <sheet name="Resumo" sheetId="1" r:id="rId1"/>
    <sheet name="2303167" sheetId="2" r:id="rId2"/>
    <sheet name="2303892" sheetId="3" r:id="rId3"/>
    <sheet name="2306336" sheetId="4" r:id="rId4"/>
    <sheet name="2436469" sheetId="5" r:id="rId5"/>
    <sheet name="2490935" sheetId="6" r:id="rId6"/>
    <sheet name="2491249" sheetId="7" r:id="rId7"/>
    <sheet name="2521296" sheetId="8" r:id="rId8"/>
    <sheet name="2521695" sheetId="9" r:id="rId9"/>
    <sheet name="2521792" sheetId="10" r:id="rId10"/>
    <sheet name="2522411" sheetId="11" r:id="rId11"/>
    <sheet name="2522691" sheetId="12" r:id="rId12"/>
    <sheet name="2558246" sheetId="13" r:id="rId13"/>
    <sheet name="2558254" sheetId="14" r:id="rId14"/>
    <sheet name="2568713" sheetId="15" r:id="rId15"/>
    <sheet name="2662914" sheetId="16" r:id="rId16"/>
    <sheet name="2744937" sheetId="17" r:id="rId17"/>
    <sheet name="6854729" sheetId="18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4" l="1"/>
  <c r="F10" i="14"/>
  <c r="F9" i="14"/>
  <c r="C13" i="14"/>
  <c r="D13" i="14"/>
  <c r="E13" i="14"/>
  <c r="B13" i="14"/>
  <c r="F13" i="18"/>
  <c r="D9" i="17"/>
  <c r="E13" i="16"/>
  <c r="E17" i="15"/>
  <c r="F15" i="13"/>
  <c r="F22" i="12"/>
  <c r="I52" i="11"/>
  <c r="D9" i="10"/>
  <c r="F23" i="9"/>
  <c r="D13" i="8"/>
  <c r="D13" i="7"/>
  <c r="D9" i="6"/>
  <c r="G25" i="5"/>
  <c r="K43" i="4"/>
  <c r="F21" i="3"/>
  <c r="E11" i="2"/>
  <c r="D59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42" i="1"/>
  <c r="C13" i="16"/>
  <c r="C17" i="15"/>
  <c r="C38" i="14"/>
  <c r="C22" i="12"/>
  <c r="C52" i="11"/>
  <c r="C23" i="9"/>
  <c r="C43" i="4"/>
  <c r="C26" i="5"/>
  <c r="C21" i="3"/>
  <c r="E11" i="18"/>
  <c r="E9" i="18"/>
  <c r="E10" i="18"/>
  <c r="E8" i="18"/>
  <c r="C11" i="18"/>
  <c r="D11" i="18"/>
  <c r="B11" i="18"/>
  <c r="B9" i="18"/>
  <c r="C9" i="18"/>
  <c r="D9" i="18"/>
  <c r="B10" i="18"/>
  <c r="C10" i="18"/>
  <c r="D10" i="18"/>
  <c r="C8" i="18"/>
  <c r="D8" i="18"/>
  <c r="B8" i="18"/>
  <c r="B7" i="16"/>
  <c r="B6" i="16"/>
  <c r="D11" i="15"/>
  <c r="D9" i="15"/>
  <c r="D10" i="15"/>
  <c r="D8" i="15"/>
  <c r="C11" i="15"/>
  <c r="B11" i="15"/>
  <c r="B9" i="15"/>
  <c r="C9" i="15"/>
  <c r="B10" i="15"/>
  <c r="C10" i="15"/>
  <c r="C8" i="15"/>
  <c r="B8" i="15"/>
  <c r="F11" i="14"/>
  <c r="D10" i="14"/>
  <c r="B10" i="14"/>
  <c r="C10" i="14"/>
  <c r="E10" i="14"/>
  <c r="B11" i="14"/>
  <c r="C11" i="14"/>
  <c r="D11" i="14"/>
  <c r="E11" i="14"/>
  <c r="B12" i="14"/>
  <c r="C12" i="14"/>
  <c r="D12" i="14"/>
  <c r="E12" i="14"/>
  <c r="C9" i="14"/>
  <c r="D9" i="14"/>
  <c r="E9" i="14"/>
  <c r="B9" i="14"/>
  <c r="E13" i="13"/>
  <c r="E10" i="13"/>
  <c r="E11" i="13"/>
  <c r="E12" i="13"/>
  <c r="E9" i="13"/>
  <c r="C13" i="13"/>
  <c r="D13" i="13"/>
  <c r="B13" i="13"/>
  <c r="B10" i="13"/>
  <c r="C10" i="13"/>
  <c r="D10" i="13"/>
  <c r="B11" i="13"/>
  <c r="C11" i="13"/>
  <c r="D11" i="13"/>
  <c r="B12" i="13"/>
  <c r="C12" i="13"/>
  <c r="D12" i="13"/>
  <c r="C9" i="13"/>
  <c r="D9" i="13"/>
  <c r="B9" i="13"/>
  <c r="E11" i="12"/>
  <c r="E9" i="12"/>
  <c r="E10" i="12"/>
  <c r="E8" i="12"/>
  <c r="C11" i="12"/>
  <c r="D11" i="12"/>
  <c r="B11" i="12"/>
  <c r="B9" i="12"/>
  <c r="C9" i="12"/>
  <c r="D9" i="12"/>
  <c r="B10" i="12"/>
  <c r="C10" i="12"/>
  <c r="D10" i="12"/>
  <c r="C8" i="12"/>
  <c r="D8" i="12"/>
  <c r="B8" i="12"/>
  <c r="H21" i="11"/>
  <c r="H14" i="11"/>
  <c r="H15" i="11"/>
  <c r="H16" i="11"/>
  <c r="H17" i="11"/>
  <c r="H18" i="11"/>
  <c r="H19" i="11"/>
  <c r="H20" i="11"/>
  <c r="H13" i="11"/>
  <c r="C21" i="11"/>
  <c r="D21" i="11"/>
  <c r="E21" i="11"/>
  <c r="F21" i="11"/>
  <c r="G21" i="11"/>
  <c r="B21" i="11"/>
  <c r="B14" i="11"/>
  <c r="C14" i="11"/>
  <c r="D14" i="11"/>
  <c r="E14" i="11"/>
  <c r="F14" i="11"/>
  <c r="G14" i="11"/>
  <c r="B15" i="11"/>
  <c r="C15" i="11"/>
  <c r="D15" i="11"/>
  <c r="E15" i="11"/>
  <c r="F15" i="11"/>
  <c r="G15" i="11"/>
  <c r="B16" i="11"/>
  <c r="C16" i="11"/>
  <c r="D16" i="11"/>
  <c r="E16" i="11"/>
  <c r="F16" i="11"/>
  <c r="G16" i="11"/>
  <c r="B17" i="11"/>
  <c r="C17" i="11"/>
  <c r="D17" i="11"/>
  <c r="E17" i="11"/>
  <c r="F17" i="11"/>
  <c r="G17" i="11"/>
  <c r="B18" i="11"/>
  <c r="C18" i="11"/>
  <c r="D18" i="11"/>
  <c r="E18" i="11"/>
  <c r="F18" i="11"/>
  <c r="G18" i="11"/>
  <c r="B19" i="11"/>
  <c r="C19" i="11"/>
  <c r="D19" i="11"/>
  <c r="E19" i="11"/>
  <c r="F19" i="11"/>
  <c r="G19" i="11"/>
  <c r="B20" i="11"/>
  <c r="C20" i="11"/>
  <c r="D20" i="11"/>
  <c r="E20" i="11"/>
  <c r="F20" i="11"/>
  <c r="G20" i="11"/>
  <c r="C13" i="11"/>
  <c r="D13" i="11"/>
  <c r="E13" i="11"/>
  <c r="F13" i="11"/>
  <c r="G13" i="11"/>
  <c r="B13" i="11"/>
  <c r="B7" i="10"/>
  <c r="B6" i="10"/>
  <c r="E11" i="9"/>
  <c r="C11" i="9"/>
  <c r="D11" i="9"/>
  <c r="B11" i="9"/>
  <c r="E9" i="9"/>
  <c r="E10" i="9"/>
  <c r="E8" i="9"/>
  <c r="C8" i="9"/>
  <c r="D8" i="9"/>
  <c r="C9" i="9"/>
  <c r="D9" i="9"/>
  <c r="C10" i="9"/>
  <c r="D10" i="9"/>
  <c r="B9" i="9"/>
  <c r="B10" i="9"/>
  <c r="B8" i="9"/>
  <c r="B10" i="8"/>
  <c r="B11" i="8"/>
  <c r="B9" i="8"/>
  <c r="B8" i="8"/>
  <c r="B11" i="7"/>
  <c r="B10" i="7"/>
  <c r="B9" i="7"/>
  <c r="B8" i="7"/>
  <c r="E15" i="5"/>
  <c r="E11" i="5"/>
  <c r="E12" i="5"/>
  <c r="E13" i="5"/>
  <c r="E14" i="5"/>
  <c r="E10" i="5"/>
  <c r="C15" i="5"/>
  <c r="D15" i="5"/>
  <c r="B15" i="5"/>
  <c r="B11" i="5"/>
  <c r="C11" i="5"/>
  <c r="D11" i="5"/>
  <c r="B12" i="5"/>
  <c r="C12" i="5"/>
  <c r="D12" i="5"/>
  <c r="B13" i="5"/>
  <c r="C13" i="5"/>
  <c r="D13" i="5"/>
  <c r="B14" i="5"/>
  <c r="C14" i="5"/>
  <c r="D14" i="5"/>
  <c r="C10" i="5"/>
  <c r="D10" i="5"/>
  <c r="B10" i="5"/>
  <c r="I23" i="4"/>
  <c r="I15" i="4"/>
  <c r="I16" i="4"/>
  <c r="I17" i="4"/>
  <c r="I18" i="4"/>
  <c r="I19" i="4"/>
  <c r="I20" i="4"/>
  <c r="I21" i="4"/>
  <c r="I22" i="4"/>
  <c r="I14" i="4"/>
  <c r="C23" i="4"/>
  <c r="D23" i="4"/>
  <c r="E23" i="4"/>
  <c r="F23" i="4"/>
  <c r="G23" i="4"/>
  <c r="H23" i="4"/>
  <c r="B23" i="4"/>
  <c r="B15" i="4"/>
  <c r="C15" i="4"/>
  <c r="D15" i="4"/>
  <c r="E15" i="4"/>
  <c r="F15" i="4"/>
  <c r="G15" i="4"/>
  <c r="H15" i="4"/>
  <c r="B16" i="4"/>
  <c r="C16" i="4"/>
  <c r="D16" i="4"/>
  <c r="E16" i="4"/>
  <c r="F16" i="4"/>
  <c r="G16" i="4"/>
  <c r="H16" i="4"/>
  <c r="B17" i="4"/>
  <c r="C17" i="4"/>
  <c r="D17" i="4"/>
  <c r="E17" i="4"/>
  <c r="F17" i="4"/>
  <c r="G17" i="4"/>
  <c r="H17" i="4"/>
  <c r="B18" i="4"/>
  <c r="C18" i="4"/>
  <c r="D18" i="4"/>
  <c r="E18" i="4"/>
  <c r="F18" i="4"/>
  <c r="G18" i="4"/>
  <c r="H18" i="4"/>
  <c r="B19" i="4"/>
  <c r="C19" i="4"/>
  <c r="D19" i="4"/>
  <c r="E19" i="4"/>
  <c r="F19" i="4"/>
  <c r="G19" i="4"/>
  <c r="H19" i="4"/>
  <c r="B20" i="4"/>
  <c r="C20" i="4"/>
  <c r="D20" i="4"/>
  <c r="E20" i="4"/>
  <c r="F20" i="4"/>
  <c r="G20" i="4"/>
  <c r="H20" i="4"/>
  <c r="B21" i="4"/>
  <c r="C21" i="4"/>
  <c r="D21" i="4"/>
  <c r="E21" i="4"/>
  <c r="F21" i="4"/>
  <c r="G21" i="4"/>
  <c r="H21" i="4"/>
  <c r="B22" i="4"/>
  <c r="C22" i="4"/>
  <c r="D22" i="4"/>
  <c r="E22" i="4"/>
  <c r="F22" i="4"/>
  <c r="G22" i="4"/>
  <c r="H22" i="4"/>
  <c r="C14" i="4"/>
  <c r="D14" i="4"/>
  <c r="E14" i="4"/>
  <c r="F14" i="4"/>
  <c r="G14" i="4"/>
  <c r="H14" i="4"/>
  <c r="B14" i="4"/>
  <c r="E11" i="3"/>
  <c r="D11" i="3"/>
  <c r="B11" i="3"/>
  <c r="B10" i="3"/>
  <c r="E10" i="3"/>
  <c r="E9" i="3"/>
  <c r="E8" i="3"/>
  <c r="C11" i="3"/>
  <c r="B9" i="3"/>
  <c r="C9" i="3"/>
  <c r="D9" i="3"/>
  <c r="C10" i="3"/>
  <c r="D10" i="3"/>
  <c r="C8" i="3"/>
  <c r="D8" i="3"/>
  <c r="B8" i="3"/>
  <c r="D8" i="2"/>
  <c r="D9" i="2"/>
  <c r="D7" i="2"/>
  <c r="C9" i="2"/>
  <c r="B9" i="2"/>
  <c r="B8" i="2"/>
  <c r="C8" i="2"/>
  <c r="C7" i="2"/>
  <c r="B7" i="2"/>
  <c r="K39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C39" i="1"/>
  <c r="D39" i="1"/>
  <c r="E39" i="1"/>
  <c r="F39" i="1"/>
  <c r="G39" i="1"/>
  <c r="H39" i="1"/>
  <c r="I39" i="1"/>
  <c r="J39" i="1"/>
  <c r="B39" i="1"/>
  <c r="K22" i="1"/>
  <c r="B23" i="1"/>
  <c r="C23" i="1"/>
  <c r="D23" i="1"/>
  <c r="E23" i="1"/>
  <c r="F23" i="1"/>
  <c r="G23" i="1"/>
  <c r="H23" i="1"/>
  <c r="I23" i="1"/>
  <c r="J23" i="1"/>
  <c r="B24" i="1"/>
  <c r="C24" i="1"/>
  <c r="D24" i="1"/>
  <c r="E24" i="1"/>
  <c r="F24" i="1"/>
  <c r="G24" i="1"/>
  <c r="H24" i="1"/>
  <c r="I24" i="1"/>
  <c r="J24" i="1"/>
  <c r="B25" i="1"/>
  <c r="C25" i="1"/>
  <c r="D25" i="1"/>
  <c r="E25" i="1"/>
  <c r="F25" i="1"/>
  <c r="G25" i="1"/>
  <c r="H25" i="1"/>
  <c r="I25" i="1"/>
  <c r="J25" i="1"/>
  <c r="B26" i="1"/>
  <c r="C26" i="1"/>
  <c r="D26" i="1"/>
  <c r="E26" i="1"/>
  <c r="F26" i="1"/>
  <c r="G26" i="1"/>
  <c r="H26" i="1"/>
  <c r="I26" i="1"/>
  <c r="J26" i="1"/>
  <c r="B27" i="1"/>
  <c r="C27" i="1"/>
  <c r="D27" i="1"/>
  <c r="E27" i="1"/>
  <c r="F27" i="1"/>
  <c r="G27" i="1"/>
  <c r="H27" i="1"/>
  <c r="I27" i="1"/>
  <c r="J27" i="1"/>
  <c r="B28" i="1"/>
  <c r="C28" i="1"/>
  <c r="D28" i="1"/>
  <c r="E28" i="1"/>
  <c r="F28" i="1"/>
  <c r="G28" i="1"/>
  <c r="H28" i="1"/>
  <c r="I28" i="1"/>
  <c r="J28" i="1"/>
  <c r="B29" i="1"/>
  <c r="C29" i="1"/>
  <c r="D29" i="1"/>
  <c r="E29" i="1"/>
  <c r="F29" i="1"/>
  <c r="G29" i="1"/>
  <c r="H29" i="1"/>
  <c r="I29" i="1"/>
  <c r="J29" i="1"/>
  <c r="B30" i="1"/>
  <c r="C30" i="1"/>
  <c r="D30" i="1"/>
  <c r="E30" i="1"/>
  <c r="F30" i="1"/>
  <c r="G30" i="1"/>
  <c r="H30" i="1"/>
  <c r="I30" i="1"/>
  <c r="J30" i="1"/>
  <c r="B31" i="1"/>
  <c r="C31" i="1"/>
  <c r="D31" i="1"/>
  <c r="E31" i="1"/>
  <c r="F31" i="1"/>
  <c r="G31" i="1"/>
  <c r="H31" i="1"/>
  <c r="I31" i="1"/>
  <c r="J31" i="1"/>
  <c r="B32" i="1"/>
  <c r="C32" i="1"/>
  <c r="D32" i="1"/>
  <c r="E32" i="1"/>
  <c r="F32" i="1"/>
  <c r="G32" i="1"/>
  <c r="H32" i="1"/>
  <c r="I32" i="1"/>
  <c r="J32" i="1"/>
  <c r="B33" i="1"/>
  <c r="C33" i="1"/>
  <c r="D33" i="1"/>
  <c r="E33" i="1"/>
  <c r="F33" i="1"/>
  <c r="G33" i="1"/>
  <c r="H33" i="1"/>
  <c r="I33" i="1"/>
  <c r="J33" i="1"/>
  <c r="B34" i="1"/>
  <c r="C34" i="1"/>
  <c r="D34" i="1"/>
  <c r="E34" i="1"/>
  <c r="F34" i="1"/>
  <c r="G34" i="1"/>
  <c r="H34" i="1"/>
  <c r="I34" i="1"/>
  <c r="J34" i="1"/>
  <c r="B35" i="1"/>
  <c r="C35" i="1"/>
  <c r="D35" i="1"/>
  <c r="E35" i="1"/>
  <c r="F35" i="1"/>
  <c r="G35" i="1"/>
  <c r="H35" i="1"/>
  <c r="I35" i="1"/>
  <c r="J35" i="1"/>
  <c r="B36" i="1"/>
  <c r="C36" i="1"/>
  <c r="D36" i="1"/>
  <c r="E36" i="1"/>
  <c r="F36" i="1"/>
  <c r="G36" i="1"/>
  <c r="H36" i="1"/>
  <c r="I36" i="1"/>
  <c r="J36" i="1"/>
  <c r="B37" i="1"/>
  <c r="C37" i="1"/>
  <c r="D37" i="1"/>
  <c r="E37" i="1"/>
  <c r="F37" i="1"/>
  <c r="G37" i="1"/>
  <c r="H37" i="1"/>
  <c r="I37" i="1"/>
  <c r="J37" i="1"/>
  <c r="B38" i="1"/>
  <c r="C38" i="1"/>
  <c r="D38" i="1"/>
  <c r="E38" i="1"/>
  <c r="F38" i="1"/>
  <c r="G38" i="1"/>
  <c r="H38" i="1"/>
  <c r="I38" i="1"/>
  <c r="J38" i="1"/>
  <c r="C22" i="1"/>
  <c r="D22" i="1"/>
  <c r="E22" i="1"/>
  <c r="F22" i="1"/>
  <c r="G22" i="1"/>
  <c r="H22" i="1"/>
  <c r="I22" i="1"/>
  <c r="J22" i="1"/>
  <c r="B22" i="1"/>
  <c r="F13" i="14" l="1"/>
  <c r="G38" i="14" s="1"/>
  <c r="E59" i="1"/>
</calcChain>
</file>

<file path=xl/sharedStrings.xml><?xml version="1.0" encoding="utf-8"?>
<sst xmlns="http://schemas.openxmlformats.org/spreadsheetml/2006/main" count="384" uniqueCount="71">
  <si>
    <t>Hospital SC (CNES)</t>
  </si>
  <si>
    <t>Total</t>
  </si>
  <si>
    <t>2303167 HOSPITAL SANTO ANTONIO DE ITAPEMA</t>
  </si>
  <si>
    <t>2303892 HOSPITAL SAO FRANCISCO</t>
  </si>
  <si>
    <t>2306336 HOSPITAL SAO JOSE</t>
  </si>
  <si>
    <t>2436469 HOSPITAL MUNICIPAL SAO JOSE</t>
  </si>
  <si>
    <t>2490935 HOSPITAL FELIX DA COSTA GOMES</t>
  </si>
  <si>
    <t>2491249 HOSPITAL SANTA CRUZ DE CANOINHAS</t>
  </si>
  <si>
    <t>2521296 HOSPITAL BETHESDA</t>
  </si>
  <si>
    <t>2521695 HOSPITAL RIO NEGRINHO</t>
  </si>
  <si>
    <t>2521792 HOSPITAL E MATERNIDADE SAGRADA FAMILIA</t>
  </si>
  <si>
    <t>2522411 HOSPITAL AZAMBUJA</t>
  </si>
  <si>
    <t>2522691 HOSPITAL E MATERNIDADE MARIETA KONDER BORNHAUSEN</t>
  </si>
  <si>
    <t>2558246 HOSPITAL SANTA ISABEL</t>
  </si>
  <si>
    <t>2558254 HOSPITAL SANTO ANTONIO</t>
  </si>
  <si>
    <t>2568713 HOSPITAL REGIONAL ALTO VALE</t>
  </si>
  <si>
    <t>2662914 HOSPITAL SEARA DO BEM MATERNO E INFANTIL</t>
  </si>
  <si>
    <t>2744937 HOSPITAL INFANTIL PEQUENO ANJO</t>
  </si>
  <si>
    <t>6854729 HOSPITAL MUNICIPAL RUTH CARDOSO</t>
  </si>
  <si>
    <t>Físico</t>
  </si>
  <si>
    <t>Financeiro</t>
  </si>
  <si>
    <t>Procedimentos realizados</t>
  </si>
  <si>
    <t>0409010065 CISTOLITOTOMIA E/OU RETIRADA DE CORPO ESTRANHO DA BEXIGA</t>
  </si>
  <si>
    <t>0409010561 URETEROLITOTOMIA</t>
  </si>
  <si>
    <t>0408040092 ARTROPLASTIA TOTAL PRIMARIA DO QUADRIL NAO CIMENTADA / HIBRIDA</t>
  </si>
  <si>
    <t>0408050063 ARTROPLASTIA TOTAL PRIMARIA DO JOELHO</t>
  </si>
  <si>
    <t>0408040076 ARTROPLASTIA DE REVISAO OU RECONSTRUCAO DO QUADRIL</t>
  </si>
  <si>
    <t>0408050055 ARTROPLASTIA TOTAL DE JOELHO - REVISAO / RECONSTRUCAO</t>
  </si>
  <si>
    <t>0409010235 NEFROLITOTOMIA PERCUTANEA</t>
  </si>
  <si>
    <t>0409010383 RESSECCAO ENDOSCOPICA DE LESAO VESICAL</t>
  </si>
  <si>
    <t>0409020176 URETROTOMIA INTERNA</t>
  </si>
  <si>
    <t>0409030040 RESSECCAO ENDOSCOPICA DE PROSTATA</t>
  </si>
  <si>
    <t>0409010596 URETEROLITOTRIPSIA TRANSURETEROSCOPICA</t>
  </si>
  <si>
    <t>0409010170 INSTALACAO ENDOSCOPICA DE CATETER DUPLO J</t>
  </si>
  <si>
    <t>0409010294 NEFROSTOMIA PERCUTANEA</t>
  </si>
  <si>
    <t>0408010053 ARTROPLASTIA ESCAPULO-UMERAL TOTAL</t>
  </si>
  <si>
    <t>0409010324 PIELOPLASTIA</t>
  </si>
  <si>
    <t>0702060011 CATETER DUPLO J</t>
  </si>
  <si>
    <t>0702030104 COMPONENTE ACETABULAR METALICO DE FIXACAO BIOLOGICA PRIMARIA / REVISAO</t>
  </si>
  <si>
    <t>0702030139 COMPONENTE CEFALICO PARA ARTROPLASTIA TOTAL DO QUADRIL (INCLUI PROTESE)</t>
  </si>
  <si>
    <t>0702030210 COMPONENTE FEMORAL NAO CIMENTADO MODULAR PRIMARIO</t>
  </si>
  <si>
    <t>0702030228 COMPONENTE FEMORAL PRIMARIO CIMENTADO / FIXACAO BIOLOGICA</t>
  </si>
  <si>
    <t>0702030279 COMPONENTE TIBIAL PRIMARIO DE POLIETILENO</t>
  </si>
  <si>
    <t>0702030287 COMPONENTE TIBIAL PRIMARIO METALICO CIMENTADO / FIXACAO BIOLOGICA</t>
  </si>
  <si>
    <t>0702030597 COMPONENTE ACETABULAR DE POLIETILENO P/ COMPONENTE METALICO PRIMARIO / DE REVISAO DE FIXACAO BIOLOGI</t>
  </si>
  <si>
    <t>0702031380 CIMENTO S/ ANTIBIOTICO</t>
  </si>
  <si>
    <t>0702030074 CENTRALIZADOR PARA COMPONENTE FEMORAL CIMENTADO MODULAR</t>
  </si>
  <si>
    <t>0702030163 COMPONENTE FEMORAL CIMENTADO MODULAR PRIMARIO</t>
  </si>
  <si>
    <t>0702030180 COMPONENTE FEMORAL DE REVISAO CIMENTADO / FIXACAO BIOLOGICA</t>
  </si>
  <si>
    <t>0702030252 COMPONENTE TIBIAL DE REVISAO DE POLIETILENO</t>
  </si>
  <si>
    <t>0702030260 COMPONENTE TIBIAL DE REVISAO METALICO CIMENTADO / FIXACAO BIOLOGICA EM CUNHA</t>
  </si>
  <si>
    <t>0702030503 HASTE FEMORAL P/ REVISAO DE PROTESE TOTAL DO JOELHO</t>
  </si>
  <si>
    <t>0702030589 HASTE TIBIAL P/ REVISAO DE PROTESE TOTAL DO JOELHO</t>
  </si>
  <si>
    <t>0702030767 PARAFUSO P/ COMPONENTE ACETABULAR</t>
  </si>
  <si>
    <t>0702031259 RESTRITOR DE CIMENTO FEMORAL/UMERAL</t>
  </si>
  <si>
    <t>0702030082 CIMENTO C/ ANTIBIOTICO</t>
  </si>
  <si>
    <t>0702030090 COMPONENTE ACETABULAR DE POLIETILENO CIMENTADO PRIMARIO / REVISAO</t>
  </si>
  <si>
    <t>0702030147 COMPONENTE DE AUMENTO TIBIAL P/ REVISAO DE PROTESE TOTAL DE JOELHO</t>
  </si>
  <si>
    <t>0702030198 COMPONENTE FEMORAL MODULAR DE REVISAO CIMENTADA P/ ENXERTO IMPACTADO</t>
  </si>
  <si>
    <t>0702030201 COMPONENTE FEMORAL MODULAR DE REVISAO NAO CIMENTADA P/ REVESTIMENTO TOTAL</t>
  </si>
  <si>
    <t>0702030244 COMPONENTE PATELAR CIMENTADO / FIXACAO BIOLOGICA</t>
  </si>
  <si>
    <t>0702030317 DISPOSITIVO ANTI-PROTRUSAO C/ ORIFICIOS P/ PARAFUSOS</t>
  </si>
  <si>
    <t>0702030694 PARAFUSO CORTICAL 3,5 MM</t>
  </si>
  <si>
    <t>0702031178 PROTESE NAO CONVENCIONAL ARTICULADA PROXIMAL DE MEMBRO INFERIOR</t>
  </si>
  <si>
    <t>0702031283 TELA DE RECONSTRUCAO ACETABULAR</t>
  </si>
  <si>
    <t>0702031291 TELA DE RECONSTRUCAO FEMORAL</t>
  </si>
  <si>
    <t>0702030112 COMPONENTE CEFALICO</t>
  </si>
  <si>
    <t>0702030155 COMPONENTE DE AUMENTO FEMURAL P/ REVISAO DE PROTESE TOTAL DE JOELHO</t>
  </si>
  <si>
    <t>0702030295 COMPONENTE UMERAL CIMENTADO / FIXACAO BIOLOGICA</t>
  </si>
  <si>
    <t>Complemento</t>
  </si>
  <si>
    <t>Diferença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</si>
</sst>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8" fontId="0" fillId="0" borderId="0" xfId="0" applyNumberFormat="1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D8C63-BC55-4DA7-B789-5FF08B07A630}">
  <dimension ref="A1:K59"/>
  <sheetViews>
    <sheetView topLeftCell="A29" workbookViewId="0">
      <selection activeCell="E55" sqref="E55"/>
    </sheetView>
  </sheetViews>
  <sheetFormatPr defaultRowHeight="15" x14ac:dyDescent="0.25"/>
  <cols>
    <col min="2" max="2" width="10.7109375" bestFit="1" customWidth="1"/>
    <col min="3" max="3" width="17.42578125" customWidth="1"/>
    <col min="4" max="11" width="14.140625" customWidth="1"/>
  </cols>
  <sheetData>
    <row r="1" spans="1:11" x14ac:dyDescent="0.25">
      <c r="A1" t="s">
        <v>0</v>
      </c>
      <c r="B1" s="1">
        <v>2000</v>
      </c>
      <c r="C1" s="1">
        <v>3000</v>
      </c>
      <c r="D1" s="1">
        <v>4000</v>
      </c>
      <c r="E1" s="1">
        <v>4146.4799999999996</v>
      </c>
      <c r="F1" s="1">
        <v>5203.67</v>
      </c>
      <c r="G1" s="1">
        <v>6000</v>
      </c>
      <c r="H1" s="1">
        <v>6176.4</v>
      </c>
      <c r="I1" s="1">
        <v>7336.92</v>
      </c>
      <c r="J1" s="1">
        <v>17244.439999999999</v>
      </c>
      <c r="K1" t="s">
        <v>1</v>
      </c>
    </row>
    <row r="2" spans="1:11" x14ac:dyDescent="0.25">
      <c r="A2" t="s">
        <v>2</v>
      </c>
      <c r="B2">
        <v>0</v>
      </c>
      <c r="C2">
        <v>0</v>
      </c>
      <c r="D2">
        <v>1</v>
      </c>
      <c r="E2">
        <v>0</v>
      </c>
      <c r="F2">
        <v>0</v>
      </c>
      <c r="G2">
        <v>4</v>
      </c>
      <c r="H2">
        <v>0</v>
      </c>
      <c r="I2">
        <v>0</v>
      </c>
      <c r="J2">
        <v>0</v>
      </c>
      <c r="K2">
        <v>5</v>
      </c>
    </row>
    <row r="3" spans="1:11" x14ac:dyDescent="0.25">
      <c r="A3" t="s">
        <v>3</v>
      </c>
      <c r="B3">
        <v>0</v>
      </c>
      <c r="C3">
        <v>0</v>
      </c>
      <c r="D3">
        <v>9</v>
      </c>
      <c r="E3">
        <v>0</v>
      </c>
      <c r="F3">
        <v>0</v>
      </c>
      <c r="G3">
        <v>0</v>
      </c>
      <c r="H3">
        <v>3</v>
      </c>
      <c r="I3">
        <v>2</v>
      </c>
      <c r="J3">
        <v>0</v>
      </c>
      <c r="K3">
        <v>14</v>
      </c>
    </row>
    <row r="4" spans="1:11" x14ac:dyDescent="0.25">
      <c r="A4" t="s">
        <v>4</v>
      </c>
      <c r="B4">
        <v>0</v>
      </c>
      <c r="C4">
        <v>4</v>
      </c>
      <c r="D4">
        <v>6</v>
      </c>
      <c r="E4">
        <v>0</v>
      </c>
      <c r="F4">
        <v>1</v>
      </c>
      <c r="G4">
        <v>1</v>
      </c>
      <c r="H4">
        <v>8</v>
      </c>
      <c r="I4">
        <v>8</v>
      </c>
      <c r="J4">
        <v>3</v>
      </c>
      <c r="K4">
        <v>31</v>
      </c>
    </row>
    <row r="5" spans="1:11" x14ac:dyDescent="0.25">
      <c r="A5" t="s">
        <v>5</v>
      </c>
      <c r="B5">
        <v>0</v>
      </c>
      <c r="C5">
        <v>0</v>
      </c>
      <c r="D5">
        <v>3</v>
      </c>
      <c r="E5">
        <v>0</v>
      </c>
      <c r="F5">
        <v>0</v>
      </c>
      <c r="G5">
        <v>0</v>
      </c>
      <c r="H5">
        <v>1</v>
      </c>
      <c r="I5">
        <v>4</v>
      </c>
      <c r="J5">
        <v>0</v>
      </c>
      <c r="K5">
        <v>8</v>
      </c>
    </row>
    <row r="6" spans="1:11" x14ac:dyDescent="0.25">
      <c r="A6" t="s">
        <v>6</v>
      </c>
      <c r="B6">
        <v>0</v>
      </c>
      <c r="C6">
        <v>1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1</v>
      </c>
    </row>
    <row r="7" spans="1:11" x14ac:dyDescent="0.25">
      <c r="A7" t="s">
        <v>7</v>
      </c>
      <c r="B7">
        <v>0</v>
      </c>
      <c r="C7">
        <v>0</v>
      </c>
      <c r="D7">
        <v>7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7</v>
      </c>
    </row>
    <row r="8" spans="1:11" x14ac:dyDescent="0.25">
      <c r="A8" t="s">
        <v>8</v>
      </c>
      <c r="B8">
        <v>0</v>
      </c>
      <c r="C8">
        <v>0</v>
      </c>
      <c r="D8">
        <v>5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5</v>
      </c>
    </row>
    <row r="9" spans="1:11" x14ac:dyDescent="0.25">
      <c r="A9" t="s">
        <v>9</v>
      </c>
      <c r="B9">
        <v>1</v>
      </c>
      <c r="C9">
        <v>0</v>
      </c>
      <c r="D9">
        <v>0</v>
      </c>
      <c r="E9">
        <v>0</v>
      </c>
      <c r="F9">
        <v>0</v>
      </c>
      <c r="G9">
        <v>0</v>
      </c>
      <c r="H9">
        <v>5</v>
      </c>
      <c r="I9">
        <v>10</v>
      </c>
      <c r="J9">
        <v>0</v>
      </c>
      <c r="K9">
        <v>16</v>
      </c>
    </row>
    <row r="10" spans="1:11" x14ac:dyDescent="0.25">
      <c r="A10" t="s">
        <v>10</v>
      </c>
      <c r="B10">
        <v>0</v>
      </c>
      <c r="C10">
        <v>0</v>
      </c>
      <c r="D10">
        <v>5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5</v>
      </c>
    </row>
    <row r="11" spans="1:11" x14ac:dyDescent="0.25">
      <c r="A11" t="s">
        <v>11</v>
      </c>
      <c r="B11">
        <v>0</v>
      </c>
      <c r="C11">
        <v>0</v>
      </c>
      <c r="D11">
        <v>9</v>
      </c>
      <c r="E11">
        <v>0</v>
      </c>
      <c r="F11">
        <v>1</v>
      </c>
      <c r="G11">
        <v>1</v>
      </c>
      <c r="H11">
        <v>18</v>
      </c>
      <c r="I11">
        <v>11</v>
      </c>
      <c r="J11">
        <v>1</v>
      </c>
      <c r="K11">
        <v>41</v>
      </c>
    </row>
    <row r="12" spans="1:11" x14ac:dyDescent="0.25">
      <c r="A12" t="s">
        <v>12</v>
      </c>
      <c r="B12">
        <v>0</v>
      </c>
      <c r="C12">
        <v>0</v>
      </c>
      <c r="D12">
        <v>1</v>
      </c>
      <c r="E12">
        <v>0</v>
      </c>
      <c r="F12">
        <v>0</v>
      </c>
      <c r="G12">
        <v>0</v>
      </c>
      <c r="H12">
        <v>15</v>
      </c>
      <c r="I12">
        <v>5</v>
      </c>
      <c r="J12">
        <v>0</v>
      </c>
      <c r="K12">
        <v>21</v>
      </c>
    </row>
    <row r="13" spans="1:11" x14ac:dyDescent="0.25">
      <c r="A13" t="s">
        <v>13</v>
      </c>
      <c r="B13">
        <v>1</v>
      </c>
      <c r="C13">
        <v>0</v>
      </c>
      <c r="D13">
        <v>3</v>
      </c>
      <c r="E13">
        <v>0</v>
      </c>
      <c r="F13">
        <v>0</v>
      </c>
      <c r="G13">
        <v>4</v>
      </c>
      <c r="H13">
        <v>0</v>
      </c>
      <c r="I13">
        <v>0</v>
      </c>
      <c r="J13">
        <v>0</v>
      </c>
      <c r="K13">
        <v>8</v>
      </c>
    </row>
    <row r="14" spans="1:11" x14ac:dyDescent="0.25">
      <c r="A14" t="s">
        <v>14</v>
      </c>
      <c r="B14">
        <v>0</v>
      </c>
      <c r="C14">
        <v>0</v>
      </c>
      <c r="D14">
        <v>0</v>
      </c>
      <c r="E14">
        <v>1</v>
      </c>
      <c r="F14">
        <v>0</v>
      </c>
      <c r="G14">
        <v>0</v>
      </c>
      <c r="H14">
        <v>8</v>
      </c>
      <c r="I14">
        <v>9</v>
      </c>
      <c r="J14">
        <v>6</v>
      </c>
      <c r="K14">
        <v>24</v>
      </c>
    </row>
    <row r="15" spans="1:11" x14ac:dyDescent="0.25">
      <c r="A15" t="s">
        <v>15</v>
      </c>
      <c r="B15">
        <v>0</v>
      </c>
      <c r="C15">
        <v>0</v>
      </c>
      <c r="D15">
        <v>12</v>
      </c>
      <c r="E15">
        <v>0</v>
      </c>
      <c r="F15">
        <v>0</v>
      </c>
      <c r="G15">
        <v>0</v>
      </c>
      <c r="H15">
        <v>2</v>
      </c>
      <c r="I15">
        <v>0</v>
      </c>
      <c r="J15">
        <v>0</v>
      </c>
      <c r="K15">
        <v>14</v>
      </c>
    </row>
    <row r="16" spans="1:11" x14ac:dyDescent="0.25">
      <c r="A16" t="s">
        <v>16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2</v>
      </c>
      <c r="J16">
        <v>0</v>
      </c>
      <c r="K16">
        <v>2</v>
      </c>
    </row>
    <row r="17" spans="1:11" x14ac:dyDescent="0.25">
      <c r="A17" t="s">
        <v>17</v>
      </c>
      <c r="B17">
        <v>0</v>
      </c>
      <c r="C17">
        <v>0</v>
      </c>
      <c r="D17">
        <v>1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1</v>
      </c>
    </row>
    <row r="18" spans="1:11" x14ac:dyDescent="0.25">
      <c r="A18" t="s">
        <v>18</v>
      </c>
      <c r="B18">
        <v>1</v>
      </c>
      <c r="C18">
        <v>1</v>
      </c>
      <c r="D18">
        <v>1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3</v>
      </c>
    </row>
    <row r="19" spans="1:11" x14ac:dyDescent="0.25">
      <c r="A19" t="s">
        <v>1</v>
      </c>
      <c r="B19">
        <v>3</v>
      </c>
      <c r="C19">
        <v>6</v>
      </c>
      <c r="D19">
        <v>63</v>
      </c>
      <c r="E19">
        <v>1</v>
      </c>
      <c r="F19">
        <v>2</v>
      </c>
      <c r="G19">
        <v>10</v>
      </c>
      <c r="H19">
        <v>60</v>
      </c>
      <c r="I19">
        <v>51</v>
      </c>
      <c r="J19">
        <v>10</v>
      </c>
      <c r="K19">
        <v>206</v>
      </c>
    </row>
    <row r="21" spans="1:11" x14ac:dyDescent="0.25">
      <c r="A21" t="s">
        <v>0</v>
      </c>
      <c r="B21" s="1">
        <v>2000</v>
      </c>
      <c r="C21" s="1">
        <v>3000</v>
      </c>
      <c r="D21" s="1">
        <v>4000</v>
      </c>
      <c r="E21" s="1">
        <v>4146.4799999999996</v>
      </c>
      <c r="F21" s="1">
        <v>5203.67</v>
      </c>
      <c r="G21" s="1">
        <v>6000</v>
      </c>
      <c r="H21" s="1">
        <v>6176.4</v>
      </c>
      <c r="I21" s="1">
        <v>7336.92</v>
      </c>
      <c r="J21" s="1">
        <v>17244.439999999999</v>
      </c>
      <c r="K21" t="s">
        <v>1</v>
      </c>
    </row>
    <row r="22" spans="1:11" x14ac:dyDescent="0.25">
      <c r="A22" t="s">
        <v>2</v>
      </c>
      <c r="B22" s="1">
        <f>B$1*B2</f>
        <v>0</v>
      </c>
      <c r="C22" s="1">
        <f t="shared" ref="C22:J22" si="0">C$1*C2</f>
        <v>0</v>
      </c>
      <c r="D22" s="1">
        <f t="shared" si="0"/>
        <v>4000</v>
      </c>
      <c r="E22" s="1">
        <f t="shared" si="0"/>
        <v>0</v>
      </c>
      <c r="F22" s="1">
        <f t="shared" si="0"/>
        <v>0</v>
      </c>
      <c r="G22" s="1">
        <f t="shared" si="0"/>
        <v>24000</v>
      </c>
      <c r="H22" s="1">
        <f t="shared" si="0"/>
        <v>0</v>
      </c>
      <c r="I22" s="1">
        <f t="shared" si="0"/>
        <v>0</v>
      </c>
      <c r="J22" s="1">
        <f t="shared" si="0"/>
        <v>0</v>
      </c>
      <c r="K22" s="1">
        <f>SUM(B22:J22)</f>
        <v>28000</v>
      </c>
    </row>
    <row r="23" spans="1:11" x14ac:dyDescent="0.25">
      <c r="A23" t="s">
        <v>3</v>
      </c>
      <c r="B23" s="1">
        <f t="shared" ref="B23:J23" si="1">B$1*B3</f>
        <v>0</v>
      </c>
      <c r="C23" s="1">
        <f t="shared" si="1"/>
        <v>0</v>
      </c>
      <c r="D23" s="1">
        <f t="shared" si="1"/>
        <v>36000</v>
      </c>
      <c r="E23" s="1">
        <f t="shared" si="1"/>
        <v>0</v>
      </c>
      <c r="F23" s="1">
        <f t="shared" si="1"/>
        <v>0</v>
      </c>
      <c r="G23" s="1">
        <f t="shared" si="1"/>
        <v>0</v>
      </c>
      <c r="H23" s="1">
        <f t="shared" si="1"/>
        <v>18529.199999999997</v>
      </c>
      <c r="I23" s="1">
        <f t="shared" si="1"/>
        <v>14673.84</v>
      </c>
      <c r="J23" s="1">
        <f t="shared" si="1"/>
        <v>0</v>
      </c>
      <c r="K23" s="1">
        <f t="shared" ref="K23:K38" si="2">SUM(B23:J23)</f>
        <v>69203.039999999994</v>
      </c>
    </row>
    <row r="24" spans="1:11" x14ac:dyDescent="0.25">
      <c r="A24" t="s">
        <v>4</v>
      </c>
      <c r="B24" s="1">
        <f t="shared" ref="B24:J24" si="3">B$1*B4</f>
        <v>0</v>
      </c>
      <c r="C24" s="1">
        <f t="shared" si="3"/>
        <v>12000</v>
      </c>
      <c r="D24" s="1">
        <f t="shared" si="3"/>
        <v>24000</v>
      </c>
      <c r="E24" s="1">
        <f t="shared" si="3"/>
        <v>0</v>
      </c>
      <c r="F24" s="1">
        <f t="shared" si="3"/>
        <v>5203.67</v>
      </c>
      <c r="G24" s="1">
        <f t="shared" si="3"/>
        <v>6000</v>
      </c>
      <c r="H24" s="1">
        <f t="shared" si="3"/>
        <v>49411.199999999997</v>
      </c>
      <c r="I24" s="1">
        <f t="shared" si="3"/>
        <v>58695.360000000001</v>
      </c>
      <c r="J24" s="1">
        <f t="shared" si="3"/>
        <v>51733.319999999992</v>
      </c>
      <c r="K24" s="1">
        <f t="shared" si="2"/>
        <v>207043.55</v>
      </c>
    </row>
    <row r="25" spans="1:11" x14ac:dyDescent="0.25">
      <c r="A25" t="s">
        <v>5</v>
      </c>
      <c r="B25" s="1">
        <f t="shared" ref="B25:J25" si="4">B$1*B5</f>
        <v>0</v>
      </c>
      <c r="C25" s="1">
        <f t="shared" si="4"/>
        <v>0</v>
      </c>
      <c r="D25" s="1">
        <f t="shared" si="4"/>
        <v>12000</v>
      </c>
      <c r="E25" s="1">
        <f t="shared" si="4"/>
        <v>0</v>
      </c>
      <c r="F25" s="1">
        <f t="shared" si="4"/>
        <v>0</v>
      </c>
      <c r="G25" s="1">
        <f t="shared" si="4"/>
        <v>0</v>
      </c>
      <c r="H25" s="1">
        <f t="shared" si="4"/>
        <v>6176.4</v>
      </c>
      <c r="I25" s="1">
        <f t="shared" si="4"/>
        <v>29347.68</v>
      </c>
      <c r="J25" s="1">
        <f t="shared" si="4"/>
        <v>0</v>
      </c>
      <c r="K25" s="1">
        <f t="shared" si="2"/>
        <v>47524.08</v>
      </c>
    </row>
    <row r="26" spans="1:11" x14ac:dyDescent="0.25">
      <c r="A26" t="s">
        <v>6</v>
      </c>
      <c r="B26" s="1">
        <f t="shared" ref="B26:J26" si="5">B$1*B6</f>
        <v>0</v>
      </c>
      <c r="C26" s="1">
        <f t="shared" si="5"/>
        <v>3000</v>
      </c>
      <c r="D26" s="1">
        <f t="shared" si="5"/>
        <v>0</v>
      </c>
      <c r="E26" s="1">
        <f t="shared" si="5"/>
        <v>0</v>
      </c>
      <c r="F26" s="1">
        <f t="shared" si="5"/>
        <v>0</v>
      </c>
      <c r="G26" s="1">
        <f t="shared" si="5"/>
        <v>0</v>
      </c>
      <c r="H26" s="1">
        <f t="shared" si="5"/>
        <v>0</v>
      </c>
      <c r="I26" s="1">
        <f t="shared" si="5"/>
        <v>0</v>
      </c>
      <c r="J26" s="1">
        <f t="shared" si="5"/>
        <v>0</v>
      </c>
      <c r="K26" s="1">
        <f t="shared" si="2"/>
        <v>3000</v>
      </c>
    </row>
    <row r="27" spans="1:11" x14ac:dyDescent="0.25">
      <c r="A27" t="s">
        <v>7</v>
      </c>
      <c r="B27" s="1">
        <f t="shared" ref="B27:J27" si="6">B$1*B7</f>
        <v>0</v>
      </c>
      <c r="C27" s="1">
        <f t="shared" si="6"/>
        <v>0</v>
      </c>
      <c r="D27" s="1">
        <f t="shared" si="6"/>
        <v>28000</v>
      </c>
      <c r="E27" s="1">
        <f t="shared" si="6"/>
        <v>0</v>
      </c>
      <c r="F27" s="1">
        <f t="shared" si="6"/>
        <v>0</v>
      </c>
      <c r="G27" s="1">
        <f t="shared" si="6"/>
        <v>0</v>
      </c>
      <c r="H27" s="1">
        <f t="shared" si="6"/>
        <v>0</v>
      </c>
      <c r="I27" s="1">
        <f t="shared" si="6"/>
        <v>0</v>
      </c>
      <c r="J27" s="1">
        <f t="shared" si="6"/>
        <v>0</v>
      </c>
      <c r="K27" s="1">
        <f t="shared" si="2"/>
        <v>28000</v>
      </c>
    </row>
    <row r="28" spans="1:11" x14ac:dyDescent="0.25">
      <c r="A28" t="s">
        <v>8</v>
      </c>
      <c r="B28" s="1">
        <f t="shared" ref="B28:J28" si="7">B$1*B8</f>
        <v>0</v>
      </c>
      <c r="C28" s="1">
        <f t="shared" si="7"/>
        <v>0</v>
      </c>
      <c r="D28" s="1">
        <f t="shared" si="7"/>
        <v>20000</v>
      </c>
      <c r="E28" s="1">
        <f t="shared" si="7"/>
        <v>0</v>
      </c>
      <c r="F28" s="1">
        <f t="shared" si="7"/>
        <v>0</v>
      </c>
      <c r="G28" s="1">
        <f t="shared" si="7"/>
        <v>0</v>
      </c>
      <c r="H28" s="1">
        <f t="shared" si="7"/>
        <v>0</v>
      </c>
      <c r="I28" s="1">
        <f t="shared" si="7"/>
        <v>0</v>
      </c>
      <c r="J28" s="1">
        <f t="shared" si="7"/>
        <v>0</v>
      </c>
      <c r="K28" s="1">
        <f t="shared" si="2"/>
        <v>20000</v>
      </c>
    </row>
    <row r="29" spans="1:11" x14ac:dyDescent="0.25">
      <c r="A29" t="s">
        <v>9</v>
      </c>
      <c r="B29" s="1">
        <f t="shared" ref="B29:J29" si="8">B$1*B9</f>
        <v>2000</v>
      </c>
      <c r="C29" s="1">
        <f t="shared" si="8"/>
        <v>0</v>
      </c>
      <c r="D29" s="1">
        <f t="shared" si="8"/>
        <v>0</v>
      </c>
      <c r="E29" s="1">
        <f t="shared" si="8"/>
        <v>0</v>
      </c>
      <c r="F29" s="1">
        <f t="shared" si="8"/>
        <v>0</v>
      </c>
      <c r="G29" s="1">
        <f t="shared" si="8"/>
        <v>0</v>
      </c>
      <c r="H29" s="1">
        <f t="shared" si="8"/>
        <v>30882</v>
      </c>
      <c r="I29" s="1">
        <f t="shared" si="8"/>
        <v>73369.2</v>
      </c>
      <c r="J29" s="1">
        <f t="shared" si="8"/>
        <v>0</v>
      </c>
      <c r="K29" s="1">
        <f t="shared" si="2"/>
        <v>106251.2</v>
      </c>
    </row>
    <row r="30" spans="1:11" x14ac:dyDescent="0.25">
      <c r="A30" t="s">
        <v>10</v>
      </c>
      <c r="B30" s="1">
        <f t="shared" ref="B30:J30" si="9">B$1*B10</f>
        <v>0</v>
      </c>
      <c r="C30" s="1">
        <f t="shared" si="9"/>
        <v>0</v>
      </c>
      <c r="D30" s="1">
        <f t="shared" si="9"/>
        <v>20000</v>
      </c>
      <c r="E30" s="1">
        <f t="shared" si="9"/>
        <v>0</v>
      </c>
      <c r="F30" s="1">
        <f t="shared" si="9"/>
        <v>0</v>
      </c>
      <c r="G30" s="1">
        <f t="shared" si="9"/>
        <v>0</v>
      </c>
      <c r="H30" s="1">
        <f t="shared" si="9"/>
        <v>0</v>
      </c>
      <c r="I30" s="1">
        <f t="shared" si="9"/>
        <v>0</v>
      </c>
      <c r="J30" s="1">
        <f t="shared" si="9"/>
        <v>0</v>
      </c>
      <c r="K30" s="1">
        <f t="shared" si="2"/>
        <v>20000</v>
      </c>
    </row>
    <row r="31" spans="1:11" x14ac:dyDescent="0.25">
      <c r="A31" t="s">
        <v>11</v>
      </c>
      <c r="B31" s="1">
        <f t="shared" ref="B31:J31" si="10">B$1*B11</f>
        <v>0</v>
      </c>
      <c r="C31" s="1">
        <f t="shared" si="10"/>
        <v>0</v>
      </c>
      <c r="D31" s="1">
        <f t="shared" si="10"/>
        <v>36000</v>
      </c>
      <c r="E31" s="1">
        <f t="shared" si="10"/>
        <v>0</v>
      </c>
      <c r="F31" s="1">
        <f t="shared" si="10"/>
        <v>5203.67</v>
      </c>
      <c r="G31" s="1">
        <f t="shared" si="10"/>
        <v>6000</v>
      </c>
      <c r="H31" s="1">
        <f t="shared" si="10"/>
        <v>111175.2</v>
      </c>
      <c r="I31" s="1">
        <f t="shared" si="10"/>
        <v>80706.12</v>
      </c>
      <c r="J31" s="1">
        <f t="shared" si="10"/>
        <v>17244.439999999999</v>
      </c>
      <c r="K31" s="1">
        <f t="shared" si="2"/>
        <v>256329.43</v>
      </c>
    </row>
    <row r="32" spans="1:11" x14ac:dyDescent="0.25">
      <c r="A32" t="s">
        <v>12</v>
      </c>
      <c r="B32" s="1">
        <f t="shared" ref="B32:J32" si="11">B$1*B12</f>
        <v>0</v>
      </c>
      <c r="C32" s="1">
        <f t="shared" si="11"/>
        <v>0</v>
      </c>
      <c r="D32" s="1">
        <f t="shared" si="11"/>
        <v>4000</v>
      </c>
      <c r="E32" s="1">
        <f t="shared" si="11"/>
        <v>0</v>
      </c>
      <c r="F32" s="1">
        <f t="shared" si="11"/>
        <v>0</v>
      </c>
      <c r="G32" s="1">
        <f t="shared" si="11"/>
        <v>0</v>
      </c>
      <c r="H32" s="1">
        <f t="shared" si="11"/>
        <v>92646</v>
      </c>
      <c r="I32" s="1">
        <f t="shared" si="11"/>
        <v>36684.6</v>
      </c>
      <c r="J32" s="1">
        <f t="shared" si="11"/>
        <v>0</v>
      </c>
      <c r="K32" s="1">
        <f t="shared" si="2"/>
        <v>133330.6</v>
      </c>
    </row>
    <row r="33" spans="1:11" x14ac:dyDescent="0.25">
      <c r="A33" t="s">
        <v>13</v>
      </c>
      <c r="B33" s="1">
        <f t="shared" ref="B33:J33" si="12">B$1*B13</f>
        <v>2000</v>
      </c>
      <c r="C33" s="1">
        <f t="shared" si="12"/>
        <v>0</v>
      </c>
      <c r="D33" s="1">
        <f t="shared" si="12"/>
        <v>12000</v>
      </c>
      <c r="E33" s="1">
        <f t="shared" si="12"/>
        <v>0</v>
      </c>
      <c r="F33" s="1">
        <f t="shared" si="12"/>
        <v>0</v>
      </c>
      <c r="G33" s="1">
        <f t="shared" si="12"/>
        <v>24000</v>
      </c>
      <c r="H33" s="1">
        <f t="shared" si="12"/>
        <v>0</v>
      </c>
      <c r="I33" s="1">
        <f t="shared" si="12"/>
        <v>0</v>
      </c>
      <c r="J33" s="1">
        <f t="shared" si="12"/>
        <v>0</v>
      </c>
      <c r="K33" s="1">
        <f t="shared" si="2"/>
        <v>38000</v>
      </c>
    </row>
    <row r="34" spans="1:11" x14ac:dyDescent="0.25">
      <c r="A34" t="s">
        <v>14</v>
      </c>
      <c r="B34" s="1">
        <f t="shared" ref="B34:J34" si="13">B$1*B14</f>
        <v>0</v>
      </c>
      <c r="C34" s="1">
        <f t="shared" si="13"/>
        <v>0</v>
      </c>
      <c r="D34" s="1">
        <f t="shared" si="13"/>
        <v>0</v>
      </c>
      <c r="E34" s="1">
        <f t="shared" si="13"/>
        <v>4146.4799999999996</v>
      </c>
      <c r="F34" s="1">
        <f t="shared" si="13"/>
        <v>0</v>
      </c>
      <c r="G34" s="1">
        <f t="shared" si="13"/>
        <v>0</v>
      </c>
      <c r="H34" s="1">
        <f t="shared" si="13"/>
        <v>49411.199999999997</v>
      </c>
      <c r="I34" s="1">
        <f t="shared" si="13"/>
        <v>66032.28</v>
      </c>
      <c r="J34" s="1">
        <f t="shared" si="13"/>
        <v>103466.63999999998</v>
      </c>
      <c r="K34" s="1">
        <f t="shared" si="2"/>
        <v>223056.59999999998</v>
      </c>
    </row>
    <row r="35" spans="1:11" x14ac:dyDescent="0.25">
      <c r="A35" t="s">
        <v>15</v>
      </c>
      <c r="B35" s="1">
        <f t="shared" ref="B35:J35" si="14">B$1*B15</f>
        <v>0</v>
      </c>
      <c r="C35" s="1">
        <f t="shared" si="14"/>
        <v>0</v>
      </c>
      <c r="D35" s="1">
        <f t="shared" si="14"/>
        <v>48000</v>
      </c>
      <c r="E35" s="1">
        <f t="shared" si="14"/>
        <v>0</v>
      </c>
      <c r="F35" s="1">
        <f t="shared" si="14"/>
        <v>0</v>
      </c>
      <c r="G35" s="1">
        <f t="shared" si="14"/>
        <v>0</v>
      </c>
      <c r="H35" s="1">
        <f t="shared" si="14"/>
        <v>12352.8</v>
      </c>
      <c r="I35" s="1">
        <f t="shared" si="14"/>
        <v>0</v>
      </c>
      <c r="J35" s="1">
        <f t="shared" si="14"/>
        <v>0</v>
      </c>
      <c r="K35" s="1">
        <f t="shared" si="2"/>
        <v>60352.800000000003</v>
      </c>
    </row>
    <row r="36" spans="1:11" x14ac:dyDescent="0.25">
      <c r="A36" t="s">
        <v>16</v>
      </c>
      <c r="B36" s="1">
        <f t="shared" ref="B36:J36" si="15">B$1*B16</f>
        <v>0</v>
      </c>
      <c r="C36" s="1">
        <f t="shared" si="15"/>
        <v>0</v>
      </c>
      <c r="D36" s="1">
        <f t="shared" si="15"/>
        <v>0</v>
      </c>
      <c r="E36" s="1">
        <f t="shared" si="15"/>
        <v>0</v>
      </c>
      <c r="F36" s="1">
        <f t="shared" si="15"/>
        <v>0</v>
      </c>
      <c r="G36" s="1">
        <f t="shared" si="15"/>
        <v>0</v>
      </c>
      <c r="H36" s="1">
        <f t="shared" si="15"/>
        <v>0</v>
      </c>
      <c r="I36" s="1">
        <f t="shared" si="15"/>
        <v>14673.84</v>
      </c>
      <c r="J36" s="1">
        <f t="shared" si="15"/>
        <v>0</v>
      </c>
      <c r="K36" s="1">
        <f t="shared" si="2"/>
        <v>14673.84</v>
      </c>
    </row>
    <row r="37" spans="1:11" x14ac:dyDescent="0.25">
      <c r="A37" t="s">
        <v>17</v>
      </c>
      <c r="B37" s="1">
        <f t="shared" ref="B37:J37" si="16">B$1*B17</f>
        <v>0</v>
      </c>
      <c r="C37" s="1">
        <f t="shared" si="16"/>
        <v>0</v>
      </c>
      <c r="D37" s="1">
        <f t="shared" si="16"/>
        <v>4000</v>
      </c>
      <c r="E37" s="1">
        <f t="shared" si="16"/>
        <v>0</v>
      </c>
      <c r="F37" s="1">
        <f t="shared" si="16"/>
        <v>0</v>
      </c>
      <c r="G37" s="1">
        <f t="shared" si="16"/>
        <v>0</v>
      </c>
      <c r="H37" s="1">
        <f t="shared" si="16"/>
        <v>0</v>
      </c>
      <c r="I37" s="1">
        <f t="shared" si="16"/>
        <v>0</v>
      </c>
      <c r="J37" s="1">
        <f t="shared" si="16"/>
        <v>0</v>
      </c>
      <c r="K37" s="1">
        <f t="shared" si="2"/>
        <v>4000</v>
      </c>
    </row>
    <row r="38" spans="1:11" x14ac:dyDescent="0.25">
      <c r="A38" t="s">
        <v>18</v>
      </c>
      <c r="B38" s="1">
        <f t="shared" ref="B38:J38" si="17">B$1*B18</f>
        <v>2000</v>
      </c>
      <c r="C38" s="1">
        <f t="shared" si="17"/>
        <v>3000</v>
      </c>
      <c r="D38" s="1">
        <f t="shared" si="17"/>
        <v>4000</v>
      </c>
      <c r="E38" s="1">
        <f t="shared" si="17"/>
        <v>0</v>
      </c>
      <c r="F38" s="1">
        <f t="shared" si="17"/>
        <v>0</v>
      </c>
      <c r="G38" s="1">
        <f t="shared" si="17"/>
        <v>0</v>
      </c>
      <c r="H38" s="1">
        <f t="shared" si="17"/>
        <v>0</v>
      </c>
      <c r="I38" s="1">
        <f t="shared" si="17"/>
        <v>0</v>
      </c>
      <c r="J38" s="1">
        <f t="shared" si="17"/>
        <v>0</v>
      </c>
      <c r="K38" s="1">
        <f t="shared" si="2"/>
        <v>9000</v>
      </c>
    </row>
    <row r="39" spans="1:11" x14ac:dyDescent="0.25">
      <c r="A39" t="s">
        <v>1</v>
      </c>
      <c r="B39" s="1">
        <f>SUM(B22:B38)</f>
        <v>6000</v>
      </c>
      <c r="C39" s="1">
        <f t="shared" ref="C39:J39" si="18">SUM(C22:C38)</f>
        <v>18000</v>
      </c>
      <c r="D39" s="1">
        <f t="shared" si="18"/>
        <v>252000</v>
      </c>
      <c r="E39" s="1">
        <f t="shared" si="18"/>
        <v>4146.4799999999996</v>
      </c>
      <c r="F39" s="1">
        <f t="shared" si="18"/>
        <v>10407.34</v>
      </c>
      <c r="G39" s="1">
        <f t="shared" si="18"/>
        <v>60000</v>
      </c>
      <c r="H39" s="1">
        <f t="shared" si="18"/>
        <v>370584</v>
      </c>
      <c r="I39" s="1">
        <f t="shared" si="18"/>
        <v>374182.92</v>
      </c>
      <c r="J39" s="1">
        <f t="shared" si="18"/>
        <v>172444.39999999997</v>
      </c>
      <c r="K39" s="1">
        <f>SUM(K22:K38)</f>
        <v>1267765.1400000001</v>
      </c>
    </row>
    <row r="41" spans="1:11" x14ac:dyDescent="0.25">
      <c r="A41" t="s">
        <v>0</v>
      </c>
      <c r="B41" t="s">
        <v>19</v>
      </c>
      <c r="C41" t="s">
        <v>20</v>
      </c>
      <c r="D41" s="2" t="s">
        <v>69</v>
      </c>
      <c r="E41" s="2" t="s">
        <v>70</v>
      </c>
    </row>
    <row r="42" spans="1:11" x14ac:dyDescent="0.25">
      <c r="A42" t="s">
        <v>2</v>
      </c>
      <c r="B42">
        <v>5</v>
      </c>
      <c r="C42" s="2">
        <v>28000</v>
      </c>
      <c r="D42" s="2">
        <v>720</v>
      </c>
      <c r="E42" s="2">
        <f>C42-D42</f>
        <v>27280</v>
      </c>
    </row>
    <row r="43" spans="1:11" x14ac:dyDescent="0.25">
      <c r="A43" t="s">
        <v>3</v>
      </c>
      <c r="B43">
        <v>14</v>
      </c>
      <c r="C43" s="2">
        <v>69203.039999999994</v>
      </c>
      <c r="D43" s="2">
        <v>15936.510000000002</v>
      </c>
      <c r="E43" s="2">
        <f t="shared" ref="E43:E58" si="19">C43-D43</f>
        <v>53266.529999999992</v>
      </c>
    </row>
    <row r="44" spans="1:11" x14ac:dyDescent="0.25">
      <c r="A44" t="s">
        <v>4</v>
      </c>
      <c r="B44">
        <v>31</v>
      </c>
      <c r="C44" s="2">
        <v>207043.55</v>
      </c>
      <c r="D44" s="2">
        <v>59549.850000000006</v>
      </c>
      <c r="E44" s="2">
        <f t="shared" si="19"/>
        <v>147493.69999999998</v>
      </c>
    </row>
    <row r="45" spans="1:11" x14ac:dyDescent="0.25">
      <c r="A45" t="s">
        <v>5</v>
      </c>
      <c r="B45">
        <v>8</v>
      </c>
      <c r="C45" s="2">
        <v>47524.08</v>
      </c>
      <c r="D45" s="2">
        <v>17454.8</v>
      </c>
      <c r="E45" s="2">
        <f t="shared" si="19"/>
        <v>30069.280000000002</v>
      </c>
    </row>
    <row r="46" spans="1:11" x14ac:dyDescent="0.25">
      <c r="A46" t="s">
        <v>6</v>
      </c>
      <c r="B46">
        <v>1</v>
      </c>
      <c r="C46" s="2">
        <v>3000</v>
      </c>
      <c r="D46" s="2">
        <v>0</v>
      </c>
      <c r="E46" s="2">
        <f t="shared" si="19"/>
        <v>3000</v>
      </c>
    </row>
    <row r="47" spans="1:11" x14ac:dyDescent="0.25">
      <c r="A47" t="s">
        <v>7</v>
      </c>
      <c r="B47">
        <v>7</v>
      </c>
      <c r="C47" s="2">
        <v>28000</v>
      </c>
      <c r="D47" s="2">
        <v>0</v>
      </c>
      <c r="E47" s="2">
        <f t="shared" si="19"/>
        <v>28000</v>
      </c>
    </row>
    <row r="48" spans="1:11" x14ac:dyDescent="0.25">
      <c r="A48" t="s">
        <v>8</v>
      </c>
      <c r="B48">
        <v>5</v>
      </c>
      <c r="C48" s="2">
        <v>20000</v>
      </c>
      <c r="D48" s="2">
        <v>0</v>
      </c>
      <c r="E48" s="2">
        <f t="shared" si="19"/>
        <v>20000</v>
      </c>
    </row>
    <row r="49" spans="1:5" x14ac:dyDescent="0.25">
      <c r="A49" t="s">
        <v>9</v>
      </c>
      <c r="B49">
        <v>16</v>
      </c>
      <c r="C49" s="2">
        <v>106251.2</v>
      </c>
      <c r="D49" s="2">
        <v>52659.650000000009</v>
      </c>
      <c r="E49" s="2">
        <f t="shared" si="19"/>
        <v>53591.549999999988</v>
      </c>
    </row>
    <row r="50" spans="1:5" x14ac:dyDescent="0.25">
      <c r="A50" t="s">
        <v>10</v>
      </c>
      <c r="B50">
        <v>5</v>
      </c>
      <c r="C50" s="2">
        <v>20000</v>
      </c>
      <c r="D50" s="2">
        <v>0</v>
      </c>
      <c r="E50" s="2">
        <f t="shared" si="19"/>
        <v>20000</v>
      </c>
    </row>
    <row r="51" spans="1:5" x14ac:dyDescent="0.25">
      <c r="A51" t="s">
        <v>11</v>
      </c>
      <c r="B51">
        <v>41</v>
      </c>
      <c r="C51" s="2">
        <v>256329.43</v>
      </c>
      <c r="D51" s="2">
        <v>123518.39</v>
      </c>
      <c r="E51" s="2">
        <f t="shared" si="19"/>
        <v>132811.03999999998</v>
      </c>
    </row>
    <row r="52" spans="1:5" x14ac:dyDescent="0.25">
      <c r="A52" t="s">
        <v>12</v>
      </c>
      <c r="B52">
        <v>21</v>
      </c>
      <c r="C52" s="2">
        <v>133330.6</v>
      </c>
      <c r="D52" s="2">
        <v>62739.8</v>
      </c>
      <c r="E52" s="2">
        <f t="shared" si="19"/>
        <v>70590.8</v>
      </c>
    </row>
    <row r="53" spans="1:5" x14ac:dyDescent="0.25">
      <c r="A53" t="s">
        <v>13</v>
      </c>
      <c r="B53">
        <v>8</v>
      </c>
      <c r="C53" s="2">
        <v>38000</v>
      </c>
      <c r="D53" s="2">
        <v>360</v>
      </c>
      <c r="E53" s="2">
        <f t="shared" si="19"/>
        <v>37640</v>
      </c>
    </row>
    <row r="54" spans="1:5" x14ac:dyDescent="0.25">
      <c r="A54" t="s">
        <v>14</v>
      </c>
      <c r="B54">
        <v>24</v>
      </c>
      <c r="C54" s="2">
        <v>223056.59999999998</v>
      </c>
      <c r="D54" s="2">
        <v>80578.05</v>
      </c>
      <c r="E54" s="2">
        <f t="shared" si="19"/>
        <v>142478.54999999999</v>
      </c>
    </row>
    <row r="55" spans="1:5" x14ac:dyDescent="0.25">
      <c r="A55" t="s">
        <v>15</v>
      </c>
      <c r="B55">
        <v>14</v>
      </c>
      <c r="C55" s="2">
        <v>60352.800000000003</v>
      </c>
      <c r="D55" s="2">
        <v>5879.26</v>
      </c>
      <c r="E55" s="2">
        <f t="shared" si="19"/>
        <v>54473.54</v>
      </c>
    </row>
    <row r="56" spans="1:5" x14ac:dyDescent="0.25">
      <c r="A56" t="s">
        <v>16</v>
      </c>
      <c r="B56">
        <v>2</v>
      </c>
      <c r="C56" s="2">
        <v>14673.84</v>
      </c>
      <c r="D56" s="2">
        <v>6090.34</v>
      </c>
      <c r="E56" s="2">
        <f t="shared" si="19"/>
        <v>8583.5</v>
      </c>
    </row>
    <row r="57" spans="1:5" x14ac:dyDescent="0.25">
      <c r="A57" t="s">
        <v>17</v>
      </c>
      <c r="B57">
        <v>1</v>
      </c>
      <c r="C57" s="2">
        <v>4000</v>
      </c>
      <c r="D57" s="2">
        <v>0</v>
      </c>
      <c r="E57" s="2">
        <f t="shared" si="19"/>
        <v>4000</v>
      </c>
    </row>
    <row r="58" spans="1:5" x14ac:dyDescent="0.25">
      <c r="A58" t="s">
        <v>18</v>
      </c>
      <c r="B58">
        <v>3</v>
      </c>
      <c r="C58" s="2">
        <v>9000</v>
      </c>
      <c r="D58" s="2">
        <v>360</v>
      </c>
      <c r="E58" s="2">
        <f t="shared" si="19"/>
        <v>8640</v>
      </c>
    </row>
    <row r="59" spans="1:5" x14ac:dyDescent="0.25">
      <c r="A59" t="s">
        <v>1</v>
      </c>
      <c r="B59">
        <v>206</v>
      </c>
      <c r="C59" s="2">
        <v>1267765.1400000001</v>
      </c>
      <c r="D59" s="2">
        <f>SUM(D42:D58)</f>
        <v>425846.65</v>
      </c>
      <c r="E59" s="2">
        <f>SUM(E42:E58)</f>
        <v>841918.49</v>
      </c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B18CB-F2FA-4A2B-90B4-CED09DA63EF4}">
  <dimension ref="A1:D9"/>
  <sheetViews>
    <sheetView workbookViewId="0">
      <selection activeCell="D9" sqref="D9"/>
    </sheetView>
  </sheetViews>
  <sheetFormatPr defaultRowHeight="15" x14ac:dyDescent="0.25"/>
  <cols>
    <col min="1" max="1" width="10.85546875" customWidth="1"/>
    <col min="2" max="2" width="13.42578125" customWidth="1"/>
    <col min="4" max="4" width="13.28515625" bestFit="1" customWidth="1"/>
  </cols>
  <sheetData>
    <row r="1" spans="1:4" x14ac:dyDescent="0.25">
      <c r="A1" t="s">
        <v>21</v>
      </c>
      <c r="B1" s="1">
        <v>4000</v>
      </c>
    </row>
    <row r="2" spans="1:4" x14ac:dyDescent="0.25">
      <c r="A2" t="s">
        <v>22</v>
      </c>
      <c r="B2">
        <v>5</v>
      </c>
    </row>
    <row r="3" spans="1:4" x14ac:dyDescent="0.25">
      <c r="A3" t="s">
        <v>1</v>
      </c>
      <c r="B3">
        <v>5</v>
      </c>
    </row>
    <row r="5" spans="1:4" x14ac:dyDescent="0.25">
      <c r="A5" t="s">
        <v>21</v>
      </c>
      <c r="B5" s="1">
        <v>4000</v>
      </c>
    </row>
    <row r="6" spans="1:4" x14ac:dyDescent="0.25">
      <c r="A6" t="s">
        <v>22</v>
      </c>
      <c r="B6" s="2">
        <f>B1*B2</f>
        <v>20000</v>
      </c>
    </row>
    <row r="7" spans="1:4" x14ac:dyDescent="0.25">
      <c r="A7" t="s">
        <v>1</v>
      </c>
      <c r="B7" s="2">
        <f>SUM(B6)</f>
        <v>20000</v>
      </c>
    </row>
    <row r="9" spans="1:4" x14ac:dyDescent="0.25">
      <c r="B9" s="2">
        <v>0</v>
      </c>
      <c r="D9" s="3">
        <f>B7-B9</f>
        <v>20000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458FD-F1ED-48EB-86A5-54BF41D1D0A2}">
  <dimension ref="A1:I52"/>
  <sheetViews>
    <sheetView topLeftCell="A20" workbookViewId="0">
      <selection activeCell="I52" sqref="I52"/>
    </sheetView>
  </sheetViews>
  <sheetFormatPr defaultRowHeight="15" x14ac:dyDescent="0.25"/>
  <cols>
    <col min="1" max="2" width="11.5703125" customWidth="1"/>
    <col min="3" max="3" width="14.28515625" bestFit="1" customWidth="1"/>
    <col min="4" max="4" width="11.5703125" customWidth="1"/>
    <col min="5" max="5" width="12.7109375" bestFit="1" customWidth="1"/>
    <col min="6" max="7" width="11.7109375" bestFit="1" customWidth="1"/>
    <col min="8" max="9" width="12.7109375" bestFit="1" customWidth="1"/>
  </cols>
  <sheetData>
    <row r="1" spans="1:8" x14ac:dyDescent="0.25">
      <c r="A1" t="s">
        <v>21</v>
      </c>
      <c r="B1" s="1">
        <v>4000</v>
      </c>
      <c r="C1" s="1">
        <v>5203.67</v>
      </c>
      <c r="D1" s="1">
        <v>6000</v>
      </c>
      <c r="E1" s="1">
        <v>6176.4</v>
      </c>
      <c r="F1" s="1">
        <v>7336.92</v>
      </c>
      <c r="G1" s="1">
        <v>17244.439999999999</v>
      </c>
      <c r="H1" t="s">
        <v>1</v>
      </c>
    </row>
    <row r="2" spans="1:8" x14ac:dyDescent="0.25">
      <c r="A2" t="s">
        <v>26</v>
      </c>
      <c r="B2">
        <v>0</v>
      </c>
      <c r="C2">
        <v>1</v>
      </c>
      <c r="D2">
        <v>0</v>
      </c>
      <c r="E2">
        <v>0</v>
      </c>
      <c r="F2">
        <v>0</v>
      </c>
      <c r="G2">
        <v>0</v>
      </c>
      <c r="H2">
        <v>1</v>
      </c>
    </row>
    <row r="3" spans="1:8" x14ac:dyDescent="0.25">
      <c r="A3" t="s">
        <v>24</v>
      </c>
      <c r="B3">
        <v>0</v>
      </c>
      <c r="C3">
        <v>0</v>
      </c>
      <c r="D3">
        <v>0</v>
      </c>
      <c r="E3">
        <v>0</v>
      </c>
      <c r="F3">
        <v>11</v>
      </c>
      <c r="G3">
        <v>0</v>
      </c>
      <c r="H3">
        <v>11</v>
      </c>
    </row>
    <row r="4" spans="1:8" x14ac:dyDescent="0.25">
      <c r="A4" t="s">
        <v>27</v>
      </c>
      <c r="B4">
        <v>0</v>
      </c>
      <c r="C4">
        <v>0</v>
      </c>
      <c r="D4">
        <v>0</v>
      </c>
      <c r="E4">
        <v>0</v>
      </c>
      <c r="F4">
        <v>0</v>
      </c>
      <c r="G4">
        <v>1</v>
      </c>
      <c r="H4">
        <v>1</v>
      </c>
    </row>
    <row r="5" spans="1:8" x14ac:dyDescent="0.25">
      <c r="A5" t="s">
        <v>25</v>
      </c>
      <c r="B5">
        <v>0</v>
      </c>
      <c r="C5">
        <v>0</v>
      </c>
      <c r="D5">
        <v>0</v>
      </c>
      <c r="E5">
        <v>18</v>
      </c>
      <c r="F5">
        <v>0</v>
      </c>
      <c r="G5">
        <v>0</v>
      </c>
      <c r="H5">
        <v>18</v>
      </c>
    </row>
    <row r="6" spans="1:8" x14ac:dyDescent="0.25">
      <c r="A6" t="s">
        <v>22</v>
      </c>
      <c r="B6">
        <v>5</v>
      </c>
      <c r="C6">
        <v>0</v>
      </c>
      <c r="D6">
        <v>0</v>
      </c>
      <c r="E6">
        <v>0</v>
      </c>
      <c r="F6">
        <v>0</v>
      </c>
      <c r="G6">
        <v>0</v>
      </c>
      <c r="H6">
        <v>5</v>
      </c>
    </row>
    <row r="7" spans="1:8" x14ac:dyDescent="0.25">
      <c r="A7" t="s">
        <v>28</v>
      </c>
      <c r="B7">
        <v>0</v>
      </c>
      <c r="C7">
        <v>0</v>
      </c>
      <c r="D7">
        <v>1</v>
      </c>
      <c r="E7">
        <v>0</v>
      </c>
      <c r="F7">
        <v>0</v>
      </c>
      <c r="G7">
        <v>0</v>
      </c>
      <c r="H7">
        <v>1</v>
      </c>
    </row>
    <row r="8" spans="1:8" x14ac:dyDescent="0.25">
      <c r="A8" t="s">
        <v>32</v>
      </c>
      <c r="B8">
        <v>2</v>
      </c>
      <c r="C8">
        <v>0</v>
      </c>
      <c r="D8">
        <v>0</v>
      </c>
      <c r="E8">
        <v>0</v>
      </c>
      <c r="F8">
        <v>0</v>
      </c>
      <c r="G8">
        <v>0</v>
      </c>
      <c r="H8">
        <v>2</v>
      </c>
    </row>
    <row r="9" spans="1:8" x14ac:dyDescent="0.25">
      <c r="A9" t="s">
        <v>31</v>
      </c>
      <c r="B9">
        <v>2</v>
      </c>
      <c r="C9">
        <v>0</v>
      </c>
      <c r="D9">
        <v>0</v>
      </c>
      <c r="E9">
        <v>0</v>
      </c>
      <c r="F9">
        <v>0</v>
      </c>
      <c r="G9">
        <v>0</v>
      </c>
      <c r="H9">
        <v>2</v>
      </c>
    </row>
    <row r="10" spans="1:8" x14ac:dyDescent="0.25">
      <c r="A10" t="s">
        <v>1</v>
      </c>
      <c r="B10">
        <v>9</v>
      </c>
      <c r="C10">
        <v>1</v>
      </c>
      <c r="D10">
        <v>1</v>
      </c>
      <c r="E10">
        <v>18</v>
      </c>
      <c r="F10">
        <v>11</v>
      </c>
      <c r="G10">
        <v>1</v>
      </c>
      <c r="H10">
        <v>41</v>
      </c>
    </row>
    <row r="12" spans="1:8" x14ac:dyDescent="0.25">
      <c r="A12" t="s">
        <v>21</v>
      </c>
      <c r="B12" s="1">
        <v>4000</v>
      </c>
      <c r="C12" s="1">
        <v>5203.67</v>
      </c>
      <c r="D12" s="1">
        <v>6000</v>
      </c>
      <c r="E12" s="1">
        <v>6176.4</v>
      </c>
      <c r="F12" s="1">
        <v>7336.92</v>
      </c>
      <c r="G12" s="1">
        <v>17244.439999999999</v>
      </c>
      <c r="H12" t="s">
        <v>1</v>
      </c>
    </row>
    <row r="13" spans="1:8" x14ac:dyDescent="0.25">
      <c r="A13" t="s">
        <v>26</v>
      </c>
      <c r="B13" s="1">
        <f>B$1*B2</f>
        <v>0</v>
      </c>
      <c r="C13" s="1">
        <f t="shared" ref="C13:G13" si="0">C$1*C2</f>
        <v>5203.67</v>
      </c>
      <c r="D13" s="1">
        <f t="shared" si="0"/>
        <v>0</v>
      </c>
      <c r="E13" s="1">
        <f t="shared" si="0"/>
        <v>0</v>
      </c>
      <c r="F13" s="1">
        <f t="shared" si="0"/>
        <v>0</v>
      </c>
      <c r="G13" s="1">
        <f t="shared" si="0"/>
        <v>0</v>
      </c>
      <c r="H13" s="1">
        <f>SUM(B13:G13)</f>
        <v>5203.67</v>
      </c>
    </row>
    <row r="14" spans="1:8" x14ac:dyDescent="0.25">
      <c r="A14" t="s">
        <v>24</v>
      </c>
      <c r="B14" s="1">
        <f t="shared" ref="B14:G14" si="1">B$1*B3</f>
        <v>0</v>
      </c>
      <c r="C14" s="1">
        <f t="shared" si="1"/>
        <v>0</v>
      </c>
      <c r="D14" s="1">
        <f t="shared" si="1"/>
        <v>0</v>
      </c>
      <c r="E14" s="1">
        <f t="shared" si="1"/>
        <v>0</v>
      </c>
      <c r="F14" s="1">
        <f t="shared" si="1"/>
        <v>80706.12</v>
      </c>
      <c r="G14" s="1">
        <f t="shared" si="1"/>
        <v>0</v>
      </c>
      <c r="H14" s="1">
        <f t="shared" ref="H14:H20" si="2">SUM(B14:G14)</f>
        <v>80706.12</v>
      </c>
    </row>
    <row r="15" spans="1:8" x14ac:dyDescent="0.25">
      <c r="A15" t="s">
        <v>27</v>
      </c>
      <c r="B15" s="1">
        <f t="shared" ref="B15:G15" si="3">B$1*B4</f>
        <v>0</v>
      </c>
      <c r="C15" s="1">
        <f t="shared" si="3"/>
        <v>0</v>
      </c>
      <c r="D15" s="1">
        <f t="shared" si="3"/>
        <v>0</v>
      </c>
      <c r="E15" s="1">
        <f t="shared" si="3"/>
        <v>0</v>
      </c>
      <c r="F15" s="1">
        <f t="shared" si="3"/>
        <v>0</v>
      </c>
      <c r="G15" s="1">
        <f t="shared" si="3"/>
        <v>17244.439999999999</v>
      </c>
      <c r="H15" s="1">
        <f t="shared" si="2"/>
        <v>17244.439999999999</v>
      </c>
    </row>
    <row r="16" spans="1:8" x14ac:dyDescent="0.25">
      <c r="A16" t="s">
        <v>25</v>
      </c>
      <c r="B16" s="1">
        <f t="shared" ref="B16:G16" si="4">B$1*B5</f>
        <v>0</v>
      </c>
      <c r="C16" s="1">
        <f t="shared" si="4"/>
        <v>0</v>
      </c>
      <c r="D16" s="1">
        <f t="shared" si="4"/>
        <v>0</v>
      </c>
      <c r="E16" s="1">
        <f t="shared" si="4"/>
        <v>111175.2</v>
      </c>
      <c r="F16" s="1">
        <f t="shared" si="4"/>
        <v>0</v>
      </c>
      <c r="G16" s="1">
        <f t="shared" si="4"/>
        <v>0</v>
      </c>
      <c r="H16" s="1">
        <f t="shared" si="2"/>
        <v>111175.2</v>
      </c>
    </row>
    <row r="17" spans="1:8" x14ac:dyDescent="0.25">
      <c r="A17" t="s">
        <v>22</v>
      </c>
      <c r="B17" s="1">
        <f t="shared" ref="B17:G17" si="5">B$1*B6</f>
        <v>20000</v>
      </c>
      <c r="C17" s="1">
        <f t="shared" si="5"/>
        <v>0</v>
      </c>
      <c r="D17" s="1">
        <f t="shared" si="5"/>
        <v>0</v>
      </c>
      <c r="E17" s="1">
        <f t="shared" si="5"/>
        <v>0</v>
      </c>
      <c r="F17" s="1">
        <f t="shared" si="5"/>
        <v>0</v>
      </c>
      <c r="G17" s="1">
        <f t="shared" si="5"/>
        <v>0</v>
      </c>
      <c r="H17" s="1">
        <f t="shared" si="2"/>
        <v>20000</v>
      </c>
    </row>
    <row r="18" spans="1:8" x14ac:dyDescent="0.25">
      <c r="A18" t="s">
        <v>28</v>
      </c>
      <c r="B18" s="1">
        <f t="shared" ref="B18:G18" si="6">B$1*B7</f>
        <v>0</v>
      </c>
      <c r="C18" s="1">
        <f t="shared" si="6"/>
        <v>0</v>
      </c>
      <c r="D18" s="1">
        <f t="shared" si="6"/>
        <v>6000</v>
      </c>
      <c r="E18" s="1">
        <f t="shared" si="6"/>
        <v>0</v>
      </c>
      <c r="F18" s="1">
        <f t="shared" si="6"/>
        <v>0</v>
      </c>
      <c r="G18" s="1">
        <f t="shared" si="6"/>
        <v>0</v>
      </c>
      <c r="H18" s="1">
        <f t="shared" si="2"/>
        <v>6000</v>
      </c>
    </row>
    <row r="19" spans="1:8" x14ac:dyDescent="0.25">
      <c r="A19" t="s">
        <v>32</v>
      </c>
      <c r="B19" s="1">
        <f t="shared" ref="B19:G19" si="7">B$1*B8</f>
        <v>8000</v>
      </c>
      <c r="C19" s="1">
        <f t="shared" si="7"/>
        <v>0</v>
      </c>
      <c r="D19" s="1">
        <f t="shared" si="7"/>
        <v>0</v>
      </c>
      <c r="E19" s="1">
        <f t="shared" si="7"/>
        <v>0</v>
      </c>
      <c r="F19" s="1">
        <f t="shared" si="7"/>
        <v>0</v>
      </c>
      <c r="G19" s="1">
        <f t="shared" si="7"/>
        <v>0</v>
      </c>
      <c r="H19" s="1">
        <f t="shared" si="2"/>
        <v>8000</v>
      </c>
    </row>
    <row r="20" spans="1:8" x14ac:dyDescent="0.25">
      <c r="A20" t="s">
        <v>31</v>
      </c>
      <c r="B20" s="1">
        <f t="shared" ref="B20:G20" si="8">B$1*B9</f>
        <v>8000</v>
      </c>
      <c r="C20" s="1">
        <f t="shared" si="8"/>
        <v>0</v>
      </c>
      <c r="D20" s="1">
        <f t="shared" si="8"/>
        <v>0</v>
      </c>
      <c r="E20" s="1">
        <f t="shared" si="8"/>
        <v>0</v>
      </c>
      <c r="F20" s="1">
        <f t="shared" si="8"/>
        <v>0</v>
      </c>
      <c r="G20" s="1">
        <f t="shared" si="8"/>
        <v>0</v>
      </c>
      <c r="H20" s="1">
        <f t="shared" si="2"/>
        <v>8000</v>
      </c>
    </row>
    <row r="21" spans="1:8" x14ac:dyDescent="0.25">
      <c r="A21" t="s">
        <v>1</v>
      </c>
      <c r="B21" s="1">
        <f>SUM(B13:B20)</f>
        <v>36000</v>
      </c>
      <c r="C21" s="1">
        <f t="shared" ref="C21:G21" si="9">SUM(C13:C20)</f>
        <v>5203.67</v>
      </c>
      <c r="D21" s="1">
        <f t="shared" si="9"/>
        <v>6000</v>
      </c>
      <c r="E21" s="1">
        <f t="shared" si="9"/>
        <v>111175.2</v>
      </c>
      <c r="F21" s="1">
        <f t="shared" si="9"/>
        <v>80706.12</v>
      </c>
      <c r="G21" s="1">
        <f t="shared" si="9"/>
        <v>17244.439999999999</v>
      </c>
      <c r="H21" s="1">
        <f>SUM(H13:H20)</f>
        <v>256329.43</v>
      </c>
    </row>
    <row r="23" spans="1:8" x14ac:dyDescent="0.25">
      <c r="A23" t="s">
        <v>46</v>
      </c>
      <c r="B23">
        <v>5</v>
      </c>
      <c r="C23" s="2">
        <v>522.20000000000005</v>
      </c>
    </row>
    <row r="24" spans="1:8" x14ac:dyDescent="0.25">
      <c r="A24" t="s">
        <v>55</v>
      </c>
      <c r="B24">
        <v>5</v>
      </c>
      <c r="C24" s="2">
        <v>548.1</v>
      </c>
    </row>
    <row r="25" spans="1:8" x14ac:dyDescent="0.25">
      <c r="A25" t="s">
        <v>56</v>
      </c>
      <c r="B25">
        <v>1</v>
      </c>
      <c r="C25" s="2">
        <v>282.87</v>
      </c>
    </row>
    <row r="26" spans="1:8" x14ac:dyDescent="0.25">
      <c r="A26" t="s">
        <v>38</v>
      </c>
      <c r="B26">
        <v>12</v>
      </c>
      <c r="C26" s="2">
        <v>12327.36</v>
      </c>
    </row>
    <row r="27" spans="1:8" x14ac:dyDescent="0.25">
      <c r="A27" t="s">
        <v>39</v>
      </c>
      <c r="B27">
        <v>12</v>
      </c>
      <c r="C27" s="2">
        <v>5561.76</v>
      </c>
    </row>
    <row r="28" spans="1:8" x14ac:dyDescent="0.25">
      <c r="A28" t="s">
        <v>57</v>
      </c>
      <c r="B28">
        <v>2</v>
      </c>
      <c r="C28" s="2">
        <v>929.22</v>
      </c>
    </row>
    <row r="29" spans="1:8" x14ac:dyDescent="0.25">
      <c r="A29" t="s">
        <v>47</v>
      </c>
      <c r="B29">
        <v>5</v>
      </c>
      <c r="C29" s="2">
        <v>5040</v>
      </c>
    </row>
    <row r="30" spans="1:8" x14ac:dyDescent="0.25">
      <c r="A30" t="s">
        <v>48</v>
      </c>
      <c r="B30">
        <v>1</v>
      </c>
      <c r="C30" s="2">
        <v>1758.84</v>
      </c>
    </row>
    <row r="31" spans="1:8" x14ac:dyDescent="0.25">
      <c r="A31" t="s">
        <v>58</v>
      </c>
      <c r="B31">
        <v>1</v>
      </c>
      <c r="C31" s="2">
        <v>2601.84</v>
      </c>
    </row>
    <row r="32" spans="1:8" x14ac:dyDescent="0.25">
      <c r="A32" t="s">
        <v>59</v>
      </c>
      <c r="B32">
        <v>1</v>
      </c>
      <c r="C32" s="2">
        <v>2355.52</v>
      </c>
    </row>
    <row r="33" spans="1:3" x14ac:dyDescent="0.25">
      <c r="A33" t="s">
        <v>40</v>
      </c>
      <c r="B33">
        <v>10</v>
      </c>
      <c r="C33" s="2">
        <v>16952.7</v>
      </c>
    </row>
    <row r="34" spans="1:3" x14ac:dyDescent="0.25">
      <c r="A34" t="s">
        <v>41</v>
      </c>
      <c r="B34">
        <v>18</v>
      </c>
      <c r="C34" s="2">
        <v>30088.799999999999</v>
      </c>
    </row>
    <row r="35" spans="1:3" x14ac:dyDescent="0.25">
      <c r="A35" t="s">
        <v>60</v>
      </c>
      <c r="B35">
        <v>16</v>
      </c>
      <c r="C35" s="2">
        <v>2377.12</v>
      </c>
    </row>
    <row r="36" spans="1:3" x14ac:dyDescent="0.25">
      <c r="A36" t="s">
        <v>49</v>
      </c>
      <c r="B36">
        <v>1</v>
      </c>
      <c r="C36" s="2">
        <v>528.5</v>
      </c>
    </row>
    <row r="37" spans="1:3" x14ac:dyDescent="0.25">
      <c r="A37" t="s">
        <v>50</v>
      </c>
      <c r="B37">
        <v>1</v>
      </c>
      <c r="C37" s="2">
        <v>1316.68</v>
      </c>
    </row>
    <row r="38" spans="1:3" x14ac:dyDescent="0.25">
      <c r="A38" t="s">
        <v>42</v>
      </c>
      <c r="B38">
        <v>18</v>
      </c>
      <c r="C38" s="2">
        <v>6353.28</v>
      </c>
    </row>
    <row r="39" spans="1:3" x14ac:dyDescent="0.25">
      <c r="A39" t="s">
        <v>43</v>
      </c>
      <c r="B39">
        <v>18</v>
      </c>
      <c r="C39" s="2">
        <v>15380.64</v>
      </c>
    </row>
    <row r="40" spans="1:3" x14ac:dyDescent="0.25">
      <c r="A40" t="s">
        <v>61</v>
      </c>
      <c r="B40">
        <v>1</v>
      </c>
      <c r="C40" s="2">
        <v>1812.73</v>
      </c>
    </row>
    <row r="41" spans="1:3" x14ac:dyDescent="0.25">
      <c r="A41" t="s">
        <v>51</v>
      </c>
      <c r="B41">
        <v>1</v>
      </c>
      <c r="C41" s="2">
        <v>1569.67</v>
      </c>
    </row>
    <row r="42" spans="1:3" x14ac:dyDescent="0.25">
      <c r="A42" t="s">
        <v>52</v>
      </c>
      <c r="B42">
        <v>1</v>
      </c>
      <c r="C42" s="2">
        <v>652.39</v>
      </c>
    </row>
    <row r="43" spans="1:3" x14ac:dyDescent="0.25">
      <c r="A43" t="s">
        <v>44</v>
      </c>
      <c r="B43">
        <v>12</v>
      </c>
      <c r="C43" s="2">
        <v>4473.3599999999997</v>
      </c>
    </row>
    <row r="44" spans="1:3" x14ac:dyDescent="0.25">
      <c r="A44" t="s">
        <v>62</v>
      </c>
      <c r="B44">
        <v>12</v>
      </c>
      <c r="C44" s="2">
        <v>184.08</v>
      </c>
    </row>
    <row r="45" spans="1:3" x14ac:dyDescent="0.25">
      <c r="A45" t="s">
        <v>53</v>
      </c>
      <c r="B45">
        <v>24</v>
      </c>
      <c r="C45" s="2">
        <v>2632.08</v>
      </c>
    </row>
    <row r="46" spans="1:3" x14ac:dyDescent="0.25">
      <c r="A46" t="s">
        <v>63</v>
      </c>
      <c r="B46">
        <v>1</v>
      </c>
      <c r="C46" s="2">
        <v>3549.36</v>
      </c>
    </row>
    <row r="47" spans="1:3" x14ac:dyDescent="0.25">
      <c r="A47" t="s">
        <v>54</v>
      </c>
      <c r="B47">
        <v>5</v>
      </c>
      <c r="C47" s="2">
        <v>144</v>
      </c>
    </row>
    <row r="48" spans="1:3" x14ac:dyDescent="0.25">
      <c r="A48" t="s">
        <v>64</v>
      </c>
      <c r="B48">
        <v>1</v>
      </c>
      <c r="C48" s="2">
        <v>396.88</v>
      </c>
    </row>
    <row r="49" spans="1:9" x14ac:dyDescent="0.25">
      <c r="A49" t="s">
        <v>65</v>
      </c>
      <c r="B49">
        <v>1</v>
      </c>
      <c r="C49" s="2">
        <v>334.22</v>
      </c>
    </row>
    <row r="50" spans="1:9" x14ac:dyDescent="0.25">
      <c r="A50" t="s">
        <v>45</v>
      </c>
      <c r="B50">
        <v>41</v>
      </c>
      <c r="C50" s="2">
        <v>2484.19</v>
      </c>
    </row>
    <row r="51" spans="1:9" x14ac:dyDescent="0.25">
      <c r="A51" t="s">
        <v>37</v>
      </c>
      <c r="B51">
        <v>2</v>
      </c>
      <c r="C51" s="2">
        <v>360</v>
      </c>
    </row>
    <row r="52" spans="1:9" x14ac:dyDescent="0.25">
      <c r="C52" s="2">
        <f>SUM(C23:C51)</f>
        <v>123518.39</v>
      </c>
      <c r="I52" s="1">
        <f>H21-C52</f>
        <v>132811.03999999998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89E2E-EEAC-45FA-B2FB-F8CE32646404}">
  <dimension ref="A1:F22"/>
  <sheetViews>
    <sheetView workbookViewId="0">
      <selection activeCell="F22" sqref="F22"/>
    </sheetView>
  </sheetViews>
  <sheetFormatPr defaultRowHeight="15" x14ac:dyDescent="0.25"/>
  <cols>
    <col min="1" max="2" width="12.42578125" customWidth="1"/>
    <col min="3" max="3" width="13.85546875" customWidth="1"/>
    <col min="4" max="5" width="12.42578125" customWidth="1"/>
    <col min="6" max="6" width="11.7109375" bestFit="1" customWidth="1"/>
  </cols>
  <sheetData>
    <row r="1" spans="1:5" x14ac:dyDescent="0.25">
      <c r="A1" t="s">
        <v>21</v>
      </c>
      <c r="B1" s="1">
        <v>4000</v>
      </c>
      <c r="C1" s="1">
        <v>6176.4</v>
      </c>
      <c r="D1" s="1">
        <v>7336.92</v>
      </c>
      <c r="E1" t="s">
        <v>1</v>
      </c>
    </row>
    <row r="2" spans="1:5" x14ac:dyDescent="0.25">
      <c r="A2" t="s">
        <v>24</v>
      </c>
      <c r="B2">
        <v>0</v>
      </c>
      <c r="C2">
        <v>0</v>
      </c>
      <c r="D2">
        <v>5</v>
      </c>
      <c r="E2">
        <v>5</v>
      </c>
    </row>
    <row r="3" spans="1:5" x14ac:dyDescent="0.25">
      <c r="A3" t="s">
        <v>25</v>
      </c>
      <c r="B3">
        <v>0</v>
      </c>
      <c r="C3">
        <v>15</v>
      </c>
      <c r="D3">
        <v>0</v>
      </c>
      <c r="E3">
        <v>15</v>
      </c>
    </row>
    <row r="4" spans="1:5" x14ac:dyDescent="0.25">
      <c r="A4" t="s">
        <v>22</v>
      </c>
      <c r="B4">
        <v>1</v>
      </c>
      <c r="C4">
        <v>0</v>
      </c>
      <c r="D4">
        <v>0</v>
      </c>
      <c r="E4">
        <v>1</v>
      </c>
    </row>
    <row r="5" spans="1:5" x14ac:dyDescent="0.25">
      <c r="A5" t="s">
        <v>1</v>
      </c>
      <c r="B5">
        <v>1</v>
      </c>
      <c r="C5">
        <v>15</v>
      </c>
      <c r="D5">
        <v>5</v>
      </c>
      <c r="E5">
        <v>21</v>
      </c>
    </row>
    <row r="7" spans="1:5" x14ac:dyDescent="0.25">
      <c r="A7" t="s">
        <v>21</v>
      </c>
      <c r="B7" s="1">
        <v>4000</v>
      </c>
      <c r="C7" s="1">
        <v>6176.4</v>
      </c>
      <c r="D7" s="1">
        <v>7336.92</v>
      </c>
      <c r="E7" t="s">
        <v>1</v>
      </c>
    </row>
    <row r="8" spans="1:5" x14ac:dyDescent="0.25">
      <c r="A8" t="s">
        <v>24</v>
      </c>
      <c r="B8" s="1">
        <f>B$1*B2</f>
        <v>0</v>
      </c>
      <c r="C8" s="1">
        <f t="shared" ref="C8:D8" si="0">C$1*C2</f>
        <v>0</v>
      </c>
      <c r="D8" s="1">
        <f t="shared" si="0"/>
        <v>36684.6</v>
      </c>
      <c r="E8" s="1">
        <f>SUM(B8:D8)</f>
        <v>36684.6</v>
      </c>
    </row>
    <row r="9" spans="1:5" x14ac:dyDescent="0.25">
      <c r="A9" t="s">
        <v>25</v>
      </c>
      <c r="B9" s="1">
        <f t="shared" ref="B9:D9" si="1">B$1*B3</f>
        <v>0</v>
      </c>
      <c r="C9" s="1">
        <f t="shared" si="1"/>
        <v>92646</v>
      </c>
      <c r="D9" s="1">
        <f t="shared" si="1"/>
        <v>0</v>
      </c>
      <c r="E9" s="1">
        <f t="shared" ref="E9:E10" si="2">SUM(B9:D9)</f>
        <v>92646</v>
      </c>
    </row>
    <row r="10" spans="1:5" x14ac:dyDescent="0.25">
      <c r="A10" t="s">
        <v>22</v>
      </c>
      <c r="B10" s="1">
        <f t="shared" ref="B10:D10" si="3">B$1*B4</f>
        <v>4000</v>
      </c>
      <c r="C10" s="1">
        <f t="shared" si="3"/>
        <v>0</v>
      </c>
      <c r="D10" s="1">
        <f t="shared" si="3"/>
        <v>0</v>
      </c>
      <c r="E10" s="1">
        <f t="shared" si="2"/>
        <v>4000</v>
      </c>
    </row>
    <row r="11" spans="1:5" x14ac:dyDescent="0.25">
      <c r="A11" t="s">
        <v>1</v>
      </c>
      <c r="B11" s="1">
        <f>SUM(B8:B10)</f>
        <v>4000</v>
      </c>
      <c r="C11" s="1">
        <f t="shared" ref="C11:D11" si="4">SUM(C8:C10)</f>
        <v>92646</v>
      </c>
      <c r="D11" s="1">
        <f t="shared" si="4"/>
        <v>36684.6</v>
      </c>
      <c r="E11" s="1">
        <f>SUM(E8:E10)</f>
        <v>133330.6</v>
      </c>
    </row>
    <row r="13" spans="1:5" x14ac:dyDescent="0.25">
      <c r="A13" t="s">
        <v>38</v>
      </c>
      <c r="B13">
        <v>5</v>
      </c>
      <c r="C13" s="2">
        <v>5136.3999999999996</v>
      </c>
    </row>
    <row r="14" spans="1:5" x14ac:dyDescent="0.25">
      <c r="A14" t="s">
        <v>39</v>
      </c>
      <c r="B14">
        <v>5</v>
      </c>
      <c r="C14" s="2">
        <v>2317.4</v>
      </c>
    </row>
    <row r="15" spans="1:5" x14ac:dyDescent="0.25">
      <c r="A15" t="s">
        <v>40</v>
      </c>
      <c r="B15">
        <v>5</v>
      </c>
      <c r="C15" s="2">
        <v>8476.35</v>
      </c>
    </row>
    <row r="16" spans="1:5" x14ac:dyDescent="0.25">
      <c r="A16" t="s">
        <v>41</v>
      </c>
      <c r="B16">
        <v>15</v>
      </c>
      <c r="C16" s="2">
        <v>25074</v>
      </c>
    </row>
    <row r="17" spans="1:6" x14ac:dyDescent="0.25">
      <c r="A17" t="s">
        <v>42</v>
      </c>
      <c r="B17">
        <v>15</v>
      </c>
      <c r="C17" s="2">
        <v>5294.4</v>
      </c>
    </row>
    <row r="18" spans="1:6" x14ac:dyDescent="0.25">
      <c r="A18" t="s">
        <v>43</v>
      </c>
      <c r="B18">
        <v>15</v>
      </c>
      <c r="C18" s="2">
        <v>12817.2</v>
      </c>
    </row>
    <row r="19" spans="1:6" x14ac:dyDescent="0.25">
      <c r="A19" t="s">
        <v>44</v>
      </c>
      <c r="B19">
        <v>5</v>
      </c>
      <c r="C19" s="2">
        <v>1863.9</v>
      </c>
    </row>
    <row r="20" spans="1:6" x14ac:dyDescent="0.25">
      <c r="A20" t="s">
        <v>53</v>
      </c>
      <c r="B20">
        <v>5</v>
      </c>
      <c r="C20" s="2">
        <v>548.35</v>
      </c>
    </row>
    <row r="21" spans="1:6" x14ac:dyDescent="0.25">
      <c r="A21" t="s">
        <v>45</v>
      </c>
      <c r="B21">
        <v>20</v>
      </c>
      <c r="C21" s="2">
        <v>1211.8</v>
      </c>
    </row>
    <row r="22" spans="1:6" x14ac:dyDescent="0.25">
      <c r="C22" s="3">
        <f>SUM(C13:C21)</f>
        <v>62739.8</v>
      </c>
      <c r="F22" s="1">
        <f>E11-C22</f>
        <v>70590.8</v>
      </c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2FD2C-C5E4-4D12-857D-CE2C7A07D31A}">
  <dimension ref="A1:F15"/>
  <sheetViews>
    <sheetView workbookViewId="0">
      <selection activeCell="F15" sqref="F15"/>
    </sheetView>
  </sheetViews>
  <sheetFormatPr defaultRowHeight="15" x14ac:dyDescent="0.25"/>
  <cols>
    <col min="1" max="1" width="11.28515625" customWidth="1"/>
    <col min="2" max="5" width="12.5703125" customWidth="1"/>
    <col min="6" max="6" width="11.7109375" bestFit="1" customWidth="1"/>
  </cols>
  <sheetData>
    <row r="1" spans="1:6" x14ac:dyDescent="0.25">
      <c r="A1" t="s">
        <v>21</v>
      </c>
      <c r="B1" s="1">
        <v>2000</v>
      </c>
      <c r="C1" s="1">
        <v>4000</v>
      </c>
      <c r="D1" s="1">
        <v>6000</v>
      </c>
      <c r="E1" t="s">
        <v>1</v>
      </c>
    </row>
    <row r="2" spans="1:6" x14ac:dyDescent="0.25">
      <c r="A2" t="s">
        <v>33</v>
      </c>
      <c r="B2">
        <v>1</v>
      </c>
      <c r="C2">
        <v>0</v>
      </c>
      <c r="D2">
        <v>0</v>
      </c>
      <c r="E2">
        <v>1</v>
      </c>
    </row>
    <row r="3" spans="1:6" x14ac:dyDescent="0.25">
      <c r="A3" t="s">
        <v>28</v>
      </c>
      <c r="B3">
        <v>0</v>
      </c>
      <c r="C3">
        <v>0</v>
      </c>
      <c r="D3">
        <v>4</v>
      </c>
      <c r="E3">
        <v>4</v>
      </c>
    </row>
    <row r="4" spans="1:6" x14ac:dyDescent="0.25">
      <c r="A4" t="s">
        <v>34</v>
      </c>
      <c r="B4">
        <v>0</v>
      </c>
      <c r="C4">
        <v>1</v>
      </c>
      <c r="D4">
        <v>0</v>
      </c>
      <c r="E4">
        <v>1</v>
      </c>
    </row>
    <row r="5" spans="1:6" x14ac:dyDescent="0.25">
      <c r="A5" t="s">
        <v>32</v>
      </c>
      <c r="B5">
        <v>0</v>
      </c>
      <c r="C5">
        <v>2</v>
      </c>
      <c r="D5">
        <v>0</v>
      </c>
      <c r="E5">
        <v>2</v>
      </c>
    </row>
    <row r="6" spans="1:6" x14ac:dyDescent="0.25">
      <c r="A6" t="s">
        <v>1</v>
      </c>
      <c r="B6">
        <v>1</v>
      </c>
      <c r="C6">
        <v>3</v>
      </c>
      <c r="D6">
        <v>4</v>
      </c>
      <c r="E6">
        <v>8</v>
      </c>
    </row>
    <row r="8" spans="1:6" x14ac:dyDescent="0.25">
      <c r="A8" t="s">
        <v>21</v>
      </c>
      <c r="B8" s="1">
        <v>2000</v>
      </c>
      <c r="C8" s="1">
        <v>4000</v>
      </c>
      <c r="D8" s="1">
        <v>6000</v>
      </c>
      <c r="E8" t="s">
        <v>1</v>
      </c>
    </row>
    <row r="9" spans="1:6" x14ac:dyDescent="0.25">
      <c r="A9" t="s">
        <v>33</v>
      </c>
      <c r="B9" s="1">
        <f>B$1*B2</f>
        <v>2000</v>
      </c>
      <c r="C9" s="1">
        <f t="shared" ref="C9:D9" si="0">C$1*C2</f>
        <v>0</v>
      </c>
      <c r="D9" s="1">
        <f t="shared" si="0"/>
        <v>0</v>
      </c>
      <c r="E9" s="1">
        <f>SUM(B9:D9)</f>
        <v>2000</v>
      </c>
    </row>
    <row r="10" spans="1:6" x14ac:dyDescent="0.25">
      <c r="A10" t="s">
        <v>28</v>
      </c>
      <c r="B10" s="1">
        <f t="shared" ref="B10:D10" si="1">B$1*B3</f>
        <v>0</v>
      </c>
      <c r="C10" s="1">
        <f t="shared" si="1"/>
        <v>0</v>
      </c>
      <c r="D10" s="1">
        <f t="shared" si="1"/>
        <v>24000</v>
      </c>
      <c r="E10" s="1">
        <f t="shared" ref="E10:E12" si="2">SUM(B10:D10)</f>
        <v>24000</v>
      </c>
    </row>
    <row r="11" spans="1:6" x14ac:dyDescent="0.25">
      <c r="A11" t="s">
        <v>34</v>
      </c>
      <c r="B11" s="1">
        <f t="shared" ref="B11:D11" si="3">B$1*B4</f>
        <v>0</v>
      </c>
      <c r="C11" s="1">
        <f t="shared" si="3"/>
        <v>4000</v>
      </c>
      <c r="D11" s="1">
        <f t="shared" si="3"/>
        <v>0</v>
      </c>
      <c r="E11" s="1">
        <f t="shared" si="2"/>
        <v>4000</v>
      </c>
    </row>
    <row r="12" spans="1:6" x14ac:dyDescent="0.25">
      <c r="A12" t="s">
        <v>32</v>
      </c>
      <c r="B12" s="1">
        <f t="shared" ref="B12:D12" si="4">B$1*B5</f>
        <v>0</v>
      </c>
      <c r="C12" s="1">
        <f t="shared" si="4"/>
        <v>8000</v>
      </c>
      <c r="D12" s="1">
        <f t="shared" si="4"/>
        <v>0</v>
      </c>
      <c r="E12" s="1">
        <f t="shared" si="2"/>
        <v>8000</v>
      </c>
    </row>
    <row r="13" spans="1:6" x14ac:dyDescent="0.25">
      <c r="A13" t="s">
        <v>1</v>
      </c>
      <c r="B13" s="1">
        <f>SUM(B9:B12)</f>
        <v>2000</v>
      </c>
      <c r="C13" s="1">
        <f t="shared" ref="C13:D13" si="5">SUM(C9:C12)</f>
        <v>12000</v>
      </c>
      <c r="D13" s="1">
        <f t="shared" si="5"/>
        <v>24000</v>
      </c>
      <c r="E13" s="1">
        <f>SUM(E9:E12)</f>
        <v>38000</v>
      </c>
    </row>
    <row r="15" spans="1:6" x14ac:dyDescent="0.25">
      <c r="A15" t="s">
        <v>37</v>
      </c>
      <c r="B15">
        <v>2</v>
      </c>
      <c r="C15" s="2">
        <v>360</v>
      </c>
      <c r="F15" s="1">
        <f>E13-C15</f>
        <v>37640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3FDF9-1C8C-4F01-B962-97806FE48EB8}">
  <dimension ref="A1:G38"/>
  <sheetViews>
    <sheetView tabSelected="1" topLeftCell="A2" workbookViewId="0">
      <selection activeCell="F13" sqref="F13"/>
    </sheetView>
  </sheetViews>
  <sheetFormatPr defaultRowHeight="15" x14ac:dyDescent="0.25"/>
  <cols>
    <col min="1" max="1" width="10.7109375" customWidth="1"/>
    <col min="2" max="2" width="10.7109375" bestFit="1" customWidth="1"/>
    <col min="3" max="3" width="13.28515625" bestFit="1" customWidth="1"/>
    <col min="4" max="4" width="11.7109375" bestFit="1" customWidth="1"/>
    <col min="5" max="7" width="12.7109375" bestFit="1" customWidth="1"/>
  </cols>
  <sheetData>
    <row r="1" spans="1:6" x14ac:dyDescent="0.25">
      <c r="A1" t="s">
        <v>21</v>
      </c>
      <c r="B1" s="1">
        <v>4146.4799999999996</v>
      </c>
      <c r="C1" s="1">
        <v>6176.4</v>
      </c>
      <c r="D1" s="1">
        <v>7336.92</v>
      </c>
      <c r="E1" s="1">
        <v>17244.439999999999</v>
      </c>
      <c r="F1" t="s">
        <v>1</v>
      </c>
    </row>
    <row r="2" spans="1:6" x14ac:dyDescent="0.25">
      <c r="A2" t="s">
        <v>35</v>
      </c>
      <c r="B2">
        <v>1</v>
      </c>
      <c r="C2">
        <v>0</v>
      </c>
      <c r="D2">
        <v>0</v>
      </c>
      <c r="E2">
        <v>0</v>
      </c>
      <c r="F2">
        <v>1</v>
      </c>
    </row>
    <row r="3" spans="1:6" x14ac:dyDescent="0.25">
      <c r="A3" t="s">
        <v>24</v>
      </c>
      <c r="B3">
        <v>0</v>
      </c>
      <c r="C3">
        <v>0</v>
      </c>
      <c r="D3">
        <v>9</v>
      </c>
      <c r="E3">
        <v>0</v>
      </c>
      <c r="F3">
        <v>9</v>
      </c>
    </row>
    <row r="4" spans="1:6" x14ac:dyDescent="0.25">
      <c r="A4" t="s">
        <v>27</v>
      </c>
      <c r="B4">
        <v>0</v>
      </c>
      <c r="C4">
        <v>0</v>
      </c>
      <c r="D4">
        <v>0</v>
      </c>
      <c r="E4">
        <v>6</v>
      </c>
      <c r="F4">
        <v>6</v>
      </c>
    </row>
    <row r="5" spans="1:6" x14ac:dyDescent="0.25">
      <c r="A5" t="s">
        <v>25</v>
      </c>
      <c r="B5">
        <v>0</v>
      </c>
      <c r="C5">
        <v>8</v>
      </c>
      <c r="D5">
        <v>0</v>
      </c>
      <c r="E5">
        <v>0</v>
      </c>
      <c r="F5">
        <v>8</v>
      </c>
    </row>
    <row r="6" spans="1:6" x14ac:dyDescent="0.25">
      <c r="A6" t="s">
        <v>1</v>
      </c>
      <c r="B6">
        <v>1</v>
      </c>
      <c r="C6">
        <v>8</v>
      </c>
      <c r="D6">
        <v>9</v>
      </c>
      <c r="E6">
        <v>6</v>
      </c>
      <c r="F6">
        <v>24</v>
      </c>
    </row>
    <row r="8" spans="1:6" x14ac:dyDescent="0.25">
      <c r="A8" t="s">
        <v>21</v>
      </c>
      <c r="B8" s="1">
        <v>4146.4799999999996</v>
      </c>
      <c r="C8" s="1">
        <v>6176.4</v>
      </c>
      <c r="D8" s="1">
        <v>7336.92</v>
      </c>
      <c r="E8" s="1">
        <v>17244.439999999999</v>
      </c>
      <c r="F8" t="s">
        <v>1</v>
      </c>
    </row>
    <row r="9" spans="1:6" x14ac:dyDescent="0.25">
      <c r="A9" t="s">
        <v>35</v>
      </c>
      <c r="B9" s="1">
        <f>B$1*B2</f>
        <v>4146.4799999999996</v>
      </c>
      <c r="C9" s="1">
        <f t="shared" ref="C9:E9" si="0">C$1*C2</f>
        <v>0</v>
      </c>
      <c r="D9" s="1">
        <f t="shared" si="0"/>
        <v>0</v>
      </c>
      <c r="E9" s="1">
        <f t="shared" si="0"/>
        <v>0</v>
      </c>
      <c r="F9" s="1">
        <f>SUM(B9:E9)</f>
        <v>4146.4799999999996</v>
      </c>
    </row>
    <row r="10" spans="1:6" x14ac:dyDescent="0.25">
      <c r="A10" t="s">
        <v>24</v>
      </c>
      <c r="B10" s="1">
        <f t="shared" ref="B10:E10" si="1">B$1*B3</f>
        <v>0</v>
      </c>
      <c r="C10" s="1">
        <f t="shared" si="1"/>
        <v>0</v>
      </c>
      <c r="D10" s="1">
        <f>D$1*D3</f>
        <v>66032.28</v>
      </c>
      <c r="E10" s="1">
        <f t="shared" si="1"/>
        <v>0</v>
      </c>
      <c r="F10" s="1">
        <f>SUM(B10:E10)</f>
        <v>66032.28</v>
      </c>
    </row>
    <row r="11" spans="1:6" x14ac:dyDescent="0.25">
      <c r="A11" t="s">
        <v>27</v>
      </c>
      <c r="B11" s="1">
        <f t="shared" ref="B11:E11" si="2">B$1*B4</f>
        <v>0</v>
      </c>
      <c r="C11" s="1">
        <f t="shared" si="2"/>
        <v>0</v>
      </c>
      <c r="D11" s="1">
        <f t="shared" si="2"/>
        <v>0</v>
      </c>
      <c r="E11" s="1">
        <f t="shared" si="2"/>
        <v>103466.63999999998</v>
      </c>
      <c r="F11" s="1">
        <f t="shared" ref="F10:F12" si="3">SUM(B11:E11)</f>
        <v>103466.63999999998</v>
      </c>
    </row>
    <row r="12" spans="1:6" x14ac:dyDescent="0.25">
      <c r="A12" t="s">
        <v>25</v>
      </c>
      <c r="B12" s="1">
        <f t="shared" ref="B12:E12" si="4">B$1*B5</f>
        <v>0</v>
      </c>
      <c r="C12" s="1">
        <f t="shared" si="4"/>
        <v>49411.199999999997</v>
      </c>
      <c r="D12" s="1">
        <f t="shared" si="4"/>
        <v>0</v>
      </c>
      <c r="E12" s="1">
        <f t="shared" si="4"/>
        <v>0</v>
      </c>
      <c r="F12" s="1">
        <f>SUM(B12:E12)</f>
        <v>49411.199999999997</v>
      </c>
    </row>
    <row r="13" spans="1:6" x14ac:dyDescent="0.25">
      <c r="A13" t="s">
        <v>1</v>
      </c>
      <c r="B13" s="1">
        <f>SUM(B9:B12)</f>
        <v>4146.4799999999996</v>
      </c>
      <c r="C13" s="1">
        <f t="shared" ref="C13:E13" si="5">SUM(C9:C12)</f>
        <v>49411.199999999997</v>
      </c>
      <c r="D13" s="1">
        <f t="shared" si="5"/>
        <v>66032.28</v>
      </c>
      <c r="E13" s="1">
        <f t="shared" si="5"/>
        <v>103466.63999999998</v>
      </c>
      <c r="F13" s="1">
        <f>SUM(F9:F12)</f>
        <v>223056.59999999998</v>
      </c>
    </row>
    <row r="15" spans="1:6" x14ac:dyDescent="0.25">
      <c r="A15" t="s">
        <v>46</v>
      </c>
      <c r="B15">
        <v>5</v>
      </c>
      <c r="C15" s="2">
        <v>522.20000000000005</v>
      </c>
    </row>
    <row r="16" spans="1:6" x14ac:dyDescent="0.25">
      <c r="A16" t="s">
        <v>55</v>
      </c>
      <c r="B16">
        <v>1</v>
      </c>
      <c r="C16" s="2">
        <v>109.62</v>
      </c>
    </row>
    <row r="17" spans="1:3" x14ac:dyDescent="0.25">
      <c r="A17" t="s">
        <v>38</v>
      </c>
      <c r="B17">
        <v>8</v>
      </c>
      <c r="C17" s="2">
        <v>8218.24</v>
      </c>
    </row>
    <row r="18" spans="1:3" x14ac:dyDescent="0.25">
      <c r="A18" t="s">
        <v>66</v>
      </c>
      <c r="B18">
        <v>1</v>
      </c>
      <c r="C18" s="2">
        <v>426.15</v>
      </c>
    </row>
    <row r="19" spans="1:3" x14ac:dyDescent="0.25">
      <c r="A19" t="s">
        <v>39</v>
      </c>
      <c r="B19">
        <v>9</v>
      </c>
      <c r="C19" s="2">
        <v>4171.32</v>
      </c>
    </row>
    <row r="20" spans="1:3" x14ac:dyDescent="0.25">
      <c r="A20" t="s">
        <v>57</v>
      </c>
      <c r="B20">
        <v>2</v>
      </c>
      <c r="C20" s="2">
        <v>929.22</v>
      </c>
    </row>
    <row r="21" spans="1:3" x14ac:dyDescent="0.25">
      <c r="A21" t="s">
        <v>67</v>
      </c>
      <c r="B21">
        <v>2</v>
      </c>
      <c r="C21" s="2">
        <v>4244.74</v>
      </c>
    </row>
    <row r="22" spans="1:3" x14ac:dyDescent="0.25">
      <c r="A22" t="s">
        <v>47</v>
      </c>
      <c r="B22">
        <v>5</v>
      </c>
      <c r="C22" s="2">
        <v>5040</v>
      </c>
    </row>
    <row r="23" spans="1:3" x14ac:dyDescent="0.25">
      <c r="A23" t="s">
        <v>48</v>
      </c>
      <c r="B23">
        <v>3</v>
      </c>
      <c r="C23" s="2">
        <v>5276.52</v>
      </c>
    </row>
    <row r="24" spans="1:3" x14ac:dyDescent="0.25">
      <c r="A24" t="s">
        <v>40</v>
      </c>
      <c r="B24">
        <v>5</v>
      </c>
      <c r="C24" s="2">
        <v>8476.35</v>
      </c>
    </row>
    <row r="25" spans="1:3" x14ac:dyDescent="0.25">
      <c r="A25" t="s">
        <v>41</v>
      </c>
      <c r="B25">
        <v>8</v>
      </c>
      <c r="C25" s="2">
        <v>13372.8</v>
      </c>
    </row>
    <row r="26" spans="1:3" x14ac:dyDescent="0.25">
      <c r="A26" t="s">
        <v>60</v>
      </c>
      <c r="B26">
        <v>1</v>
      </c>
      <c r="C26" s="2">
        <v>148.57</v>
      </c>
    </row>
    <row r="27" spans="1:3" x14ac:dyDescent="0.25">
      <c r="A27" t="s">
        <v>49</v>
      </c>
      <c r="B27">
        <v>3</v>
      </c>
      <c r="C27" s="2">
        <v>1585.5</v>
      </c>
    </row>
    <row r="28" spans="1:3" x14ac:dyDescent="0.25">
      <c r="A28" t="s">
        <v>50</v>
      </c>
      <c r="B28">
        <v>3</v>
      </c>
      <c r="C28" s="2">
        <v>3950.04</v>
      </c>
    </row>
    <row r="29" spans="1:3" x14ac:dyDescent="0.25">
      <c r="A29" t="s">
        <v>42</v>
      </c>
      <c r="B29">
        <v>8</v>
      </c>
      <c r="C29" s="2">
        <v>2823.68</v>
      </c>
    </row>
    <row r="30" spans="1:3" x14ac:dyDescent="0.25">
      <c r="A30" t="s">
        <v>43</v>
      </c>
      <c r="B30">
        <v>8</v>
      </c>
      <c r="C30" s="2">
        <v>6835.84</v>
      </c>
    </row>
    <row r="31" spans="1:3" x14ac:dyDescent="0.25">
      <c r="A31" t="s">
        <v>68</v>
      </c>
      <c r="B31">
        <v>1</v>
      </c>
      <c r="C31" s="2">
        <v>793.25</v>
      </c>
    </row>
    <row r="32" spans="1:3" x14ac:dyDescent="0.25">
      <c r="A32" t="s">
        <v>51</v>
      </c>
      <c r="B32">
        <v>3</v>
      </c>
      <c r="C32" s="2">
        <v>4709.01</v>
      </c>
    </row>
    <row r="33" spans="1:7" x14ac:dyDescent="0.25">
      <c r="A33" t="s">
        <v>52</v>
      </c>
      <c r="B33">
        <v>3</v>
      </c>
      <c r="C33" s="2">
        <v>1957.17</v>
      </c>
    </row>
    <row r="34" spans="1:7" x14ac:dyDescent="0.25">
      <c r="A34" t="s">
        <v>44</v>
      </c>
      <c r="B34">
        <v>9</v>
      </c>
      <c r="C34" s="2">
        <v>3355.02</v>
      </c>
    </row>
    <row r="35" spans="1:7" x14ac:dyDescent="0.25">
      <c r="A35" t="s">
        <v>53</v>
      </c>
      <c r="B35">
        <v>18</v>
      </c>
      <c r="C35" s="2">
        <v>1974.06</v>
      </c>
    </row>
    <row r="36" spans="1:7" x14ac:dyDescent="0.25">
      <c r="A36" t="s">
        <v>54</v>
      </c>
      <c r="B36">
        <v>5</v>
      </c>
      <c r="C36" s="2">
        <v>144</v>
      </c>
    </row>
    <row r="37" spans="1:7" x14ac:dyDescent="0.25">
      <c r="A37" t="s">
        <v>45</v>
      </c>
      <c r="B37">
        <v>25</v>
      </c>
      <c r="C37" s="2">
        <v>1514.75</v>
      </c>
    </row>
    <row r="38" spans="1:7" x14ac:dyDescent="0.25">
      <c r="C38" s="2">
        <f>SUM(C15:C37)</f>
        <v>80578.05</v>
      </c>
      <c r="G38" s="1">
        <f>F13-C38</f>
        <v>142478.54999999999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EDD06-C64A-438B-AA51-25ED11835A1E}">
  <dimension ref="A1:E17"/>
  <sheetViews>
    <sheetView workbookViewId="0">
      <selection activeCell="E17" sqref="E17"/>
    </sheetView>
  </sheetViews>
  <sheetFormatPr defaultRowHeight="15" x14ac:dyDescent="0.25"/>
  <cols>
    <col min="1" max="1" width="10.85546875" customWidth="1"/>
    <col min="2" max="2" width="11.7109375" bestFit="1" customWidth="1"/>
    <col min="3" max="3" width="12.140625" bestFit="1" customWidth="1"/>
    <col min="4" max="5" width="11.7109375" bestFit="1" customWidth="1"/>
  </cols>
  <sheetData>
    <row r="1" spans="1:4" x14ac:dyDescent="0.25">
      <c r="A1" t="s">
        <v>21</v>
      </c>
      <c r="B1" s="1">
        <v>4000</v>
      </c>
      <c r="C1" s="1">
        <v>6176.4</v>
      </c>
      <c r="D1" t="s">
        <v>1</v>
      </c>
    </row>
    <row r="2" spans="1:4" x14ac:dyDescent="0.25">
      <c r="A2" t="s">
        <v>25</v>
      </c>
      <c r="B2">
        <v>0</v>
      </c>
      <c r="C2">
        <v>2</v>
      </c>
      <c r="D2">
        <v>2</v>
      </c>
    </row>
    <row r="3" spans="1:4" x14ac:dyDescent="0.25">
      <c r="A3" t="s">
        <v>22</v>
      </c>
      <c r="B3">
        <v>11</v>
      </c>
      <c r="C3">
        <v>0</v>
      </c>
      <c r="D3">
        <v>11</v>
      </c>
    </row>
    <row r="4" spans="1:4" x14ac:dyDescent="0.25">
      <c r="A4" t="s">
        <v>29</v>
      </c>
      <c r="B4">
        <v>1</v>
      </c>
      <c r="C4">
        <v>0</v>
      </c>
      <c r="D4">
        <v>1</v>
      </c>
    </row>
    <row r="5" spans="1:4" x14ac:dyDescent="0.25">
      <c r="A5" t="s">
        <v>1</v>
      </c>
      <c r="B5">
        <v>12</v>
      </c>
      <c r="C5">
        <v>2</v>
      </c>
      <c r="D5">
        <v>14</v>
      </c>
    </row>
    <row r="7" spans="1:4" x14ac:dyDescent="0.25">
      <c r="A7" t="s">
        <v>21</v>
      </c>
      <c r="B7" s="1">
        <v>4000</v>
      </c>
      <c r="C7" s="1">
        <v>6176.4</v>
      </c>
      <c r="D7" t="s">
        <v>1</v>
      </c>
    </row>
    <row r="8" spans="1:4" x14ac:dyDescent="0.25">
      <c r="A8" t="s">
        <v>25</v>
      </c>
      <c r="B8" s="1">
        <f>B$1*B2</f>
        <v>0</v>
      </c>
      <c r="C8" s="1">
        <f>C$1*C2</f>
        <v>12352.8</v>
      </c>
      <c r="D8" s="1">
        <f>SUM(B8:C8)</f>
        <v>12352.8</v>
      </c>
    </row>
    <row r="9" spans="1:4" x14ac:dyDescent="0.25">
      <c r="A9" t="s">
        <v>22</v>
      </c>
      <c r="B9" s="1">
        <f t="shared" ref="B9:C9" si="0">B$1*B3</f>
        <v>44000</v>
      </c>
      <c r="C9" s="1">
        <f t="shared" si="0"/>
        <v>0</v>
      </c>
      <c r="D9" s="1">
        <f t="shared" ref="D9:D10" si="1">SUM(B9:C9)</f>
        <v>44000</v>
      </c>
    </row>
    <row r="10" spans="1:4" x14ac:dyDescent="0.25">
      <c r="A10" t="s">
        <v>29</v>
      </c>
      <c r="B10" s="1">
        <f t="shared" ref="B10:C10" si="2">B$1*B4</f>
        <v>4000</v>
      </c>
      <c r="C10" s="1">
        <f t="shared" si="2"/>
        <v>0</v>
      </c>
      <c r="D10" s="1">
        <f t="shared" si="1"/>
        <v>4000</v>
      </c>
    </row>
    <row r="11" spans="1:4" x14ac:dyDescent="0.25">
      <c r="A11" t="s">
        <v>1</v>
      </c>
      <c r="B11" s="1">
        <f>SUM(B8:B10)</f>
        <v>48000</v>
      </c>
      <c r="C11" s="1">
        <f>SUM(C8:C10)</f>
        <v>12352.8</v>
      </c>
      <c r="D11" s="1">
        <f>SUM(D8:D10)</f>
        <v>60352.800000000003</v>
      </c>
    </row>
    <row r="13" spans="1:4" x14ac:dyDescent="0.25">
      <c r="A13" t="s">
        <v>41</v>
      </c>
      <c r="B13">
        <v>2</v>
      </c>
      <c r="C13" s="2">
        <v>3343.2</v>
      </c>
    </row>
    <row r="14" spans="1:4" x14ac:dyDescent="0.25">
      <c r="A14" t="s">
        <v>42</v>
      </c>
      <c r="B14">
        <v>2</v>
      </c>
      <c r="C14" s="2">
        <v>705.92</v>
      </c>
    </row>
    <row r="15" spans="1:4" x14ac:dyDescent="0.25">
      <c r="A15" t="s">
        <v>43</v>
      </c>
      <c r="B15">
        <v>2</v>
      </c>
      <c r="C15" s="2">
        <v>1708.96</v>
      </c>
    </row>
    <row r="16" spans="1:4" x14ac:dyDescent="0.25">
      <c r="A16" t="s">
        <v>45</v>
      </c>
      <c r="B16">
        <v>2</v>
      </c>
      <c r="C16" s="2">
        <v>121.18</v>
      </c>
    </row>
    <row r="17" spans="3:5" x14ac:dyDescent="0.25">
      <c r="C17" s="2">
        <f>SUM(C13:C16)</f>
        <v>5879.26</v>
      </c>
      <c r="E17" s="1">
        <f>D11-C17</f>
        <v>54473.54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CE1FE-F4C5-431B-9B3D-BB19A7CDDE6C}">
  <dimension ref="A1:E13"/>
  <sheetViews>
    <sheetView workbookViewId="0">
      <selection activeCell="E14" sqref="E14"/>
    </sheetView>
  </sheetViews>
  <sheetFormatPr defaultRowHeight="15" x14ac:dyDescent="0.25"/>
  <cols>
    <col min="1" max="1" width="10.5703125" customWidth="1"/>
    <col min="2" max="2" width="11.7109375" bestFit="1" customWidth="1"/>
    <col min="3" max="3" width="12.140625" bestFit="1" customWidth="1"/>
    <col min="5" max="5" width="10.7109375" bestFit="1" customWidth="1"/>
  </cols>
  <sheetData>
    <row r="1" spans="1:5" x14ac:dyDescent="0.25">
      <c r="A1" t="s">
        <v>21</v>
      </c>
      <c r="B1" s="1">
        <v>7336.92</v>
      </c>
    </row>
    <row r="2" spans="1:5" x14ac:dyDescent="0.25">
      <c r="A2" t="s">
        <v>24</v>
      </c>
      <c r="B2">
        <v>2</v>
      </c>
    </row>
    <row r="3" spans="1:5" x14ac:dyDescent="0.25">
      <c r="A3" t="s">
        <v>1</v>
      </c>
      <c r="B3">
        <v>2</v>
      </c>
    </row>
    <row r="5" spans="1:5" x14ac:dyDescent="0.25">
      <c r="A5" t="s">
        <v>21</v>
      </c>
      <c r="B5" s="1">
        <v>7336.92</v>
      </c>
    </row>
    <row r="6" spans="1:5" x14ac:dyDescent="0.25">
      <c r="A6" t="s">
        <v>24</v>
      </c>
      <c r="B6" s="1">
        <f>B1*B2</f>
        <v>14673.84</v>
      </c>
    </row>
    <row r="7" spans="1:5" x14ac:dyDescent="0.25">
      <c r="A7" t="s">
        <v>1</v>
      </c>
      <c r="B7" s="1">
        <f>SUM(B6)</f>
        <v>14673.84</v>
      </c>
    </row>
    <row r="9" spans="1:5" x14ac:dyDescent="0.25">
      <c r="A9" t="s">
        <v>38</v>
      </c>
      <c r="B9">
        <v>1</v>
      </c>
      <c r="C9" s="2">
        <v>1027.28</v>
      </c>
    </row>
    <row r="10" spans="1:5" x14ac:dyDescent="0.25">
      <c r="A10" t="s">
        <v>39</v>
      </c>
      <c r="B10">
        <v>2</v>
      </c>
      <c r="C10" s="2">
        <v>926.96</v>
      </c>
    </row>
    <row r="11" spans="1:5" x14ac:dyDescent="0.25">
      <c r="A11" t="s">
        <v>40</v>
      </c>
      <c r="B11">
        <v>2</v>
      </c>
      <c r="C11" s="2">
        <v>3390.54</v>
      </c>
    </row>
    <row r="12" spans="1:5" x14ac:dyDescent="0.25">
      <c r="A12" t="s">
        <v>44</v>
      </c>
      <c r="B12">
        <v>2</v>
      </c>
      <c r="C12" s="2">
        <v>745.56</v>
      </c>
    </row>
    <row r="13" spans="1:5" x14ac:dyDescent="0.25">
      <c r="C13" s="2">
        <f>SUM(C9:C12)</f>
        <v>6090.34</v>
      </c>
      <c r="E13" s="1">
        <f>B7-C13</f>
        <v>8583.5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089D2-51F7-4C5F-8BC1-8BAF51DF38D6}">
  <dimension ref="A1:D9"/>
  <sheetViews>
    <sheetView workbookViewId="0">
      <selection activeCell="D9" sqref="D9"/>
    </sheetView>
  </sheetViews>
  <sheetFormatPr defaultRowHeight="15" x14ac:dyDescent="0.25"/>
  <cols>
    <col min="1" max="1" width="11" customWidth="1"/>
    <col min="2" max="2" width="13.28515625" bestFit="1" customWidth="1"/>
    <col min="4" max="4" width="12.140625" bestFit="1" customWidth="1"/>
  </cols>
  <sheetData>
    <row r="1" spans="1:4" x14ac:dyDescent="0.25">
      <c r="A1" t="s">
        <v>21</v>
      </c>
      <c r="B1" s="1">
        <v>4000</v>
      </c>
    </row>
    <row r="2" spans="1:4" x14ac:dyDescent="0.25">
      <c r="A2" t="s">
        <v>36</v>
      </c>
      <c r="B2">
        <v>1</v>
      </c>
    </row>
    <row r="3" spans="1:4" x14ac:dyDescent="0.25">
      <c r="A3" t="s">
        <v>1</v>
      </c>
      <c r="B3">
        <v>1</v>
      </c>
    </row>
    <row r="5" spans="1:4" x14ac:dyDescent="0.25">
      <c r="A5" t="s">
        <v>21</v>
      </c>
      <c r="B5" s="1">
        <v>4000</v>
      </c>
    </row>
    <row r="6" spans="1:4" x14ac:dyDescent="0.25">
      <c r="A6" t="s">
        <v>36</v>
      </c>
      <c r="B6" s="2">
        <v>4000</v>
      </c>
    </row>
    <row r="7" spans="1:4" x14ac:dyDescent="0.25">
      <c r="A7" t="s">
        <v>1</v>
      </c>
      <c r="B7" s="2">
        <v>4000</v>
      </c>
    </row>
    <row r="9" spans="1:4" x14ac:dyDescent="0.25">
      <c r="B9" s="2">
        <v>0</v>
      </c>
      <c r="D9" s="3">
        <f>B7-B9</f>
        <v>4000</v>
      </c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84EE4-84F4-462F-9D71-01D153C05EA9}">
  <dimension ref="A1:F13"/>
  <sheetViews>
    <sheetView workbookViewId="0">
      <selection activeCell="F13" sqref="F13"/>
    </sheetView>
  </sheetViews>
  <sheetFormatPr defaultRowHeight="15" x14ac:dyDescent="0.25"/>
  <cols>
    <col min="1" max="6" width="10.42578125" customWidth="1"/>
  </cols>
  <sheetData>
    <row r="1" spans="1:6" x14ac:dyDescent="0.25">
      <c r="A1" t="s">
        <v>21</v>
      </c>
      <c r="B1" s="1">
        <v>2000</v>
      </c>
      <c r="C1" s="1">
        <v>3000</v>
      </c>
      <c r="D1" s="1">
        <v>4000</v>
      </c>
      <c r="E1" t="s">
        <v>1</v>
      </c>
    </row>
    <row r="2" spans="1:6" x14ac:dyDescent="0.25">
      <c r="A2" t="s">
        <v>33</v>
      </c>
      <c r="B2">
        <v>1</v>
      </c>
      <c r="C2">
        <v>0</v>
      </c>
      <c r="D2">
        <v>0</v>
      </c>
      <c r="E2">
        <v>1</v>
      </c>
    </row>
    <row r="3" spans="1:6" x14ac:dyDescent="0.25">
      <c r="A3" t="s">
        <v>32</v>
      </c>
      <c r="B3">
        <v>0</v>
      </c>
      <c r="C3">
        <v>0</v>
      </c>
      <c r="D3">
        <v>1</v>
      </c>
      <c r="E3">
        <v>1</v>
      </c>
    </row>
    <row r="4" spans="1:6" x14ac:dyDescent="0.25">
      <c r="A4" t="s">
        <v>30</v>
      </c>
      <c r="B4">
        <v>0</v>
      </c>
      <c r="C4">
        <v>1</v>
      </c>
      <c r="D4">
        <v>0</v>
      </c>
      <c r="E4">
        <v>1</v>
      </c>
    </row>
    <row r="5" spans="1:6" x14ac:dyDescent="0.25">
      <c r="A5" t="s">
        <v>1</v>
      </c>
      <c r="B5">
        <v>1</v>
      </c>
      <c r="C5">
        <v>1</v>
      </c>
      <c r="D5">
        <v>1</v>
      </c>
      <c r="E5">
        <v>3</v>
      </c>
    </row>
    <row r="7" spans="1:6" x14ac:dyDescent="0.25">
      <c r="A7" t="s">
        <v>21</v>
      </c>
      <c r="B7" s="1">
        <v>2000</v>
      </c>
      <c r="C7" s="1">
        <v>3000</v>
      </c>
      <c r="D7" s="1">
        <v>4000</v>
      </c>
      <c r="E7" t="s">
        <v>1</v>
      </c>
    </row>
    <row r="8" spans="1:6" x14ac:dyDescent="0.25">
      <c r="A8" t="s">
        <v>33</v>
      </c>
      <c r="B8" s="1">
        <f>B$1*B2</f>
        <v>2000</v>
      </c>
      <c r="C8" s="1">
        <f t="shared" ref="C8:D8" si="0">C$1*C2</f>
        <v>0</v>
      </c>
      <c r="D8" s="1">
        <f t="shared" si="0"/>
        <v>0</v>
      </c>
      <c r="E8" s="1">
        <f>SUM(B8:D8)</f>
        <v>2000</v>
      </c>
    </row>
    <row r="9" spans="1:6" x14ac:dyDescent="0.25">
      <c r="A9" t="s">
        <v>32</v>
      </c>
      <c r="B9" s="1">
        <f t="shared" ref="B9:D9" si="1">B$1*B3</f>
        <v>0</v>
      </c>
      <c r="C9" s="1">
        <f t="shared" si="1"/>
        <v>0</v>
      </c>
      <c r="D9" s="1">
        <f t="shared" si="1"/>
        <v>4000</v>
      </c>
      <c r="E9" s="1">
        <f t="shared" ref="E9:E10" si="2">SUM(B9:D9)</f>
        <v>4000</v>
      </c>
    </row>
    <row r="10" spans="1:6" x14ac:dyDescent="0.25">
      <c r="A10" t="s">
        <v>30</v>
      </c>
      <c r="B10" s="1">
        <f t="shared" ref="B10:D10" si="3">B$1*B4</f>
        <v>0</v>
      </c>
      <c r="C10" s="1">
        <f t="shared" si="3"/>
        <v>3000</v>
      </c>
      <c r="D10" s="1">
        <f t="shared" si="3"/>
        <v>0</v>
      </c>
      <c r="E10" s="1">
        <f t="shared" si="2"/>
        <v>3000</v>
      </c>
    </row>
    <row r="11" spans="1:6" x14ac:dyDescent="0.25">
      <c r="A11" t="s">
        <v>1</v>
      </c>
      <c r="B11" s="1">
        <f>SUM(B8:B10)</f>
        <v>2000</v>
      </c>
      <c r="C11" s="1">
        <f t="shared" ref="C11:D11" si="4">SUM(C8:C10)</f>
        <v>3000</v>
      </c>
      <c r="D11" s="1">
        <f t="shared" si="4"/>
        <v>4000</v>
      </c>
      <c r="E11" s="1">
        <f>SUM(E8:E10)</f>
        <v>9000</v>
      </c>
    </row>
    <row r="13" spans="1:6" x14ac:dyDescent="0.25">
      <c r="A13" t="s">
        <v>37</v>
      </c>
      <c r="B13">
        <v>2</v>
      </c>
      <c r="C13" s="2">
        <v>360</v>
      </c>
      <c r="F13" s="1">
        <f>E11-C13</f>
        <v>8640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16479-98E8-452A-8E94-C05CE47E45FB}">
  <dimension ref="A1:E11"/>
  <sheetViews>
    <sheetView workbookViewId="0">
      <selection activeCell="E11" sqref="E11"/>
    </sheetView>
  </sheetViews>
  <sheetFormatPr defaultRowHeight="15" x14ac:dyDescent="0.25"/>
  <cols>
    <col min="1" max="1" width="10.7109375" customWidth="1"/>
    <col min="2" max="2" width="10.7109375" bestFit="1" customWidth="1"/>
    <col min="3" max="5" width="11.7109375" bestFit="1" customWidth="1"/>
  </cols>
  <sheetData>
    <row r="1" spans="1:5" x14ac:dyDescent="0.25">
      <c r="A1" t="s">
        <v>21</v>
      </c>
      <c r="B1" s="1">
        <v>4000</v>
      </c>
      <c r="C1" s="1">
        <v>6000</v>
      </c>
      <c r="D1" t="s">
        <v>1</v>
      </c>
    </row>
    <row r="2" spans="1:5" x14ac:dyDescent="0.25">
      <c r="A2" t="s">
        <v>22</v>
      </c>
      <c r="B2">
        <v>1</v>
      </c>
      <c r="C2">
        <v>0</v>
      </c>
      <c r="D2">
        <v>1</v>
      </c>
    </row>
    <row r="3" spans="1:5" x14ac:dyDescent="0.25">
      <c r="A3" t="s">
        <v>23</v>
      </c>
      <c r="B3">
        <v>0</v>
      </c>
      <c r="C3">
        <v>4</v>
      </c>
      <c r="D3">
        <v>4</v>
      </c>
    </row>
    <row r="4" spans="1:5" x14ac:dyDescent="0.25">
      <c r="A4" t="s">
        <v>1</v>
      </c>
      <c r="B4">
        <v>1</v>
      </c>
      <c r="C4">
        <v>4</v>
      </c>
      <c r="D4">
        <v>5</v>
      </c>
    </row>
    <row r="6" spans="1:5" x14ac:dyDescent="0.25">
      <c r="A6" t="s">
        <v>21</v>
      </c>
      <c r="B6" s="1">
        <v>4000</v>
      </c>
      <c r="C6" s="1">
        <v>6000</v>
      </c>
      <c r="D6" t="s">
        <v>1</v>
      </c>
    </row>
    <row r="7" spans="1:5" x14ac:dyDescent="0.25">
      <c r="A7" t="s">
        <v>22</v>
      </c>
      <c r="B7" s="1">
        <f>B$1*B2</f>
        <v>4000</v>
      </c>
      <c r="C7" s="1">
        <f>C$1*C2</f>
        <v>0</v>
      </c>
      <c r="D7" s="1">
        <f>SUM(B7:C7)</f>
        <v>4000</v>
      </c>
    </row>
    <row r="8" spans="1:5" x14ac:dyDescent="0.25">
      <c r="A8" t="s">
        <v>23</v>
      </c>
      <c r="B8" s="1">
        <f>B$1*B3</f>
        <v>0</v>
      </c>
      <c r="C8" s="1">
        <f>C$1*C3</f>
        <v>24000</v>
      </c>
      <c r="D8" s="1">
        <f t="shared" ref="D8:D9" si="0">SUM(B8:C8)</f>
        <v>24000</v>
      </c>
    </row>
    <row r="9" spans="1:5" x14ac:dyDescent="0.25">
      <c r="A9" t="s">
        <v>1</v>
      </c>
      <c r="B9" s="1">
        <f>SUM(B7:B8)</f>
        <v>4000</v>
      </c>
      <c r="C9" s="1">
        <f>SUM(C7:C8)</f>
        <v>24000</v>
      </c>
      <c r="D9" s="1">
        <f t="shared" si="0"/>
        <v>28000</v>
      </c>
    </row>
    <row r="11" spans="1:5" x14ac:dyDescent="0.25">
      <c r="A11" t="s">
        <v>37</v>
      </c>
      <c r="B11">
        <v>4</v>
      </c>
      <c r="C11" s="2">
        <v>720</v>
      </c>
      <c r="E11" s="1">
        <f>D9-C11</f>
        <v>27280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522AF-30B8-4AAF-AEFC-63909D706AEB}">
  <dimension ref="A1:F21"/>
  <sheetViews>
    <sheetView workbookViewId="0">
      <selection activeCell="F21" sqref="F21"/>
    </sheetView>
  </sheetViews>
  <sheetFormatPr defaultRowHeight="15" x14ac:dyDescent="0.25"/>
  <cols>
    <col min="1" max="1" width="10.85546875" customWidth="1"/>
    <col min="2" max="2" width="11.5703125" customWidth="1"/>
    <col min="3" max="3" width="12.85546875" customWidth="1"/>
    <col min="4" max="5" width="11.5703125" customWidth="1"/>
    <col min="6" max="6" width="11.7109375" bestFit="1" customWidth="1"/>
  </cols>
  <sheetData>
    <row r="1" spans="1:5" x14ac:dyDescent="0.25">
      <c r="A1" t="s">
        <v>21</v>
      </c>
      <c r="B1" s="1">
        <v>4000</v>
      </c>
      <c r="C1" s="1">
        <v>6176.4</v>
      </c>
      <c r="D1" s="1">
        <v>7336.92</v>
      </c>
      <c r="E1" t="s">
        <v>1</v>
      </c>
    </row>
    <row r="2" spans="1:5" x14ac:dyDescent="0.25">
      <c r="A2" t="s">
        <v>24</v>
      </c>
      <c r="B2">
        <v>0</v>
      </c>
      <c r="C2">
        <v>0</v>
      </c>
      <c r="D2">
        <v>2</v>
      </c>
      <c r="E2">
        <v>2</v>
      </c>
    </row>
    <row r="3" spans="1:5" x14ac:dyDescent="0.25">
      <c r="A3" t="s">
        <v>25</v>
      </c>
      <c r="B3">
        <v>0</v>
      </c>
      <c r="C3">
        <v>3</v>
      </c>
      <c r="D3">
        <v>0</v>
      </c>
      <c r="E3">
        <v>3</v>
      </c>
    </row>
    <row r="4" spans="1:5" x14ac:dyDescent="0.25">
      <c r="A4" t="s">
        <v>22</v>
      </c>
      <c r="B4">
        <v>9</v>
      </c>
      <c r="C4">
        <v>0</v>
      </c>
      <c r="D4">
        <v>0</v>
      </c>
      <c r="E4">
        <v>9</v>
      </c>
    </row>
    <row r="5" spans="1:5" x14ac:dyDescent="0.25">
      <c r="A5" t="s">
        <v>1</v>
      </c>
      <c r="B5">
        <v>9</v>
      </c>
      <c r="C5">
        <v>3</v>
      </c>
      <c r="D5">
        <v>2</v>
      </c>
      <c r="E5">
        <v>14</v>
      </c>
    </row>
    <row r="7" spans="1:5" x14ac:dyDescent="0.25">
      <c r="A7" t="s">
        <v>21</v>
      </c>
      <c r="B7" s="1">
        <v>4000</v>
      </c>
      <c r="C7" s="1">
        <v>6176.4</v>
      </c>
      <c r="D7" s="1">
        <v>7336.92</v>
      </c>
      <c r="E7" t="s">
        <v>1</v>
      </c>
    </row>
    <row r="8" spans="1:5" x14ac:dyDescent="0.25">
      <c r="A8" t="s">
        <v>24</v>
      </c>
      <c r="B8" s="1">
        <f>B$1*B2</f>
        <v>0</v>
      </c>
      <c r="C8" s="1">
        <f t="shared" ref="C8:D8" si="0">C$1*C2</f>
        <v>0</v>
      </c>
      <c r="D8" s="1">
        <f t="shared" si="0"/>
        <v>14673.84</v>
      </c>
      <c r="E8" s="1">
        <f>SUM(B8:D8)</f>
        <v>14673.84</v>
      </c>
    </row>
    <row r="9" spans="1:5" x14ac:dyDescent="0.25">
      <c r="A9" t="s">
        <v>25</v>
      </c>
      <c r="B9" s="1">
        <f t="shared" ref="B9:D9" si="1">B$1*B3</f>
        <v>0</v>
      </c>
      <c r="C9" s="1">
        <f t="shared" si="1"/>
        <v>18529.199999999997</v>
      </c>
      <c r="D9" s="1">
        <f t="shared" si="1"/>
        <v>0</v>
      </c>
      <c r="E9" s="1">
        <f t="shared" ref="E9" si="2">SUM(B9:D9)</f>
        <v>18529.199999999997</v>
      </c>
    </row>
    <row r="10" spans="1:5" x14ac:dyDescent="0.25">
      <c r="A10" t="s">
        <v>22</v>
      </c>
      <c r="B10" s="1">
        <f>B$1*B4</f>
        <v>36000</v>
      </c>
      <c r="C10" s="1">
        <f t="shared" ref="C10:D10" si="3">C$1*C4</f>
        <v>0</v>
      </c>
      <c r="D10" s="1">
        <f t="shared" si="3"/>
        <v>0</v>
      </c>
      <c r="E10" s="1">
        <f>SUM(B10:D10)</f>
        <v>36000</v>
      </c>
    </row>
    <row r="11" spans="1:5" x14ac:dyDescent="0.25">
      <c r="A11" t="s">
        <v>1</v>
      </c>
      <c r="B11" s="1">
        <f>SUM(B8:B10)</f>
        <v>36000</v>
      </c>
      <c r="C11" s="1">
        <f t="shared" ref="C11" si="4">SUM(C8:C10)</f>
        <v>18529.199999999997</v>
      </c>
      <c r="D11" s="1">
        <f>SUM(D8:D10)</f>
        <v>14673.84</v>
      </c>
      <c r="E11" s="1">
        <f>SUM(E8:E10)</f>
        <v>69203.039999999994</v>
      </c>
    </row>
    <row r="13" spans="1:5" x14ac:dyDescent="0.25">
      <c r="A13" t="s">
        <v>38</v>
      </c>
      <c r="B13">
        <v>2</v>
      </c>
      <c r="C13" s="2">
        <v>2054.56</v>
      </c>
    </row>
    <row r="14" spans="1:5" x14ac:dyDescent="0.25">
      <c r="A14" t="s">
        <v>39</v>
      </c>
      <c r="B14">
        <v>2</v>
      </c>
      <c r="C14" s="2">
        <v>926.96</v>
      </c>
    </row>
    <row r="15" spans="1:5" x14ac:dyDescent="0.25">
      <c r="A15" t="s">
        <v>40</v>
      </c>
      <c r="B15">
        <v>2</v>
      </c>
      <c r="C15" s="2">
        <v>3390.54</v>
      </c>
    </row>
    <row r="16" spans="1:5" x14ac:dyDescent="0.25">
      <c r="A16" t="s">
        <v>41</v>
      </c>
      <c r="B16">
        <v>3</v>
      </c>
      <c r="C16" s="2">
        <v>5014.8</v>
      </c>
    </row>
    <row r="17" spans="1:6" x14ac:dyDescent="0.25">
      <c r="A17" t="s">
        <v>42</v>
      </c>
      <c r="B17">
        <v>3</v>
      </c>
      <c r="C17" s="2">
        <v>1058.8800000000001</v>
      </c>
    </row>
    <row r="18" spans="1:6" x14ac:dyDescent="0.25">
      <c r="A18" t="s">
        <v>43</v>
      </c>
      <c r="B18">
        <v>3</v>
      </c>
      <c r="C18" s="2">
        <v>2563.44</v>
      </c>
    </row>
    <row r="19" spans="1:6" x14ac:dyDescent="0.25">
      <c r="A19" t="s">
        <v>44</v>
      </c>
      <c r="B19">
        <v>2</v>
      </c>
      <c r="C19" s="2">
        <v>745.56</v>
      </c>
    </row>
    <row r="20" spans="1:6" x14ac:dyDescent="0.25">
      <c r="A20" t="s">
        <v>45</v>
      </c>
      <c r="B20">
        <v>3</v>
      </c>
      <c r="C20" s="2">
        <v>181.77</v>
      </c>
    </row>
    <row r="21" spans="1:6" x14ac:dyDescent="0.25">
      <c r="C21" s="3">
        <f>SUM(C13:C20)</f>
        <v>15936.510000000002</v>
      </c>
      <c r="F21" s="1">
        <f>E11-C21</f>
        <v>53266.529999999992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653CF-72B6-40D3-9FDC-5FD778E9A732}">
  <dimension ref="A1:K43"/>
  <sheetViews>
    <sheetView topLeftCell="A11" workbookViewId="0">
      <selection activeCell="K43" sqref="K43"/>
    </sheetView>
  </sheetViews>
  <sheetFormatPr defaultRowHeight="15" x14ac:dyDescent="0.25"/>
  <cols>
    <col min="1" max="9" width="13" customWidth="1"/>
    <col min="11" max="11" width="12.7109375" bestFit="1" customWidth="1"/>
  </cols>
  <sheetData>
    <row r="1" spans="1:9" x14ac:dyDescent="0.25">
      <c r="A1" t="s">
        <v>21</v>
      </c>
      <c r="B1" s="1">
        <v>3000</v>
      </c>
      <c r="C1" s="1">
        <v>4000</v>
      </c>
      <c r="D1" s="1">
        <v>5203.67</v>
      </c>
      <c r="E1" s="1">
        <v>6000</v>
      </c>
      <c r="F1" s="1">
        <v>6176.4</v>
      </c>
      <c r="G1" s="1">
        <v>7336.92</v>
      </c>
      <c r="H1" s="1">
        <v>17244.439999999999</v>
      </c>
      <c r="I1" t="s">
        <v>1</v>
      </c>
    </row>
    <row r="2" spans="1:9" x14ac:dyDescent="0.25">
      <c r="A2" t="s">
        <v>26</v>
      </c>
      <c r="B2">
        <v>0</v>
      </c>
      <c r="C2">
        <v>0</v>
      </c>
      <c r="D2">
        <v>1</v>
      </c>
      <c r="E2">
        <v>0</v>
      </c>
      <c r="F2">
        <v>0</v>
      </c>
      <c r="G2">
        <v>0</v>
      </c>
      <c r="H2">
        <v>0</v>
      </c>
      <c r="I2">
        <v>1</v>
      </c>
    </row>
    <row r="3" spans="1:9" x14ac:dyDescent="0.25">
      <c r="A3" t="s">
        <v>24</v>
      </c>
      <c r="B3">
        <v>0</v>
      </c>
      <c r="C3">
        <v>0</v>
      </c>
      <c r="D3">
        <v>0</v>
      </c>
      <c r="E3">
        <v>0</v>
      </c>
      <c r="F3">
        <v>0</v>
      </c>
      <c r="G3">
        <v>8</v>
      </c>
      <c r="H3">
        <v>0</v>
      </c>
      <c r="I3">
        <v>8</v>
      </c>
    </row>
    <row r="4" spans="1:9" x14ac:dyDescent="0.25">
      <c r="A4" t="s">
        <v>27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3</v>
      </c>
      <c r="I4">
        <v>3</v>
      </c>
    </row>
    <row r="5" spans="1:9" x14ac:dyDescent="0.25">
      <c r="A5" t="s">
        <v>25</v>
      </c>
      <c r="B5">
        <v>0</v>
      </c>
      <c r="C5">
        <v>0</v>
      </c>
      <c r="D5">
        <v>0</v>
      </c>
      <c r="E5">
        <v>0</v>
      </c>
      <c r="F5">
        <v>8</v>
      </c>
      <c r="G5">
        <v>0</v>
      </c>
      <c r="H5">
        <v>0</v>
      </c>
      <c r="I5">
        <v>8</v>
      </c>
    </row>
    <row r="6" spans="1:9" x14ac:dyDescent="0.25">
      <c r="A6" t="s">
        <v>22</v>
      </c>
      <c r="B6">
        <v>0</v>
      </c>
      <c r="C6">
        <v>4</v>
      </c>
      <c r="D6">
        <v>0</v>
      </c>
      <c r="E6">
        <v>0</v>
      </c>
      <c r="F6">
        <v>0</v>
      </c>
      <c r="G6">
        <v>0</v>
      </c>
      <c r="H6">
        <v>0</v>
      </c>
      <c r="I6">
        <v>4</v>
      </c>
    </row>
    <row r="7" spans="1:9" x14ac:dyDescent="0.25">
      <c r="A7" t="s">
        <v>28</v>
      </c>
      <c r="B7">
        <v>0</v>
      </c>
      <c r="C7">
        <v>0</v>
      </c>
      <c r="D7">
        <v>0</v>
      </c>
      <c r="E7">
        <v>1</v>
      </c>
      <c r="F7">
        <v>0</v>
      </c>
      <c r="G7">
        <v>0</v>
      </c>
      <c r="H7">
        <v>0</v>
      </c>
      <c r="I7">
        <v>1</v>
      </c>
    </row>
    <row r="8" spans="1:9" x14ac:dyDescent="0.25">
      <c r="A8" t="s">
        <v>29</v>
      </c>
      <c r="B8">
        <v>0</v>
      </c>
      <c r="C8">
        <v>1</v>
      </c>
      <c r="D8">
        <v>0</v>
      </c>
      <c r="E8">
        <v>0</v>
      </c>
      <c r="F8">
        <v>0</v>
      </c>
      <c r="G8">
        <v>0</v>
      </c>
      <c r="H8">
        <v>0</v>
      </c>
      <c r="I8">
        <v>1</v>
      </c>
    </row>
    <row r="9" spans="1:9" x14ac:dyDescent="0.25">
      <c r="A9" t="s">
        <v>30</v>
      </c>
      <c r="B9">
        <v>4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4</v>
      </c>
    </row>
    <row r="10" spans="1:9" x14ac:dyDescent="0.25">
      <c r="A10" t="s">
        <v>31</v>
      </c>
      <c r="B10">
        <v>0</v>
      </c>
      <c r="C10">
        <v>1</v>
      </c>
      <c r="D10">
        <v>0</v>
      </c>
      <c r="E10">
        <v>0</v>
      </c>
      <c r="F10">
        <v>0</v>
      </c>
      <c r="G10">
        <v>0</v>
      </c>
      <c r="H10">
        <v>0</v>
      </c>
      <c r="I10">
        <v>1</v>
      </c>
    </row>
    <row r="11" spans="1:9" x14ac:dyDescent="0.25">
      <c r="A11" t="s">
        <v>1</v>
      </c>
      <c r="B11">
        <v>4</v>
      </c>
      <c r="C11">
        <v>6</v>
      </c>
      <c r="D11">
        <v>1</v>
      </c>
      <c r="E11">
        <v>1</v>
      </c>
      <c r="F11">
        <v>8</v>
      </c>
      <c r="G11">
        <v>8</v>
      </c>
      <c r="H11">
        <v>3</v>
      </c>
      <c r="I11">
        <v>31</v>
      </c>
    </row>
    <row r="13" spans="1:9" x14ac:dyDescent="0.25">
      <c r="A13" t="s">
        <v>21</v>
      </c>
      <c r="B13" s="1">
        <v>3000</v>
      </c>
      <c r="C13" s="1">
        <v>4000</v>
      </c>
      <c r="D13" s="1">
        <v>5203.67</v>
      </c>
      <c r="E13" s="1">
        <v>6000</v>
      </c>
      <c r="F13" s="1">
        <v>6176.4</v>
      </c>
      <c r="G13" s="1">
        <v>7336.92</v>
      </c>
      <c r="H13" s="1">
        <v>17244.439999999999</v>
      </c>
      <c r="I13" t="s">
        <v>1</v>
      </c>
    </row>
    <row r="14" spans="1:9" x14ac:dyDescent="0.25">
      <c r="A14" t="s">
        <v>26</v>
      </c>
      <c r="B14" s="1">
        <f>B$1*B2</f>
        <v>0</v>
      </c>
      <c r="C14" s="1">
        <f t="shared" ref="C14:H14" si="0">C$1*C2</f>
        <v>0</v>
      </c>
      <c r="D14" s="1">
        <f t="shared" si="0"/>
        <v>5203.67</v>
      </c>
      <c r="E14" s="1">
        <f t="shared" si="0"/>
        <v>0</v>
      </c>
      <c r="F14" s="1">
        <f t="shared" si="0"/>
        <v>0</v>
      </c>
      <c r="G14" s="1">
        <f t="shared" si="0"/>
        <v>0</v>
      </c>
      <c r="H14" s="1">
        <f t="shared" si="0"/>
        <v>0</v>
      </c>
      <c r="I14" s="1">
        <f>SUM(B14:H14)</f>
        <v>5203.67</v>
      </c>
    </row>
    <row r="15" spans="1:9" x14ac:dyDescent="0.25">
      <c r="A15" t="s">
        <v>24</v>
      </c>
      <c r="B15" s="1">
        <f t="shared" ref="B15:H15" si="1">B$1*B3</f>
        <v>0</v>
      </c>
      <c r="C15" s="1">
        <f t="shared" si="1"/>
        <v>0</v>
      </c>
      <c r="D15" s="1">
        <f t="shared" si="1"/>
        <v>0</v>
      </c>
      <c r="E15" s="1">
        <f t="shared" si="1"/>
        <v>0</v>
      </c>
      <c r="F15" s="1">
        <f t="shared" si="1"/>
        <v>0</v>
      </c>
      <c r="G15" s="1">
        <f t="shared" si="1"/>
        <v>58695.360000000001</v>
      </c>
      <c r="H15" s="1">
        <f t="shared" si="1"/>
        <v>0</v>
      </c>
      <c r="I15" s="1">
        <f t="shared" ref="I15:I22" si="2">SUM(B15:H15)</f>
        <v>58695.360000000001</v>
      </c>
    </row>
    <row r="16" spans="1:9" x14ac:dyDescent="0.25">
      <c r="A16" t="s">
        <v>27</v>
      </c>
      <c r="B16" s="1">
        <f t="shared" ref="B16:H16" si="3">B$1*B4</f>
        <v>0</v>
      </c>
      <c r="C16" s="1">
        <f t="shared" si="3"/>
        <v>0</v>
      </c>
      <c r="D16" s="1">
        <f t="shared" si="3"/>
        <v>0</v>
      </c>
      <c r="E16" s="1">
        <f t="shared" si="3"/>
        <v>0</v>
      </c>
      <c r="F16" s="1">
        <f t="shared" si="3"/>
        <v>0</v>
      </c>
      <c r="G16" s="1">
        <f t="shared" si="3"/>
        <v>0</v>
      </c>
      <c r="H16" s="1">
        <f t="shared" si="3"/>
        <v>51733.319999999992</v>
      </c>
      <c r="I16" s="1">
        <f t="shared" si="2"/>
        <v>51733.319999999992</v>
      </c>
    </row>
    <row r="17" spans="1:9" x14ac:dyDescent="0.25">
      <c r="A17" t="s">
        <v>25</v>
      </c>
      <c r="B17" s="1">
        <f t="shared" ref="B17:H17" si="4">B$1*B5</f>
        <v>0</v>
      </c>
      <c r="C17" s="1">
        <f t="shared" si="4"/>
        <v>0</v>
      </c>
      <c r="D17" s="1">
        <f t="shared" si="4"/>
        <v>0</v>
      </c>
      <c r="E17" s="1">
        <f t="shared" si="4"/>
        <v>0</v>
      </c>
      <c r="F17" s="1">
        <f t="shared" si="4"/>
        <v>49411.199999999997</v>
      </c>
      <c r="G17" s="1">
        <f t="shared" si="4"/>
        <v>0</v>
      </c>
      <c r="H17" s="1">
        <f t="shared" si="4"/>
        <v>0</v>
      </c>
      <c r="I17" s="1">
        <f t="shared" si="2"/>
        <v>49411.199999999997</v>
      </c>
    </row>
    <row r="18" spans="1:9" x14ac:dyDescent="0.25">
      <c r="A18" t="s">
        <v>22</v>
      </c>
      <c r="B18" s="1">
        <f t="shared" ref="B18:H18" si="5">B$1*B6</f>
        <v>0</v>
      </c>
      <c r="C18" s="1">
        <f t="shared" si="5"/>
        <v>16000</v>
      </c>
      <c r="D18" s="1">
        <f t="shared" si="5"/>
        <v>0</v>
      </c>
      <c r="E18" s="1">
        <f t="shared" si="5"/>
        <v>0</v>
      </c>
      <c r="F18" s="1">
        <f t="shared" si="5"/>
        <v>0</v>
      </c>
      <c r="G18" s="1">
        <f t="shared" si="5"/>
        <v>0</v>
      </c>
      <c r="H18" s="1">
        <f t="shared" si="5"/>
        <v>0</v>
      </c>
      <c r="I18" s="1">
        <f t="shared" si="2"/>
        <v>16000</v>
      </c>
    </row>
    <row r="19" spans="1:9" x14ac:dyDescent="0.25">
      <c r="A19" t="s">
        <v>28</v>
      </c>
      <c r="B19" s="1">
        <f t="shared" ref="B19:H19" si="6">B$1*B7</f>
        <v>0</v>
      </c>
      <c r="C19" s="1">
        <f t="shared" si="6"/>
        <v>0</v>
      </c>
      <c r="D19" s="1">
        <f t="shared" si="6"/>
        <v>0</v>
      </c>
      <c r="E19" s="1">
        <f t="shared" si="6"/>
        <v>6000</v>
      </c>
      <c r="F19" s="1">
        <f t="shared" si="6"/>
        <v>0</v>
      </c>
      <c r="G19" s="1">
        <f t="shared" si="6"/>
        <v>0</v>
      </c>
      <c r="H19" s="1">
        <f t="shared" si="6"/>
        <v>0</v>
      </c>
      <c r="I19" s="1">
        <f t="shared" si="2"/>
        <v>6000</v>
      </c>
    </row>
    <row r="20" spans="1:9" x14ac:dyDescent="0.25">
      <c r="A20" t="s">
        <v>29</v>
      </c>
      <c r="B20" s="1">
        <f t="shared" ref="B20:H20" si="7">B$1*B8</f>
        <v>0</v>
      </c>
      <c r="C20" s="1">
        <f t="shared" si="7"/>
        <v>4000</v>
      </c>
      <c r="D20" s="1">
        <f t="shared" si="7"/>
        <v>0</v>
      </c>
      <c r="E20" s="1">
        <f t="shared" si="7"/>
        <v>0</v>
      </c>
      <c r="F20" s="1">
        <f t="shared" si="7"/>
        <v>0</v>
      </c>
      <c r="G20" s="1">
        <f t="shared" si="7"/>
        <v>0</v>
      </c>
      <c r="H20" s="1">
        <f t="shared" si="7"/>
        <v>0</v>
      </c>
      <c r="I20" s="1">
        <f t="shared" si="2"/>
        <v>4000</v>
      </c>
    </row>
    <row r="21" spans="1:9" x14ac:dyDescent="0.25">
      <c r="A21" t="s">
        <v>30</v>
      </c>
      <c r="B21" s="1">
        <f t="shared" ref="B21:H21" si="8">B$1*B9</f>
        <v>12000</v>
      </c>
      <c r="C21" s="1">
        <f t="shared" si="8"/>
        <v>0</v>
      </c>
      <c r="D21" s="1">
        <f t="shared" si="8"/>
        <v>0</v>
      </c>
      <c r="E21" s="1">
        <f t="shared" si="8"/>
        <v>0</v>
      </c>
      <c r="F21" s="1">
        <f t="shared" si="8"/>
        <v>0</v>
      </c>
      <c r="G21" s="1">
        <f t="shared" si="8"/>
        <v>0</v>
      </c>
      <c r="H21" s="1">
        <f t="shared" si="8"/>
        <v>0</v>
      </c>
      <c r="I21" s="1">
        <f t="shared" si="2"/>
        <v>12000</v>
      </c>
    </row>
    <row r="22" spans="1:9" x14ac:dyDescent="0.25">
      <c r="A22" t="s">
        <v>31</v>
      </c>
      <c r="B22" s="1">
        <f t="shared" ref="B22:H22" si="9">B$1*B10</f>
        <v>0</v>
      </c>
      <c r="C22" s="1">
        <f t="shared" si="9"/>
        <v>4000</v>
      </c>
      <c r="D22" s="1">
        <f t="shared" si="9"/>
        <v>0</v>
      </c>
      <c r="E22" s="1">
        <f t="shared" si="9"/>
        <v>0</v>
      </c>
      <c r="F22" s="1">
        <f t="shared" si="9"/>
        <v>0</v>
      </c>
      <c r="G22" s="1">
        <f t="shared" si="9"/>
        <v>0</v>
      </c>
      <c r="H22" s="1">
        <f t="shared" si="9"/>
        <v>0</v>
      </c>
      <c r="I22" s="1">
        <f t="shared" si="2"/>
        <v>4000</v>
      </c>
    </row>
    <row r="23" spans="1:9" x14ac:dyDescent="0.25">
      <c r="A23" t="s">
        <v>1</v>
      </c>
      <c r="B23" s="1">
        <f>SUM(B14:B22)</f>
        <v>12000</v>
      </c>
      <c r="C23" s="1">
        <f t="shared" ref="C23:H23" si="10">SUM(C14:C22)</f>
        <v>24000</v>
      </c>
      <c r="D23" s="1">
        <f t="shared" si="10"/>
        <v>5203.67</v>
      </c>
      <c r="E23" s="1">
        <f t="shared" si="10"/>
        <v>6000</v>
      </c>
      <c r="F23" s="1">
        <f t="shared" si="10"/>
        <v>49411.199999999997</v>
      </c>
      <c r="G23" s="1">
        <f t="shared" si="10"/>
        <v>58695.360000000001</v>
      </c>
      <c r="H23" s="1">
        <f t="shared" si="10"/>
        <v>51733.319999999992</v>
      </c>
      <c r="I23" s="1">
        <f>SUM(I14:I22)</f>
        <v>207043.55</v>
      </c>
    </row>
    <row r="25" spans="1:9" x14ac:dyDescent="0.25">
      <c r="A25" t="s">
        <v>46</v>
      </c>
      <c r="B25">
        <v>7</v>
      </c>
      <c r="C25" s="2">
        <v>731.08</v>
      </c>
    </row>
    <row r="26" spans="1:9" x14ac:dyDescent="0.25">
      <c r="A26" t="s">
        <v>38</v>
      </c>
      <c r="B26">
        <v>9</v>
      </c>
      <c r="C26" s="2">
        <v>9245.52</v>
      </c>
    </row>
    <row r="27" spans="1:9" x14ac:dyDescent="0.25">
      <c r="A27" t="s">
        <v>39</v>
      </c>
      <c r="B27">
        <v>9</v>
      </c>
      <c r="C27" s="2">
        <v>4171.32</v>
      </c>
    </row>
    <row r="28" spans="1:9" x14ac:dyDescent="0.25">
      <c r="A28" t="s">
        <v>47</v>
      </c>
      <c r="B28">
        <v>6</v>
      </c>
      <c r="C28" s="2">
        <v>6048</v>
      </c>
    </row>
    <row r="29" spans="1:9" x14ac:dyDescent="0.25">
      <c r="A29" t="s">
        <v>48</v>
      </c>
      <c r="B29">
        <v>2</v>
      </c>
      <c r="C29" s="2">
        <v>3517.68</v>
      </c>
    </row>
    <row r="30" spans="1:9" x14ac:dyDescent="0.25">
      <c r="A30" t="s">
        <v>40</v>
      </c>
      <c r="B30">
        <v>1</v>
      </c>
      <c r="C30" s="2">
        <v>1695.27</v>
      </c>
    </row>
    <row r="31" spans="1:9" x14ac:dyDescent="0.25">
      <c r="A31" t="s">
        <v>41</v>
      </c>
      <c r="B31">
        <v>7</v>
      </c>
      <c r="C31" s="2">
        <v>11701.2</v>
      </c>
    </row>
    <row r="32" spans="1:9" x14ac:dyDescent="0.25">
      <c r="A32" t="s">
        <v>49</v>
      </c>
      <c r="B32">
        <v>2</v>
      </c>
      <c r="C32" s="2">
        <v>1057</v>
      </c>
    </row>
    <row r="33" spans="1:11" x14ac:dyDescent="0.25">
      <c r="A33" t="s">
        <v>50</v>
      </c>
      <c r="B33">
        <v>2</v>
      </c>
      <c r="C33" s="2">
        <v>2633.36</v>
      </c>
    </row>
    <row r="34" spans="1:11" x14ac:dyDescent="0.25">
      <c r="A34" t="s">
        <v>42</v>
      </c>
      <c r="B34">
        <v>7</v>
      </c>
      <c r="C34" s="2">
        <v>2470.7199999999998</v>
      </c>
    </row>
    <row r="35" spans="1:11" x14ac:dyDescent="0.25">
      <c r="A35" t="s">
        <v>43</v>
      </c>
      <c r="B35">
        <v>7</v>
      </c>
      <c r="C35" s="2">
        <v>5981.36</v>
      </c>
    </row>
    <row r="36" spans="1:11" x14ac:dyDescent="0.25">
      <c r="A36" t="s">
        <v>51</v>
      </c>
      <c r="B36">
        <v>2</v>
      </c>
      <c r="C36" s="2">
        <v>3139.34</v>
      </c>
    </row>
    <row r="37" spans="1:11" x14ac:dyDescent="0.25">
      <c r="A37" t="s">
        <v>52</v>
      </c>
      <c r="B37">
        <v>2</v>
      </c>
      <c r="C37" s="2">
        <v>1304.78</v>
      </c>
    </row>
    <row r="38" spans="1:11" x14ac:dyDescent="0.25">
      <c r="A38" t="s">
        <v>44</v>
      </c>
      <c r="B38">
        <v>6</v>
      </c>
      <c r="C38" s="2">
        <v>2236.6799999999998</v>
      </c>
    </row>
    <row r="39" spans="1:11" x14ac:dyDescent="0.25">
      <c r="A39" t="s">
        <v>53</v>
      </c>
      <c r="B39">
        <v>19</v>
      </c>
      <c r="C39" s="2">
        <v>2083.73</v>
      </c>
    </row>
    <row r="40" spans="1:11" x14ac:dyDescent="0.25">
      <c r="A40" t="s">
        <v>54</v>
      </c>
      <c r="B40">
        <v>7</v>
      </c>
      <c r="C40" s="2">
        <v>201.6</v>
      </c>
    </row>
    <row r="41" spans="1:11" x14ac:dyDescent="0.25">
      <c r="A41" t="s">
        <v>45</v>
      </c>
      <c r="B41">
        <v>19</v>
      </c>
      <c r="C41" s="2">
        <v>1151.21</v>
      </c>
    </row>
    <row r="42" spans="1:11" x14ac:dyDescent="0.25">
      <c r="A42" t="s">
        <v>37</v>
      </c>
      <c r="B42">
        <v>1</v>
      </c>
      <c r="C42" s="2">
        <v>180</v>
      </c>
    </row>
    <row r="43" spans="1:11" x14ac:dyDescent="0.25">
      <c r="C43" s="3">
        <f>SUM(C25:C42)</f>
        <v>59549.850000000006</v>
      </c>
      <c r="K43" s="1">
        <f>I23-C43</f>
        <v>147493.69999999998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748EC-E40E-4620-BFB7-F51033688799}">
  <dimension ref="A1:G26"/>
  <sheetViews>
    <sheetView workbookViewId="0">
      <selection activeCell="G25" sqref="G25"/>
    </sheetView>
  </sheetViews>
  <sheetFormatPr defaultRowHeight="15" x14ac:dyDescent="0.25"/>
  <cols>
    <col min="1" max="1" width="10.5703125" customWidth="1"/>
    <col min="2" max="2" width="12" customWidth="1"/>
    <col min="3" max="3" width="13.28515625" bestFit="1" customWidth="1"/>
    <col min="4" max="4" width="12.5703125" customWidth="1"/>
    <col min="5" max="5" width="11.7109375" bestFit="1" customWidth="1"/>
    <col min="7" max="7" width="11.7109375" bestFit="1" customWidth="1"/>
  </cols>
  <sheetData>
    <row r="1" spans="1:5" x14ac:dyDescent="0.25">
      <c r="A1" t="s">
        <v>21</v>
      </c>
      <c r="B1" s="1">
        <v>4000</v>
      </c>
      <c r="C1" s="1">
        <v>6176.4</v>
      </c>
      <c r="D1" s="1">
        <v>7336.92</v>
      </c>
      <c r="E1" t="s">
        <v>1</v>
      </c>
    </row>
    <row r="2" spans="1:5" x14ac:dyDescent="0.25">
      <c r="A2" t="s">
        <v>24</v>
      </c>
      <c r="B2">
        <v>0</v>
      </c>
      <c r="C2">
        <v>0</v>
      </c>
      <c r="D2">
        <v>4</v>
      </c>
      <c r="E2">
        <v>4</v>
      </c>
    </row>
    <row r="3" spans="1:5" x14ac:dyDescent="0.25">
      <c r="A3" t="s">
        <v>25</v>
      </c>
      <c r="B3">
        <v>0</v>
      </c>
      <c r="C3">
        <v>1</v>
      </c>
      <c r="D3">
        <v>0</v>
      </c>
      <c r="E3">
        <v>1</v>
      </c>
    </row>
    <row r="4" spans="1:5" x14ac:dyDescent="0.25">
      <c r="A4" t="s">
        <v>22</v>
      </c>
      <c r="B4">
        <v>1</v>
      </c>
      <c r="C4">
        <v>0</v>
      </c>
      <c r="D4">
        <v>0</v>
      </c>
      <c r="E4">
        <v>1</v>
      </c>
    </row>
    <row r="5" spans="1:5" x14ac:dyDescent="0.25">
      <c r="A5" t="s">
        <v>29</v>
      </c>
      <c r="B5">
        <v>1</v>
      </c>
      <c r="C5">
        <v>0</v>
      </c>
      <c r="D5">
        <v>0</v>
      </c>
      <c r="E5">
        <v>1</v>
      </c>
    </row>
    <row r="6" spans="1:5" x14ac:dyDescent="0.25">
      <c r="A6" t="s">
        <v>31</v>
      </c>
      <c r="B6">
        <v>1</v>
      </c>
      <c r="C6">
        <v>0</v>
      </c>
      <c r="D6">
        <v>0</v>
      </c>
      <c r="E6">
        <v>1</v>
      </c>
    </row>
    <row r="7" spans="1:5" x14ac:dyDescent="0.25">
      <c r="A7" t="s">
        <v>1</v>
      </c>
      <c r="B7">
        <v>3</v>
      </c>
      <c r="C7">
        <v>1</v>
      </c>
      <c r="D7">
        <v>4</v>
      </c>
      <c r="E7">
        <v>8</v>
      </c>
    </row>
    <row r="9" spans="1:5" x14ac:dyDescent="0.25">
      <c r="A9" t="s">
        <v>21</v>
      </c>
      <c r="B9" s="1">
        <v>4000</v>
      </c>
      <c r="C9" s="1">
        <v>6176.4</v>
      </c>
      <c r="D9" s="1">
        <v>7336.92</v>
      </c>
      <c r="E9" t="s">
        <v>1</v>
      </c>
    </row>
    <row r="10" spans="1:5" x14ac:dyDescent="0.25">
      <c r="A10" t="s">
        <v>24</v>
      </c>
      <c r="B10" s="1">
        <f>B$1*B2</f>
        <v>0</v>
      </c>
      <c r="C10" s="1">
        <f t="shared" ref="C10:D10" si="0">C$1*C2</f>
        <v>0</v>
      </c>
      <c r="D10" s="1">
        <f t="shared" si="0"/>
        <v>29347.68</v>
      </c>
      <c r="E10" s="1">
        <f>SUM(B10:D10)</f>
        <v>29347.68</v>
      </c>
    </row>
    <row r="11" spans="1:5" x14ac:dyDescent="0.25">
      <c r="A11" t="s">
        <v>25</v>
      </c>
      <c r="B11" s="1">
        <f t="shared" ref="B11:D11" si="1">B$1*B3</f>
        <v>0</v>
      </c>
      <c r="C11" s="1">
        <f t="shared" si="1"/>
        <v>6176.4</v>
      </c>
      <c r="D11" s="1">
        <f t="shared" si="1"/>
        <v>0</v>
      </c>
      <c r="E11" s="1">
        <f t="shared" ref="E11:E14" si="2">SUM(B11:D11)</f>
        <v>6176.4</v>
      </c>
    </row>
    <row r="12" spans="1:5" x14ac:dyDescent="0.25">
      <c r="A12" t="s">
        <v>22</v>
      </c>
      <c r="B12" s="1">
        <f t="shared" ref="B12:D12" si="3">B$1*B4</f>
        <v>4000</v>
      </c>
      <c r="C12" s="1">
        <f t="shared" si="3"/>
        <v>0</v>
      </c>
      <c r="D12" s="1">
        <f t="shared" si="3"/>
        <v>0</v>
      </c>
      <c r="E12" s="1">
        <f t="shared" si="2"/>
        <v>4000</v>
      </c>
    </row>
    <row r="13" spans="1:5" x14ac:dyDescent="0.25">
      <c r="A13" t="s">
        <v>29</v>
      </c>
      <c r="B13" s="1">
        <f t="shared" ref="B13:D13" si="4">B$1*B5</f>
        <v>4000</v>
      </c>
      <c r="C13" s="1">
        <f t="shared" si="4"/>
        <v>0</v>
      </c>
      <c r="D13" s="1">
        <f t="shared" si="4"/>
        <v>0</v>
      </c>
      <c r="E13" s="1">
        <f t="shared" si="2"/>
        <v>4000</v>
      </c>
    </row>
    <row r="14" spans="1:5" x14ac:dyDescent="0.25">
      <c r="A14" t="s">
        <v>31</v>
      </c>
      <c r="B14" s="1">
        <f t="shared" ref="B14:D14" si="5">B$1*B6</f>
        <v>4000</v>
      </c>
      <c r="C14" s="1">
        <f t="shared" si="5"/>
        <v>0</v>
      </c>
      <c r="D14" s="1">
        <f t="shared" si="5"/>
        <v>0</v>
      </c>
      <c r="E14" s="1">
        <f t="shared" si="2"/>
        <v>4000</v>
      </c>
    </row>
    <row r="15" spans="1:5" x14ac:dyDescent="0.25">
      <c r="A15" t="s">
        <v>1</v>
      </c>
      <c r="B15" s="1">
        <f>SUM(B10:B14)</f>
        <v>12000</v>
      </c>
      <c r="C15" s="1">
        <f t="shared" ref="C15:D15" si="6">SUM(C10:C14)</f>
        <v>6176.4</v>
      </c>
      <c r="D15" s="1">
        <f t="shared" si="6"/>
        <v>29347.68</v>
      </c>
      <c r="E15" s="1">
        <f>SUM(E10:E14)</f>
        <v>47524.08</v>
      </c>
    </row>
    <row r="17" spans="1:7" x14ac:dyDescent="0.25">
      <c r="A17" t="s">
        <v>38</v>
      </c>
      <c r="B17">
        <v>4</v>
      </c>
      <c r="C17" s="2">
        <v>4109.12</v>
      </c>
    </row>
    <row r="18" spans="1:7" x14ac:dyDescent="0.25">
      <c r="A18" t="s">
        <v>39</v>
      </c>
      <c r="B18">
        <v>4</v>
      </c>
      <c r="C18" s="2">
        <v>1853.92</v>
      </c>
    </row>
    <row r="19" spans="1:7" x14ac:dyDescent="0.25">
      <c r="A19" t="s">
        <v>40</v>
      </c>
      <c r="B19">
        <v>4</v>
      </c>
      <c r="C19" s="2">
        <v>6781.08</v>
      </c>
    </row>
    <row r="20" spans="1:7" x14ac:dyDescent="0.25">
      <c r="A20" t="s">
        <v>41</v>
      </c>
      <c r="B20">
        <v>1</v>
      </c>
      <c r="C20" s="2">
        <v>1671.6</v>
      </c>
    </row>
    <row r="21" spans="1:7" x14ac:dyDescent="0.25">
      <c r="A21" t="s">
        <v>42</v>
      </c>
      <c r="B21">
        <v>1</v>
      </c>
      <c r="C21" s="2">
        <v>352.96</v>
      </c>
    </row>
    <row r="22" spans="1:7" x14ac:dyDescent="0.25">
      <c r="A22" t="s">
        <v>43</v>
      </c>
      <c r="B22">
        <v>1</v>
      </c>
      <c r="C22" s="2">
        <v>854.48</v>
      </c>
    </row>
    <row r="23" spans="1:7" x14ac:dyDescent="0.25">
      <c r="A23" t="s">
        <v>44</v>
      </c>
      <c r="B23">
        <v>4</v>
      </c>
      <c r="C23" s="2">
        <v>1491.12</v>
      </c>
    </row>
    <row r="24" spans="1:7" x14ac:dyDescent="0.25">
      <c r="A24" t="s">
        <v>53</v>
      </c>
      <c r="B24">
        <v>2</v>
      </c>
      <c r="C24" s="2">
        <v>219.34</v>
      </c>
    </row>
    <row r="25" spans="1:7" x14ac:dyDescent="0.25">
      <c r="A25" t="s">
        <v>45</v>
      </c>
      <c r="B25">
        <v>2</v>
      </c>
      <c r="C25" s="2">
        <v>121.18</v>
      </c>
      <c r="G25" s="1">
        <f>E15-C26</f>
        <v>30069.280000000002</v>
      </c>
    </row>
    <row r="26" spans="1:7" x14ac:dyDescent="0.25">
      <c r="C26" s="3">
        <f>SUM(C17:C25)</f>
        <v>17454.8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21332-D568-4443-B468-313F7D623D3E}">
  <dimension ref="A1:D9"/>
  <sheetViews>
    <sheetView workbookViewId="0">
      <selection activeCell="D9" sqref="D9"/>
    </sheetView>
  </sheetViews>
  <sheetFormatPr defaultRowHeight="15" x14ac:dyDescent="0.25"/>
  <cols>
    <col min="1" max="1" width="11" customWidth="1"/>
    <col min="2" max="2" width="12.42578125" customWidth="1"/>
    <col min="4" max="4" width="10.7109375" bestFit="1" customWidth="1"/>
  </cols>
  <sheetData>
    <row r="1" spans="1:4" x14ac:dyDescent="0.25">
      <c r="A1" t="s">
        <v>21</v>
      </c>
      <c r="B1" s="1">
        <v>3000</v>
      </c>
    </row>
    <row r="2" spans="1:4" x14ac:dyDescent="0.25">
      <c r="A2" t="s">
        <v>30</v>
      </c>
      <c r="B2">
        <v>1</v>
      </c>
    </row>
    <row r="3" spans="1:4" x14ac:dyDescent="0.25">
      <c r="A3" t="s">
        <v>1</v>
      </c>
      <c r="B3">
        <v>1</v>
      </c>
    </row>
    <row r="5" spans="1:4" x14ac:dyDescent="0.25">
      <c r="A5" t="s">
        <v>21</v>
      </c>
      <c r="B5" s="1">
        <v>3000</v>
      </c>
    </row>
    <row r="6" spans="1:4" x14ac:dyDescent="0.25">
      <c r="A6" t="s">
        <v>30</v>
      </c>
      <c r="B6" s="1">
        <v>3000</v>
      </c>
    </row>
    <row r="7" spans="1:4" x14ac:dyDescent="0.25">
      <c r="A7" t="s">
        <v>1</v>
      </c>
      <c r="B7" s="1">
        <v>3000</v>
      </c>
    </row>
    <row r="9" spans="1:4" x14ac:dyDescent="0.25">
      <c r="B9" s="2">
        <v>0</v>
      </c>
      <c r="D9" s="1">
        <f>B7-B9</f>
        <v>3000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C364B-75E7-4547-80D2-8C9D6AA7A334}">
  <dimension ref="A1:D13"/>
  <sheetViews>
    <sheetView workbookViewId="0">
      <selection activeCell="D13" sqref="D13"/>
    </sheetView>
  </sheetViews>
  <sheetFormatPr defaultRowHeight="15" x14ac:dyDescent="0.25"/>
  <cols>
    <col min="1" max="1" width="10.7109375" customWidth="1"/>
    <col min="2" max="2" width="11.7109375" bestFit="1" customWidth="1"/>
    <col min="4" max="4" width="11.7109375" bestFit="1" customWidth="1"/>
  </cols>
  <sheetData>
    <row r="1" spans="1:4" x14ac:dyDescent="0.25">
      <c r="A1" t="s">
        <v>21</v>
      </c>
      <c r="B1" s="1">
        <v>4000</v>
      </c>
    </row>
    <row r="2" spans="1:4" x14ac:dyDescent="0.25">
      <c r="A2" t="s">
        <v>22</v>
      </c>
      <c r="B2">
        <v>3</v>
      </c>
    </row>
    <row r="3" spans="1:4" x14ac:dyDescent="0.25">
      <c r="A3" t="s">
        <v>32</v>
      </c>
      <c r="B3">
        <v>2</v>
      </c>
    </row>
    <row r="4" spans="1:4" x14ac:dyDescent="0.25">
      <c r="A4" t="s">
        <v>31</v>
      </c>
      <c r="B4">
        <v>2</v>
      </c>
    </row>
    <row r="5" spans="1:4" x14ac:dyDescent="0.25">
      <c r="A5" t="s">
        <v>1</v>
      </c>
      <c r="B5">
        <v>7</v>
      </c>
    </row>
    <row r="7" spans="1:4" x14ac:dyDescent="0.25">
      <c r="A7" t="s">
        <v>21</v>
      </c>
      <c r="B7" s="1">
        <v>4000</v>
      </c>
    </row>
    <row r="8" spans="1:4" x14ac:dyDescent="0.25">
      <c r="A8" t="s">
        <v>22</v>
      </c>
      <c r="B8" s="1">
        <f>B$7*B2</f>
        <v>12000</v>
      </c>
    </row>
    <row r="9" spans="1:4" x14ac:dyDescent="0.25">
      <c r="A9" t="s">
        <v>32</v>
      </c>
      <c r="B9" s="1">
        <f t="shared" ref="B9" si="0">B$7*B3</f>
        <v>8000</v>
      </c>
    </row>
    <row r="10" spans="1:4" x14ac:dyDescent="0.25">
      <c r="A10" t="s">
        <v>31</v>
      </c>
      <c r="B10" s="1">
        <f>B$7*B4</f>
        <v>8000</v>
      </c>
    </row>
    <row r="11" spans="1:4" x14ac:dyDescent="0.25">
      <c r="A11" t="s">
        <v>1</v>
      </c>
      <c r="B11" s="1">
        <f>SUM(B8:B10)</f>
        <v>28000</v>
      </c>
    </row>
    <row r="13" spans="1:4" x14ac:dyDescent="0.25">
      <c r="B13" s="2">
        <v>0</v>
      </c>
      <c r="D13" s="1">
        <f>B11-B13</f>
        <v>28000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89414-F3EE-4223-948D-34174608EDAE}">
  <dimension ref="A1:D13"/>
  <sheetViews>
    <sheetView workbookViewId="0">
      <selection activeCell="D13" sqref="D13"/>
    </sheetView>
  </sheetViews>
  <sheetFormatPr defaultRowHeight="15" x14ac:dyDescent="0.25"/>
  <cols>
    <col min="1" max="1" width="10.5703125" customWidth="1"/>
    <col min="2" max="2" width="11.85546875" customWidth="1"/>
    <col min="4" max="4" width="11.7109375" bestFit="1" customWidth="1"/>
  </cols>
  <sheetData>
    <row r="1" spans="1:4" x14ac:dyDescent="0.25">
      <c r="A1" t="s">
        <v>21</v>
      </c>
      <c r="B1" s="1">
        <v>4000</v>
      </c>
    </row>
    <row r="2" spans="1:4" x14ac:dyDescent="0.25">
      <c r="A2" t="s">
        <v>22</v>
      </c>
      <c r="B2">
        <v>1</v>
      </c>
    </row>
    <row r="3" spans="1:4" x14ac:dyDescent="0.25">
      <c r="A3" t="s">
        <v>29</v>
      </c>
      <c r="B3">
        <v>1</v>
      </c>
    </row>
    <row r="4" spans="1:4" x14ac:dyDescent="0.25">
      <c r="A4" t="s">
        <v>31</v>
      </c>
      <c r="B4">
        <v>3</v>
      </c>
    </row>
    <row r="5" spans="1:4" x14ac:dyDescent="0.25">
      <c r="A5" t="s">
        <v>1</v>
      </c>
      <c r="B5">
        <v>5</v>
      </c>
    </row>
    <row r="7" spans="1:4" x14ac:dyDescent="0.25">
      <c r="A7" t="s">
        <v>21</v>
      </c>
      <c r="B7" s="1">
        <v>4000</v>
      </c>
    </row>
    <row r="8" spans="1:4" x14ac:dyDescent="0.25">
      <c r="A8" t="s">
        <v>22</v>
      </c>
      <c r="B8" s="1">
        <f>B$1*B2</f>
        <v>4000</v>
      </c>
    </row>
    <row r="9" spans="1:4" x14ac:dyDescent="0.25">
      <c r="A9" t="s">
        <v>29</v>
      </c>
      <c r="B9" s="1">
        <f t="shared" ref="B9" si="0">B$1*B3</f>
        <v>4000</v>
      </c>
    </row>
    <row r="10" spans="1:4" x14ac:dyDescent="0.25">
      <c r="A10" t="s">
        <v>31</v>
      </c>
      <c r="B10" s="1">
        <f>B$1*B4</f>
        <v>12000</v>
      </c>
    </row>
    <row r="11" spans="1:4" x14ac:dyDescent="0.25">
      <c r="A11" t="s">
        <v>1</v>
      </c>
      <c r="B11" s="1">
        <f>SUM(B8:B10)</f>
        <v>20000</v>
      </c>
    </row>
    <row r="13" spans="1:4" x14ac:dyDescent="0.25">
      <c r="B13" s="2">
        <v>0</v>
      </c>
      <c r="D13" s="1">
        <f>B11-B13</f>
        <v>20000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B6207-9777-44E3-A701-FF9634CAB5B4}">
  <dimension ref="A1:F23"/>
  <sheetViews>
    <sheetView workbookViewId="0">
      <selection activeCell="F23" sqref="F23"/>
    </sheetView>
  </sheetViews>
  <sheetFormatPr defaultRowHeight="15" x14ac:dyDescent="0.25"/>
  <cols>
    <col min="1" max="1" width="10.7109375" customWidth="1"/>
    <col min="2" max="2" width="11.42578125" customWidth="1"/>
    <col min="3" max="3" width="13.28515625" bestFit="1" customWidth="1"/>
    <col min="4" max="4" width="11.42578125" customWidth="1"/>
    <col min="5" max="5" width="13.7109375" customWidth="1"/>
    <col min="6" max="6" width="11.7109375" bestFit="1" customWidth="1"/>
  </cols>
  <sheetData>
    <row r="1" spans="1:5" x14ac:dyDescent="0.25">
      <c r="A1" t="s">
        <v>21</v>
      </c>
      <c r="B1" s="1">
        <v>2000</v>
      </c>
      <c r="C1" s="1">
        <v>6176.4</v>
      </c>
      <c r="D1" s="1">
        <v>7336.92</v>
      </c>
      <c r="E1" t="s">
        <v>1</v>
      </c>
    </row>
    <row r="2" spans="1:5" x14ac:dyDescent="0.25">
      <c r="A2" t="s">
        <v>24</v>
      </c>
      <c r="B2">
        <v>0</v>
      </c>
      <c r="C2">
        <v>0</v>
      </c>
      <c r="D2">
        <v>10</v>
      </c>
      <c r="E2">
        <v>10</v>
      </c>
    </row>
    <row r="3" spans="1:5" x14ac:dyDescent="0.25">
      <c r="A3" t="s">
        <v>25</v>
      </c>
      <c r="B3">
        <v>0</v>
      </c>
      <c r="C3">
        <v>5</v>
      </c>
      <c r="D3">
        <v>0</v>
      </c>
      <c r="E3">
        <v>5</v>
      </c>
    </row>
    <row r="4" spans="1:5" x14ac:dyDescent="0.25">
      <c r="A4" t="s">
        <v>33</v>
      </c>
      <c r="B4">
        <v>1</v>
      </c>
      <c r="C4">
        <v>0</v>
      </c>
      <c r="D4">
        <v>0</v>
      </c>
      <c r="E4">
        <v>1</v>
      </c>
    </row>
    <row r="5" spans="1:5" x14ac:dyDescent="0.25">
      <c r="A5" t="s">
        <v>1</v>
      </c>
      <c r="B5">
        <v>1</v>
      </c>
      <c r="C5">
        <v>5</v>
      </c>
      <c r="D5">
        <v>10</v>
      </c>
      <c r="E5">
        <v>16</v>
      </c>
    </row>
    <row r="7" spans="1:5" x14ac:dyDescent="0.25">
      <c r="A7" t="s">
        <v>21</v>
      </c>
      <c r="B7" s="1">
        <v>2000</v>
      </c>
      <c r="C7" s="1">
        <v>6176.4</v>
      </c>
      <c r="D7" s="1">
        <v>7336.92</v>
      </c>
      <c r="E7" t="s">
        <v>1</v>
      </c>
    </row>
    <row r="8" spans="1:5" x14ac:dyDescent="0.25">
      <c r="A8" t="s">
        <v>24</v>
      </c>
      <c r="B8" s="1">
        <f>B$1*B2</f>
        <v>0</v>
      </c>
      <c r="C8" s="1">
        <f t="shared" ref="C8:D8" si="0">C$1*C2</f>
        <v>0</v>
      </c>
      <c r="D8" s="1">
        <f t="shared" si="0"/>
        <v>73369.2</v>
      </c>
      <c r="E8" s="1">
        <f>SUM(B8:D8)</f>
        <v>73369.2</v>
      </c>
    </row>
    <row r="9" spans="1:5" x14ac:dyDescent="0.25">
      <c r="A9" t="s">
        <v>25</v>
      </c>
      <c r="B9" s="1">
        <f t="shared" ref="B9:D10" si="1">B$1*B3</f>
        <v>0</v>
      </c>
      <c r="C9" s="1">
        <f t="shared" si="1"/>
        <v>30882</v>
      </c>
      <c r="D9" s="1">
        <f t="shared" si="1"/>
        <v>0</v>
      </c>
      <c r="E9" s="1">
        <f t="shared" ref="E9:E10" si="2">SUM(B9:D9)</f>
        <v>30882</v>
      </c>
    </row>
    <row r="10" spans="1:5" x14ac:dyDescent="0.25">
      <c r="A10" t="s">
        <v>33</v>
      </c>
      <c r="B10" s="1">
        <f t="shared" si="1"/>
        <v>2000</v>
      </c>
      <c r="C10" s="1">
        <f t="shared" si="1"/>
        <v>0</v>
      </c>
      <c r="D10" s="1">
        <f t="shared" si="1"/>
        <v>0</v>
      </c>
      <c r="E10" s="1">
        <f t="shared" si="2"/>
        <v>2000</v>
      </c>
    </row>
    <row r="11" spans="1:5" x14ac:dyDescent="0.25">
      <c r="A11" t="s">
        <v>1</v>
      </c>
      <c r="B11" s="1">
        <f>SUM(B8:B10)</f>
        <v>2000</v>
      </c>
      <c r="C11" s="1">
        <f t="shared" ref="C11:D11" si="3">SUM(C8:C10)</f>
        <v>30882</v>
      </c>
      <c r="D11" s="1">
        <f t="shared" si="3"/>
        <v>73369.2</v>
      </c>
      <c r="E11" s="1">
        <f>SUM(E8:E10)</f>
        <v>106251.2</v>
      </c>
    </row>
    <row r="13" spans="1:5" x14ac:dyDescent="0.25">
      <c r="A13" t="s">
        <v>38</v>
      </c>
      <c r="B13">
        <v>10</v>
      </c>
      <c r="C13" s="2">
        <v>10272.799999999999</v>
      </c>
    </row>
    <row r="14" spans="1:5" x14ac:dyDescent="0.25">
      <c r="A14" t="s">
        <v>39</v>
      </c>
      <c r="B14">
        <v>10</v>
      </c>
      <c r="C14" s="2">
        <v>4634.8</v>
      </c>
    </row>
    <row r="15" spans="1:5" x14ac:dyDescent="0.25">
      <c r="A15" t="s">
        <v>40</v>
      </c>
      <c r="B15">
        <v>10</v>
      </c>
      <c r="C15" s="2">
        <v>16952.7</v>
      </c>
    </row>
    <row r="16" spans="1:5" x14ac:dyDescent="0.25">
      <c r="A16" t="s">
        <v>41</v>
      </c>
      <c r="B16">
        <v>5</v>
      </c>
      <c r="C16" s="2">
        <v>8358</v>
      </c>
    </row>
    <row r="17" spans="1:6" x14ac:dyDescent="0.25">
      <c r="A17" t="s">
        <v>42</v>
      </c>
      <c r="B17">
        <v>5</v>
      </c>
      <c r="C17" s="2">
        <v>1764.8</v>
      </c>
    </row>
    <row r="18" spans="1:6" x14ac:dyDescent="0.25">
      <c r="A18" t="s">
        <v>43</v>
      </c>
      <c r="B18">
        <v>5</v>
      </c>
      <c r="C18" s="2">
        <v>4272.3999999999996</v>
      </c>
    </row>
    <row r="19" spans="1:6" x14ac:dyDescent="0.25">
      <c r="A19" t="s">
        <v>44</v>
      </c>
      <c r="B19">
        <v>10</v>
      </c>
      <c r="C19" s="2">
        <v>3727.8</v>
      </c>
    </row>
    <row r="20" spans="1:6" x14ac:dyDescent="0.25">
      <c r="A20" t="s">
        <v>53</v>
      </c>
      <c r="B20">
        <v>20</v>
      </c>
      <c r="C20" s="2">
        <v>2193.4</v>
      </c>
    </row>
    <row r="21" spans="1:6" x14ac:dyDescent="0.25">
      <c r="A21" t="s">
        <v>45</v>
      </c>
      <c r="B21">
        <v>5</v>
      </c>
      <c r="C21" s="2">
        <v>302.95</v>
      </c>
    </row>
    <row r="22" spans="1:6" x14ac:dyDescent="0.25">
      <c r="A22" t="s">
        <v>37</v>
      </c>
      <c r="B22">
        <v>1</v>
      </c>
      <c r="C22" s="2">
        <v>180</v>
      </c>
    </row>
    <row r="23" spans="1:6" x14ac:dyDescent="0.25">
      <c r="C23" s="2">
        <f>SUM(C13:C22)</f>
        <v>52659.650000000009</v>
      </c>
      <c r="F23" s="1">
        <f>E11-C23</f>
        <v>53591.549999999988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18</vt:i4>
      </vt:variant>
    </vt:vector>
  </HeadingPairs>
  <TitlesOfParts>
    <vt:vector size="18" baseType="lpstr">
      <vt:lpstr>Resumo</vt:lpstr>
      <vt:lpstr>2303167</vt:lpstr>
      <vt:lpstr>2303892</vt:lpstr>
      <vt:lpstr>2306336</vt:lpstr>
      <vt:lpstr>2436469</vt:lpstr>
      <vt:lpstr>2490935</vt:lpstr>
      <vt:lpstr>2491249</vt:lpstr>
      <vt:lpstr>2521296</vt:lpstr>
      <vt:lpstr>2521695</vt:lpstr>
      <vt:lpstr>2521792</vt:lpstr>
      <vt:lpstr>2522411</vt:lpstr>
      <vt:lpstr>2522691</vt:lpstr>
      <vt:lpstr>2558246</vt:lpstr>
      <vt:lpstr>2558254</vt:lpstr>
      <vt:lpstr>2568713</vt:lpstr>
      <vt:lpstr>2662914</vt:lpstr>
      <vt:lpstr>2744937</vt:lpstr>
      <vt:lpstr>6854729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2025-02-11T19:17:12Z</dcterms:created>
  <dcterms:modified xsi:type="dcterms:W3CDTF">2025-02-17T18:50:40Z</dcterms:modified>
</cp:coreProperties>
</file>