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K:\DAES\GEMAS\CAMPANHA CIRURGIAS ELETIVAS\TABELA CATARINENSE Novembro 2023 a Dezembro 2024\Agosto\Detalhado\"/>
    </mc:Choice>
  </mc:AlternateContent>
  <xr:revisionPtr revIDLastSave="0" documentId="13_ncr:1_{AA064F0A-8767-41FF-871C-7D8D8E591A08}" xr6:coauthVersionLast="47" xr6:coauthVersionMax="47" xr10:uidLastSave="{00000000-0000-0000-0000-000000000000}"/>
  <bookViews>
    <workbookView xWindow="-120" yWindow="-120" windowWidth="29040" windowHeight="15840" tabRatio="842" xr2:uid="{1715346F-95E0-4FEA-9239-048A780B7DF6}"/>
  </bookViews>
  <sheets>
    <sheet name="Resumo" sheetId="1" r:id="rId1"/>
    <sheet name="2303167" sheetId="2" r:id="rId2"/>
    <sheet name="2303892" sheetId="3" r:id="rId3"/>
    <sheet name="2306336" sheetId="4" r:id="rId4"/>
    <sheet name="2306344" sheetId="5" r:id="rId5"/>
    <sheet name="2436469" sheetId="6" r:id="rId6"/>
    <sheet name="2491249" sheetId="7" r:id="rId7"/>
    <sheet name="2521296" sheetId="8" r:id="rId8"/>
    <sheet name="2521695" sheetId="9" r:id="rId9"/>
    <sheet name="2521792" sheetId="10" r:id="rId10"/>
    <sheet name="2521873" sheetId="11" r:id="rId11"/>
    <sheet name="2522411" sheetId="12" r:id="rId12"/>
    <sheet name="2522691" sheetId="13" r:id="rId13"/>
    <sheet name="2558246" sheetId="14" r:id="rId14"/>
    <sheet name="2558254" sheetId="16" r:id="rId15"/>
    <sheet name="2568713" sheetId="15" r:id="rId16"/>
    <sheet name="6854729" sheetId="17" r:id="rId1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0" i="1" l="1"/>
  <c r="D61" i="1"/>
  <c r="D62" i="1"/>
  <c r="D63" i="1"/>
  <c r="D64" i="1"/>
  <c r="D65" i="1"/>
  <c r="D66" i="1"/>
  <c r="D67" i="1"/>
  <c r="D68" i="1"/>
  <c r="D69" i="1"/>
  <c r="D70" i="1"/>
  <c r="D75" i="1" s="1"/>
  <c r="D71" i="1"/>
  <c r="D72" i="1"/>
  <c r="D73" i="1"/>
  <c r="D74" i="1"/>
  <c r="D59" i="1"/>
  <c r="C75" i="1"/>
  <c r="D16" i="17"/>
  <c r="F21" i="15"/>
  <c r="C21" i="15"/>
  <c r="I34" i="16"/>
  <c r="C34" i="16"/>
  <c r="F19" i="14"/>
  <c r="G29" i="13"/>
  <c r="C29" i="13"/>
  <c r="K50" i="12"/>
  <c r="C50" i="12"/>
  <c r="H34" i="11"/>
  <c r="C34" i="11"/>
  <c r="D13" i="10"/>
  <c r="H35" i="9"/>
  <c r="C35" i="9"/>
  <c r="F19" i="8"/>
  <c r="G22" i="7"/>
  <c r="F23" i="6"/>
  <c r="C23" i="6"/>
  <c r="F25" i="5"/>
  <c r="J60" i="4"/>
  <c r="C25" i="5"/>
  <c r="C60" i="4"/>
  <c r="H31" i="3"/>
  <c r="C31" i="3"/>
  <c r="E13" i="2"/>
  <c r="B14" i="17"/>
  <c r="B13" i="17"/>
  <c r="B12" i="17"/>
  <c r="B14" i="15"/>
  <c r="C14" i="15"/>
  <c r="D14" i="15"/>
  <c r="D13" i="15"/>
  <c r="D12" i="15"/>
  <c r="B13" i="15"/>
  <c r="C13" i="15"/>
  <c r="C12" i="15"/>
  <c r="B12" i="15"/>
  <c r="B23" i="16"/>
  <c r="C23" i="16"/>
  <c r="D23" i="16"/>
  <c r="E23" i="16"/>
  <c r="F23" i="16"/>
  <c r="G23" i="16"/>
  <c r="G19" i="16"/>
  <c r="G20" i="16"/>
  <c r="G21" i="16"/>
  <c r="G22" i="16"/>
  <c r="G18" i="16"/>
  <c r="B19" i="16"/>
  <c r="C19" i="16"/>
  <c r="D19" i="16"/>
  <c r="E19" i="16"/>
  <c r="F19" i="16"/>
  <c r="B20" i="16"/>
  <c r="C20" i="16"/>
  <c r="D20" i="16"/>
  <c r="E20" i="16"/>
  <c r="F20" i="16"/>
  <c r="B21" i="16"/>
  <c r="C21" i="16"/>
  <c r="D21" i="16"/>
  <c r="E21" i="16"/>
  <c r="F21" i="16"/>
  <c r="B22" i="16"/>
  <c r="C22" i="16"/>
  <c r="D22" i="16"/>
  <c r="E22" i="16"/>
  <c r="F22" i="16"/>
  <c r="C18" i="16"/>
  <c r="D18" i="16"/>
  <c r="E18" i="16"/>
  <c r="F18" i="16"/>
  <c r="B18" i="16"/>
  <c r="B17" i="14"/>
  <c r="C17" i="14"/>
  <c r="D17" i="14"/>
  <c r="D15" i="14"/>
  <c r="D16" i="14"/>
  <c r="D14" i="14"/>
  <c r="B15" i="14"/>
  <c r="C15" i="14"/>
  <c r="B16" i="14"/>
  <c r="C16" i="14"/>
  <c r="C14" i="14"/>
  <c r="B14" i="14"/>
  <c r="B17" i="13"/>
  <c r="C17" i="13"/>
  <c r="D17" i="13"/>
  <c r="E17" i="13"/>
  <c r="E15" i="13"/>
  <c r="E16" i="13"/>
  <c r="E14" i="13"/>
  <c r="B15" i="13"/>
  <c r="C15" i="13"/>
  <c r="D15" i="13"/>
  <c r="B16" i="13"/>
  <c r="C16" i="13"/>
  <c r="D16" i="13"/>
  <c r="C14" i="13"/>
  <c r="D14" i="13"/>
  <c r="B14" i="13"/>
  <c r="B29" i="12"/>
  <c r="C29" i="12"/>
  <c r="D29" i="12"/>
  <c r="E29" i="12"/>
  <c r="F29" i="12"/>
  <c r="G29" i="12"/>
  <c r="H29" i="12"/>
  <c r="I29" i="12"/>
  <c r="I23" i="12"/>
  <c r="I24" i="12"/>
  <c r="I25" i="12"/>
  <c r="I26" i="12"/>
  <c r="I27" i="12"/>
  <c r="I28" i="12"/>
  <c r="I22" i="12"/>
  <c r="B23" i="12"/>
  <c r="C23" i="12"/>
  <c r="D23" i="12"/>
  <c r="E23" i="12"/>
  <c r="F23" i="12"/>
  <c r="G23" i="12"/>
  <c r="H23" i="12"/>
  <c r="B24" i="12"/>
  <c r="C24" i="12"/>
  <c r="D24" i="12"/>
  <c r="E24" i="12"/>
  <c r="F24" i="12"/>
  <c r="G24" i="12"/>
  <c r="H24" i="12"/>
  <c r="B25" i="12"/>
  <c r="C25" i="12"/>
  <c r="D25" i="12"/>
  <c r="E25" i="12"/>
  <c r="F25" i="12"/>
  <c r="G25" i="12"/>
  <c r="H25" i="12"/>
  <c r="B26" i="12"/>
  <c r="C26" i="12"/>
  <c r="D26" i="12"/>
  <c r="E26" i="12"/>
  <c r="F26" i="12"/>
  <c r="G26" i="12"/>
  <c r="H26" i="12"/>
  <c r="B27" i="12"/>
  <c r="C27" i="12"/>
  <c r="D27" i="12"/>
  <c r="E27" i="12"/>
  <c r="F27" i="12"/>
  <c r="G27" i="12"/>
  <c r="H27" i="12"/>
  <c r="B28" i="12"/>
  <c r="C28" i="12"/>
  <c r="D28" i="12"/>
  <c r="E28" i="12"/>
  <c r="F28" i="12"/>
  <c r="G28" i="12"/>
  <c r="H28" i="12"/>
  <c r="C22" i="12"/>
  <c r="D22" i="12"/>
  <c r="E22" i="12"/>
  <c r="F22" i="12"/>
  <c r="G22" i="12"/>
  <c r="H22" i="12"/>
  <c r="B22" i="12"/>
  <c r="B23" i="11"/>
  <c r="C23" i="11"/>
  <c r="D23" i="11"/>
  <c r="E23" i="11"/>
  <c r="F23" i="11"/>
  <c r="F19" i="11"/>
  <c r="F20" i="11"/>
  <c r="F21" i="11"/>
  <c r="F22" i="11"/>
  <c r="F18" i="11"/>
  <c r="B19" i="11"/>
  <c r="C19" i="11"/>
  <c r="D19" i="11"/>
  <c r="E19" i="11"/>
  <c r="B20" i="11"/>
  <c r="C20" i="11"/>
  <c r="D20" i="11"/>
  <c r="E20" i="11"/>
  <c r="B21" i="11"/>
  <c r="C21" i="11"/>
  <c r="D21" i="11"/>
  <c r="E21" i="11"/>
  <c r="B22" i="11"/>
  <c r="C22" i="11"/>
  <c r="D22" i="11"/>
  <c r="E22" i="11"/>
  <c r="C18" i="11"/>
  <c r="D18" i="11"/>
  <c r="E18" i="11"/>
  <c r="B18" i="11"/>
  <c r="B11" i="10"/>
  <c r="B10" i="10"/>
  <c r="B23" i="9"/>
  <c r="C23" i="9"/>
  <c r="D23" i="9"/>
  <c r="E23" i="9"/>
  <c r="F23" i="9"/>
  <c r="F19" i="9"/>
  <c r="F20" i="9"/>
  <c r="F21" i="9"/>
  <c r="F22" i="9"/>
  <c r="F18" i="9"/>
  <c r="B19" i="9"/>
  <c r="C19" i="9"/>
  <c r="D19" i="9"/>
  <c r="E19" i="9"/>
  <c r="B20" i="9"/>
  <c r="C20" i="9"/>
  <c r="D20" i="9"/>
  <c r="E20" i="9"/>
  <c r="B21" i="9"/>
  <c r="C21" i="9"/>
  <c r="D21" i="9"/>
  <c r="E21" i="9"/>
  <c r="B22" i="9"/>
  <c r="C22" i="9"/>
  <c r="D22" i="9"/>
  <c r="E22" i="9"/>
  <c r="C18" i="9"/>
  <c r="D18" i="9"/>
  <c r="E18" i="9"/>
  <c r="B18" i="9"/>
  <c r="B17" i="8"/>
  <c r="C17" i="8"/>
  <c r="D17" i="8"/>
  <c r="D15" i="8"/>
  <c r="D16" i="8"/>
  <c r="D14" i="8"/>
  <c r="B15" i="8"/>
  <c r="C15" i="8"/>
  <c r="B16" i="8"/>
  <c r="C16" i="8"/>
  <c r="C14" i="8"/>
  <c r="B14" i="8"/>
  <c r="B20" i="7"/>
  <c r="C20" i="7"/>
  <c r="D20" i="7"/>
  <c r="E20" i="7"/>
  <c r="E17" i="7"/>
  <c r="E18" i="7"/>
  <c r="E19" i="7"/>
  <c r="E16" i="7"/>
  <c r="B17" i="7"/>
  <c r="C17" i="7"/>
  <c r="D17" i="7"/>
  <c r="B18" i="7"/>
  <c r="C18" i="7"/>
  <c r="D18" i="7"/>
  <c r="B19" i="7"/>
  <c r="C19" i="7"/>
  <c r="D19" i="7"/>
  <c r="C16" i="7"/>
  <c r="D16" i="7"/>
  <c r="B16" i="7"/>
  <c r="C14" i="6"/>
  <c r="B16" i="6"/>
  <c r="B17" i="6"/>
  <c r="C17" i="6"/>
  <c r="D17" i="6"/>
  <c r="D15" i="6"/>
  <c r="D16" i="6"/>
  <c r="D14" i="6"/>
  <c r="B15" i="6"/>
  <c r="C15" i="6"/>
  <c r="C16" i="6"/>
  <c r="B14" i="6"/>
  <c r="C14" i="5"/>
  <c r="D14" i="5"/>
  <c r="B14" i="5"/>
  <c r="D13" i="5"/>
  <c r="D12" i="5"/>
  <c r="B13" i="5"/>
  <c r="C13" i="5"/>
  <c r="C12" i="5"/>
  <c r="B12" i="5"/>
  <c r="B38" i="4"/>
  <c r="C38" i="4"/>
  <c r="D38" i="4"/>
  <c r="E38" i="4"/>
  <c r="F38" i="4"/>
  <c r="G38" i="4"/>
  <c r="H38" i="4"/>
  <c r="H28" i="4"/>
  <c r="H29" i="4"/>
  <c r="H30" i="4"/>
  <c r="H31" i="4"/>
  <c r="H32" i="4"/>
  <c r="H33" i="4"/>
  <c r="H34" i="4"/>
  <c r="H35" i="4"/>
  <c r="H36" i="4"/>
  <c r="H37" i="4"/>
  <c r="B29" i="4"/>
  <c r="C29" i="4"/>
  <c r="D29" i="4"/>
  <c r="E29" i="4"/>
  <c r="F29" i="4"/>
  <c r="G29" i="4"/>
  <c r="B30" i="4"/>
  <c r="C30" i="4"/>
  <c r="D30" i="4"/>
  <c r="E30" i="4"/>
  <c r="F30" i="4"/>
  <c r="G30" i="4"/>
  <c r="B31" i="4"/>
  <c r="C31" i="4"/>
  <c r="D31" i="4"/>
  <c r="E31" i="4"/>
  <c r="F31" i="4"/>
  <c r="G31" i="4"/>
  <c r="B32" i="4"/>
  <c r="C32" i="4"/>
  <c r="D32" i="4"/>
  <c r="E32" i="4"/>
  <c r="F32" i="4"/>
  <c r="G32" i="4"/>
  <c r="B33" i="4"/>
  <c r="C33" i="4"/>
  <c r="D33" i="4"/>
  <c r="E33" i="4"/>
  <c r="F33" i="4"/>
  <c r="G33" i="4"/>
  <c r="B34" i="4"/>
  <c r="C34" i="4"/>
  <c r="D34" i="4"/>
  <c r="E34" i="4"/>
  <c r="F34" i="4"/>
  <c r="G34" i="4"/>
  <c r="B35" i="4"/>
  <c r="C35" i="4"/>
  <c r="D35" i="4"/>
  <c r="E35" i="4"/>
  <c r="F35" i="4"/>
  <c r="G35" i="4"/>
  <c r="B36" i="4"/>
  <c r="C36" i="4"/>
  <c r="D36" i="4"/>
  <c r="E36" i="4"/>
  <c r="F36" i="4"/>
  <c r="G36" i="4"/>
  <c r="B37" i="4"/>
  <c r="C37" i="4"/>
  <c r="D37" i="4"/>
  <c r="E37" i="4"/>
  <c r="F37" i="4"/>
  <c r="G37" i="4"/>
  <c r="C28" i="4"/>
  <c r="D28" i="4"/>
  <c r="E28" i="4"/>
  <c r="F28" i="4"/>
  <c r="G28" i="4"/>
  <c r="B28" i="4"/>
  <c r="B20" i="3"/>
  <c r="C20" i="3"/>
  <c r="D20" i="3"/>
  <c r="E20" i="3"/>
  <c r="F20" i="3"/>
  <c r="F17" i="3"/>
  <c r="F18" i="3"/>
  <c r="F19" i="3"/>
  <c r="F16" i="3"/>
  <c r="B17" i="3"/>
  <c r="C17" i="3"/>
  <c r="D17" i="3"/>
  <c r="E17" i="3"/>
  <c r="B18" i="3"/>
  <c r="C18" i="3"/>
  <c r="D18" i="3"/>
  <c r="E18" i="3"/>
  <c r="B19" i="3"/>
  <c r="C19" i="3"/>
  <c r="D19" i="3"/>
  <c r="E19" i="3"/>
  <c r="C16" i="3"/>
  <c r="D16" i="3"/>
  <c r="E16" i="3"/>
  <c r="B16" i="3"/>
  <c r="B11" i="2" l="1"/>
  <c r="B10" i="2"/>
  <c r="B56" i="1"/>
  <c r="C56" i="1"/>
  <c r="D56" i="1"/>
  <c r="E56" i="1"/>
  <c r="F56" i="1"/>
  <c r="G56" i="1"/>
  <c r="H56" i="1"/>
  <c r="I56" i="1"/>
  <c r="J56" i="1"/>
  <c r="K56" i="1"/>
  <c r="L56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40" i="1"/>
  <c r="J53" i="1"/>
  <c r="B41" i="1"/>
  <c r="C41" i="1"/>
  <c r="D41" i="1"/>
  <c r="E41" i="1"/>
  <c r="F41" i="1"/>
  <c r="G41" i="1"/>
  <c r="H41" i="1"/>
  <c r="I41" i="1"/>
  <c r="J41" i="1"/>
  <c r="K41" i="1"/>
  <c r="B42" i="1"/>
  <c r="C42" i="1"/>
  <c r="D42" i="1"/>
  <c r="E42" i="1"/>
  <c r="F42" i="1"/>
  <c r="G42" i="1"/>
  <c r="H42" i="1"/>
  <c r="I42" i="1"/>
  <c r="J42" i="1"/>
  <c r="K42" i="1"/>
  <c r="B43" i="1"/>
  <c r="C43" i="1"/>
  <c r="D43" i="1"/>
  <c r="E43" i="1"/>
  <c r="F43" i="1"/>
  <c r="G43" i="1"/>
  <c r="H43" i="1"/>
  <c r="I43" i="1"/>
  <c r="J43" i="1"/>
  <c r="K43" i="1"/>
  <c r="B44" i="1"/>
  <c r="C44" i="1"/>
  <c r="D44" i="1"/>
  <c r="E44" i="1"/>
  <c r="F44" i="1"/>
  <c r="G44" i="1"/>
  <c r="H44" i="1"/>
  <c r="I44" i="1"/>
  <c r="J44" i="1"/>
  <c r="K44" i="1"/>
  <c r="B45" i="1"/>
  <c r="C45" i="1"/>
  <c r="D45" i="1"/>
  <c r="E45" i="1"/>
  <c r="F45" i="1"/>
  <c r="G45" i="1"/>
  <c r="H45" i="1"/>
  <c r="I45" i="1"/>
  <c r="J45" i="1"/>
  <c r="K45" i="1"/>
  <c r="B46" i="1"/>
  <c r="C46" i="1"/>
  <c r="D46" i="1"/>
  <c r="E46" i="1"/>
  <c r="F46" i="1"/>
  <c r="G46" i="1"/>
  <c r="H46" i="1"/>
  <c r="I46" i="1"/>
  <c r="J46" i="1"/>
  <c r="K46" i="1"/>
  <c r="B47" i="1"/>
  <c r="C47" i="1"/>
  <c r="D47" i="1"/>
  <c r="E47" i="1"/>
  <c r="F47" i="1"/>
  <c r="G47" i="1"/>
  <c r="H47" i="1"/>
  <c r="I47" i="1"/>
  <c r="J47" i="1"/>
  <c r="K47" i="1"/>
  <c r="B48" i="1"/>
  <c r="C48" i="1"/>
  <c r="D48" i="1"/>
  <c r="E48" i="1"/>
  <c r="F48" i="1"/>
  <c r="G48" i="1"/>
  <c r="H48" i="1"/>
  <c r="I48" i="1"/>
  <c r="J48" i="1"/>
  <c r="K48" i="1"/>
  <c r="B49" i="1"/>
  <c r="C49" i="1"/>
  <c r="D49" i="1"/>
  <c r="E49" i="1"/>
  <c r="F49" i="1"/>
  <c r="G49" i="1"/>
  <c r="H49" i="1"/>
  <c r="I49" i="1"/>
  <c r="J49" i="1"/>
  <c r="K49" i="1"/>
  <c r="B50" i="1"/>
  <c r="C50" i="1"/>
  <c r="D50" i="1"/>
  <c r="E50" i="1"/>
  <c r="F50" i="1"/>
  <c r="G50" i="1"/>
  <c r="H50" i="1"/>
  <c r="I50" i="1"/>
  <c r="J50" i="1"/>
  <c r="K50" i="1"/>
  <c r="B51" i="1"/>
  <c r="C51" i="1"/>
  <c r="D51" i="1"/>
  <c r="E51" i="1"/>
  <c r="F51" i="1"/>
  <c r="G51" i="1"/>
  <c r="H51" i="1"/>
  <c r="I51" i="1"/>
  <c r="J51" i="1"/>
  <c r="K51" i="1"/>
  <c r="B52" i="1"/>
  <c r="C52" i="1"/>
  <c r="D52" i="1"/>
  <c r="E52" i="1"/>
  <c r="F52" i="1"/>
  <c r="G52" i="1"/>
  <c r="H52" i="1"/>
  <c r="I52" i="1"/>
  <c r="J52" i="1"/>
  <c r="K52" i="1"/>
  <c r="B53" i="1"/>
  <c r="C53" i="1"/>
  <c r="D53" i="1"/>
  <c r="E53" i="1"/>
  <c r="F53" i="1"/>
  <c r="G53" i="1"/>
  <c r="H53" i="1"/>
  <c r="I53" i="1"/>
  <c r="K53" i="1"/>
  <c r="B54" i="1"/>
  <c r="C54" i="1"/>
  <c r="D54" i="1"/>
  <c r="E54" i="1"/>
  <c r="F54" i="1"/>
  <c r="G54" i="1"/>
  <c r="H54" i="1"/>
  <c r="I54" i="1"/>
  <c r="J54" i="1"/>
  <c r="K54" i="1"/>
  <c r="B55" i="1"/>
  <c r="C55" i="1"/>
  <c r="D55" i="1"/>
  <c r="E55" i="1"/>
  <c r="F55" i="1"/>
  <c r="G55" i="1"/>
  <c r="H55" i="1"/>
  <c r="I55" i="1"/>
  <c r="J55" i="1"/>
  <c r="K55" i="1"/>
  <c r="C40" i="1"/>
  <c r="D40" i="1"/>
  <c r="E40" i="1"/>
  <c r="F40" i="1"/>
  <c r="G40" i="1"/>
  <c r="H40" i="1"/>
  <c r="I40" i="1"/>
  <c r="J40" i="1"/>
  <c r="K40" i="1"/>
  <c r="B40" i="1"/>
</calcChain>
</file>

<file path=xl/sharedStrings.xml><?xml version="1.0" encoding="utf-8"?>
<sst xmlns="http://schemas.openxmlformats.org/spreadsheetml/2006/main" count="617" uniqueCount="75">
  <si>
    <t>Hospital SC (CNES)</t>
  </si>
  <si>
    <t>VLP17.244,44</t>
  </si>
  <si>
    <t>VLP 2.000,00</t>
  </si>
  <si>
    <t>VLP 2.428,54</t>
  </si>
  <si>
    <t>VLP 3.000,00</t>
  </si>
  <si>
    <t>VLP 4.000,00</t>
  </si>
  <si>
    <t>VLP 4.146,48</t>
  </si>
  <si>
    <t>VLP 5.203,67</t>
  </si>
  <si>
    <t>VLP 6.000,00</t>
  </si>
  <si>
    <t>VLP 6.176,50</t>
  </si>
  <si>
    <t>VLP 7.336,92</t>
  </si>
  <si>
    <t>Total</t>
  </si>
  <si>
    <t>2303167 HOSPITAL SANTO ANTONIO DE ITAPEMA</t>
  </si>
  <si>
    <t>2303892 HOSPITAL SAO FRANCISCO</t>
  </si>
  <si>
    <t>2306336 HOSPITAL SAO JOSE</t>
  </si>
  <si>
    <t>2306344 HOSPITAL JARAGUA</t>
  </si>
  <si>
    <t>2436469 HOSPITAL MUNICIPAL SAO JOSE</t>
  </si>
  <si>
    <t>2491249 HOSPITAL SANTA CRUZ DE CANOINHAS</t>
  </si>
  <si>
    <t>2521296 HOSPITAL BETHESDA</t>
  </si>
  <si>
    <t>2521695 HOSPITAL RIO NEGRINHO</t>
  </si>
  <si>
    <t>2521792 HOSPITAL E MATERNIDADE SAGRADA FAMILIA</t>
  </si>
  <si>
    <t>2521873 HOSPITAL BEATRIZ RAMOS</t>
  </si>
  <si>
    <t>2522411 HOSPITAL AZAMBUJA</t>
  </si>
  <si>
    <t>2522691 HOSPITAL E MATERNIDADE MARIETA KONDER BORNHAUSEN</t>
  </si>
  <si>
    <t>2558246 HOSPITAL SANTA ISABEL</t>
  </si>
  <si>
    <t>2558254 HOSPITAL SANTO ANTONIO</t>
  </si>
  <si>
    <t>2568713 HOSPITAL REGIONAL ALTO VALE</t>
  </si>
  <si>
    <t>6854729 HOSPITAL MUNICIPAL RUTH CARDOSO</t>
  </si>
  <si>
    <t>Procedimentos realizados</t>
  </si>
  <si>
    <t>0409010596 URETEROLITOTRIPSIA TRANSURETEROSCOPICA</t>
  </si>
  <si>
    <t>0408040092 ARTROPLASTIA TOTAL PRIMARIA DO QUADRIL NAO CIMENTADA / HIBRIDA</t>
  </si>
  <si>
    <t>0408050063 ARTROPLASTIA TOTAL PRIMARIA DO JOELHO</t>
  </si>
  <si>
    <t>0409010065 CISTOLITOTOMIA E/OU RETIRADA DE CORPO ESTRANHO DA BEXIGA</t>
  </si>
  <si>
    <t>0409020176 URETROTOMIA INTERNA</t>
  </si>
  <si>
    <t>0408050055 ARTROPLASTIA TOTAL DE JOELHO - REVISAO / RECONSTRUCAO</t>
  </si>
  <si>
    <t>0409010235 NEFROLITOTOMIA PERCUTANEA</t>
  </si>
  <si>
    <t>0409010294 NEFROSTOMIA PERCUTANEA</t>
  </si>
  <si>
    <t>0409010324 PIELOPLASTIA</t>
  </si>
  <si>
    <t>0409010383 RESSECCAO ENDOSCOPICA DE LESAO VESICAL</t>
  </si>
  <si>
    <t>0409030040 RESSECCAO ENDOSCOPICA DE PROSTATA</t>
  </si>
  <si>
    <t>0409010561 URETEROLITOTOMIA</t>
  </si>
  <si>
    <t>0407030255 COLANGIOPANCREATOGRAFIA RETROGRADA ENDOSCOPICA TERAPEUTICA</t>
  </si>
  <si>
    <t>0409010170 INSTALACAO ENDOSCOPICA DE CATETER DUPLO J</t>
  </si>
  <si>
    <t>0409010227 NEFROLITOTOMIA</t>
  </si>
  <si>
    <t>0408010053 ARTROPLASTIA ESCAPULO-UMERAL TOTAL</t>
  </si>
  <si>
    <t>0408040076 ARTROPLASTIA DE REVISAO OU RECONSTRUCAO DO QUADRIL</t>
  </si>
  <si>
    <t>0702060011 CATETER DUPLO J</t>
  </si>
  <si>
    <t>0702030104 COMPONENTE ACETABULAR METALICO DE FIXACAO BIOLOGICA PRIMARIA / REVISAO</t>
  </si>
  <si>
    <t>0702030139 COMPONENTE CEFALICO PARA ARTROPLASTIA TOTAL DO QUADRIL (INCLUI PROTESE)</t>
  </si>
  <si>
    <t>0702030210 COMPONENTE FEMORAL NAO CIMENTADO MODULAR PRIMARIO</t>
  </si>
  <si>
    <t>0702030228 COMPONENTE FEMORAL PRIMARIO CIMENTADO / FIXACAO BIOLOGICA</t>
  </si>
  <si>
    <t>0702030279 COMPONENTE TIBIAL PRIMARIO DE POLIETILENO</t>
  </si>
  <si>
    <t>0702030287 COMPONENTE TIBIAL PRIMARIO METALICO CIMENTADO / FIXACAO BIOLOGICA</t>
  </si>
  <si>
    <t>0702030597 COMPONENTE ACETABULAR DE POLIETILENO P/ COMPONENTE METALICO PRIMARIO / DE REVISAO DE FIXACAO BIOLOGI</t>
  </si>
  <si>
    <t>0702030767 PARAFUSO P/ COMPONENTE ACETABULAR</t>
  </si>
  <si>
    <t>0702031380 CIMENTO S/ ANTIBIOTICO</t>
  </si>
  <si>
    <t>0702030074 CENTRALIZADOR PARA COMPONENTE FEMORAL CIMENTADO MODULAR</t>
  </si>
  <si>
    <t>0702030147 COMPONENTE DE AUMENTO TIBIAL P/ REVISAO DE PROTESE TOTAL DE JOELHO</t>
  </si>
  <si>
    <t>0702030155 COMPONENTE DE AUMENTO FEMURAL P/ REVISAO DE PROTESE TOTAL DE JOELHO</t>
  </si>
  <si>
    <t>0702030163 COMPONENTE FEMORAL CIMENTADO MODULAR PRIMARIO</t>
  </si>
  <si>
    <t>0702030180 COMPONENTE FEMORAL DE REVISAO CIMENTADO / FIXACAO BIOLOGICA</t>
  </si>
  <si>
    <t>0702030252 COMPONENTE TIBIAL DE REVISAO DE POLIETILENO</t>
  </si>
  <si>
    <t>0702030260 COMPONENTE TIBIAL DE REVISAO METALICO CIMENTADO / FIXACAO BIOLOGICA EM CUNHA</t>
  </si>
  <si>
    <t>0702030503 HASTE FEMORAL P/ REVISAO DE PROTESE TOTAL DO JOELHO</t>
  </si>
  <si>
    <t>0702030589 HASTE TIBIAL P/ REVISAO DE PROTESE TOTAL DO JOELHO</t>
  </si>
  <si>
    <t>0702031259 RESTRITOR DE CIMENTO FEMORAL/UMERAL</t>
  </si>
  <si>
    <t>0702030112 COMPONENTE CEFALICO</t>
  </si>
  <si>
    <t>0702030201 COMPONENTE FEMORAL MODULAR DE REVISAO NAO CIMENTADA P/ REVESTIMENTO TOTAL</t>
  </si>
  <si>
    <t>0702030244 COMPONENTE PATELAR CIMENTADO / FIXACAO BIOLOGICA</t>
  </si>
  <si>
    <t>0702030295 COMPONENTE UMERAL CIMENTADO / FIXACAO BIOLOGICA</t>
  </si>
  <si>
    <t>0702031178 PROTESE NAO CONVENCIONAL ARTICULADA PROXIMAL DE MEMBRO INFERIOR</t>
  </si>
  <si>
    <t>0702030694 PARAFUSO CORTICAL 3,5 MM</t>
  </si>
  <si>
    <t>Complemento OPME</t>
  </si>
  <si>
    <t>Desconto</t>
  </si>
  <si>
    <t>Diferença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</si>
</sst>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">
    <xf numFmtId="0" fontId="0" fillId="0" borderId="0" xfId="0"/>
    <xf numFmtId="4" fontId="0" fillId="0" borderId="0" xfId="0" applyNumberFormat="1"/>
    <xf numFmtId="44" fontId="0" fillId="0" borderId="0" xfId="1" applyFont="1"/>
    <xf numFmtId="44" fontId="2" fillId="0" borderId="0" xfId="0" applyNumberFormat="1" applyFont="1"/>
    <xf numFmtId="44" fontId="0" fillId="0" borderId="0" xfId="0" applyNumberFormat="1"/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4B0A0C-E922-4F2A-85A8-402DF635A733}">
  <dimension ref="A1:L75"/>
  <sheetViews>
    <sheetView tabSelected="1" topLeftCell="A46" workbookViewId="0">
      <selection activeCell="D75" sqref="D75"/>
    </sheetView>
  </sheetViews>
  <sheetFormatPr defaultRowHeight="15" x14ac:dyDescent="0.25"/>
  <cols>
    <col min="1" max="1" width="62.85546875" bestFit="1" customWidth="1"/>
    <col min="2" max="2" width="19.7109375" bestFit="1" customWidth="1"/>
    <col min="3" max="4" width="14.28515625" bestFit="1" customWidth="1"/>
    <col min="5" max="5" width="13.28515625" bestFit="1" customWidth="1"/>
    <col min="6" max="6" width="14.28515625" bestFit="1" customWidth="1"/>
    <col min="7" max="7" width="12.140625" bestFit="1" customWidth="1"/>
    <col min="8" max="9" width="13.28515625" bestFit="1" customWidth="1"/>
    <col min="10" max="11" width="14.28515625" bestFit="1" customWidth="1"/>
    <col min="12" max="12" width="15.85546875" bestFit="1" customWidth="1"/>
  </cols>
  <sheetData>
    <row r="1" spans="1:12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</row>
    <row r="2" spans="1:12" x14ac:dyDescent="0.25">
      <c r="A2" t="s">
        <v>12</v>
      </c>
      <c r="B2">
        <v>0</v>
      </c>
      <c r="C2">
        <v>0</v>
      </c>
      <c r="D2">
        <v>0</v>
      </c>
      <c r="E2">
        <v>0</v>
      </c>
      <c r="F2">
        <v>3</v>
      </c>
      <c r="G2">
        <v>0</v>
      </c>
      <c r="H2">
        <v>0</v>
      </c>
      <c r="I2">
        <v>0</v>
      </c>
      <c r="J2">
        <v>0</v>
      </c>
      <c r="K2">
        <v>0</v>
      </c>
      <c r="L2">
        <v>3</v>
      </c>
    </row>
    <row r="3" spans="1:12" x14ac:dyDescent="0.25">
      <c r="A3" t="s">
        <v>13</v>
      </c>
      <c r="B3">
        <v>0</v>
      </c>
      <c r="C3">
        <v>0</v>
      </c>
      <c r="D3">
        <v>0</v>
      </c>
      <c r="E3">
        <v>2</v>
      </c>
      <c r="F3">
        <v>2</v>
      </c>
      <c r="G3">
        <v>0</v>
      </c>
      <c r="H3">
        <v>0</v>
      </c>
      <c r="I3">
        <v>0</v>
      </c>
      <c r="J3">
        <v>4</v>
      </c>
      <c r="K3">
        <v>3</v>
      </c>
      <c r="L3">
        <v>11</v>
      </c>
    </row>
    <row r="4" spans="1:12" x14ac:dyDescent="0.25">
      <c r="A4" t="s">
        <v>14</v>
      </c>
      <c r="B4">
        <v>1</v>
      </c>
      <c r="C4">
        <v>0</v>
      </c>
      <c r="D4">
        <v>0</v>
      </c>
      <c r="E4">
        <v>5</v>
      </c>
      <c r="F4">
        <v>15</v>
      </c>
      <c r="G4">
        <v>0</v>
      </c>
      <c r="H4">
        <v>0</v>
      </c>
      <c r="I4">
        <v>1</v>
      </c>
      <c r="J4">
        <v>1</v>
      </c>
      <c r="K4">
        <v>3</v>
      </c>
      <c r="L4">
        <v>26</v>
      </c>
    </row>
    <row r="5" spans="1:12" x14ac:dyDescent="0.25">
      <c r="A5" t="s">
        <v>15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1</v>
      </c>
      <c r="K5">
        <v>1</v>
      </c>
      <c r="L5">
        <v>2</v>
      </c>
    </row>
    <row r="6" spans="1:12" x14ac:dyDescent="0.25">
      <c r="A6" t="s">
        <v>16</v>
      </c>
      <c r="B6">
        <v>0</v>
      </c>
      <c r="C6">
        <v>0</v>
      </c>
      <c r="D6">
        <v>0</v>
      </c>
      <c r="E6">
        <v>0</v>
      </c>
      <c r="F6">
        <v>3</v>
      </c>
      <c r="G6">
        <v>0</v>
      </c>
      <c r="H6">
        <v>0</v>
      </c>
      <c r="I6">
        <v>0</v>
      </c>
      <c r="J6">
        <v>2</v>
      </c>
      <c r="K6">
        <v>0</v>
      </c>
      <c r="L6">
        <v>5</v>
      </c>
    </row>
    <row r="7" spans="1:12" x14ac:dyDescent="0.25">
      <c r="A7" t="s">
        <v>17</v>
      </c>
      <c r="B7">
        <v>0</v>
      </c>
      <c r="C7">
        <v>0</v>
      </c>
      <c r="D7">
        <v>0</v>
      </c>
      <c r="E7">
        <v>1</v>
      </c>
      <c r="F7">
        <v>3</v>
      </c>
      <c r="G7">
        <v>0</v>
      </c>
      <c r="H7">
        <v>0</v>
      </c>
      <c r="I7">
        <v>1</v>
      </c>
      <c r="J7">
        <v>0</v>
      </c>
      <c r="K7">
        <v>0</v>
      </c>
      <c r="L7">
        <v>5</v>
      </c>
    </row>
    <row r="8" spans="1:12" x14ac:dyDescent="0.25">
      <c r="A8" t="s">
        <v>18</v>
      </c>
      <c r="B8">
        <v>0</v>
      </c>
      <c r="C8">
        <v>0</v>
      </c>
      <c r="D8">
        <v>1</v>
      </c>
      <c r="E8">
        <v>0</v>
      </c>
      <c r="F8">
        <v>8</v>
      </c>
      <c r="G8">
        <v>0</v>
      </c>
      <c r="H8">
        <v>0</v>
      </c>
      <c r="I8">
        <v>0</v>
      </c>
      <c r="J8">
        <v>0</v>
      </c>
      <c r="K8">
        <v>0</v>
      </c>
      <c r="L8">
        <v>9</v>
      </c>
    </row>
    <row r="9" spans="1:12" x14ac:dyDescent="0.25">
      <c r="A9" t="s">
        <v>19</v>
      </c>
      <c r="B9">
        <v>0</v>
      </c>
      <c r="C9">
        <v>1</v>
      </c>
      <c r="D9">
        <v>0</v>
      </c>
      <c r="E9">
        <v>0</v>
      </c>
      <c r="F9">
        <v>27</v>
      </c>
      <c r="G9">
        <v>0</v>
      </c>
      <c r="H9">
        <v>0</v>
      </c>
      <c r="I9">
        <v>0</v>
      </c>
      <c r="J9">
        <v>3</v>
      </c>
      <c r="K9">
        <v>11</v>
      </c>
      <c r="L9">
        <v>42</v>
      </c>
    </row>
    <row r="10" spans="1:12" x14ac:dyDescent="0.25">
      <c r="A10" t="s">
        <v>20</v>
      </c>
      <c r="B10">
        <v>0</v>
      </c>
      <c r="C10">
        <v>0</v>
      </c>
      <c r="D10">
        <v>0</v>
      </c>
      <c r="E10">
        <v>0</v>
      </c>
      <c r="F10">
        <v>3</v>
      </c>
      <c r="G10">
        <v>0</v>
      </c>
      <c r="H10">
        <v>0</v>
      </c>
      <c r="I10">
        <v>0</v>
      </c>
      <c r="J10">
        <v>0</v>
      </c>
      <c r="K10">
        <v>0</v>
      </c>
      <c r="L10">
        <v>3</v>
      </c>
    </row>
    <row r="11" spans="1:12" x14ac:dyDescent="0.25">
      <c r="A11" t="s">
        <v>21</v>
      </c>
      <c r="B11">
        <v>0</v>
      </c>
      <c r="C11">
        <v>0</v>
      </c>
      <c r="D11">
        <v>0</v>
      </c>
      <c r="E11">
        <v>0</v>
      </c>
      <c r="F11">
        <v>3</v>
      </c>
      <c r="G11">
        <v>0</v>
      </c>
      <c r="H11">
        <v>0</v>
      </c>
      <c r="I11">
        <v>1</v>
      </c>
      <c r="J11">
        <v>1</v>
      </c>
      <c r="K11">
        <v>1</v>
      </c>
      <c r="L11">
        <v>6</v>
      </c>
    </row>
    <row r="12" spans="1:12" x14ac:dyDescent="0.25">
      <c r="A12" t="s">
        <v>22</v>
      </c>
      <c r="B12">
        <v>1</v>
      </c>
      <c r="C12">
        <v>0</v>
      </c>
      <c r="D12">
        <v>0</v>
      </c>
      <c r="E12">
        <v>0</v>
      </c>
      <c r="F12">
        <v>5</v>
      </c>
      <c r="G12">
        <v>1</v>
      </c>
      <c r="H12">
        <v>3</v>
      </c>
      <c r="I12">
        <v>1</v>
      </c>
      <c r="J12">
        <v>12</v>
      </c>
      <c r="K12">
        <v>16</v>
      </c>
      <c r="L12">
        <v>39</v>
      </c>
    </row>
    <row r="13" spans="1:12" x14ac:dyDescent="0.25">
      <c r="A13" t="s">
        <v>23</v>
      </c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H13">
        <v>1</v>
      </c>
      <c r="I13">
        <v>0</v>
      </c>
      <c r="J13">
        <v>14</v>
      </c>
      <c r="K13">
        <v>12</v>
      </c>
      <c r="L13">
        <v>27</v>
      </c>
    </row>
    <row r="14" spans="1:12" x14ac:dyDescent="0.25">
      <c r="A14" t="s">
        <v>24</v>
      </c>
      <c r="B14">
        <v>0</v>
      </c>
      <c r="C14">
        <v>0</v>
      </c>
      <c r="D14">
        <v>0</v>
      </c>
      <c r="E14">
        <v>0</v>
      </c>
      <c r="F14">
        <v>3</v>
      </c>
      <c r="G14">
        <v>0</v>
      </c>
      <c r="H14">
        <v>0</v>
      </c>
      <c r="I14">
        <v>7</v>
      </c>
      <c r="J14">
        <v>0</v>
      </c>
      <c r="K14">
        <v>0</v>
      </c>
      <c r="L14">
        <v>10</v>
      </c>
    </row>
    <row r="15" spans="1:12" x14ac:dyDescent="0.25">
      <c r="A15" t="s">
        <v>25</v>
      </c>
      <c r="B15">
        <v>1</v>
      </c>
      <c r="C15">
        <v>0</v>
      </c>
      <c r="D15">
        <v>0</v>
      </c>
      <c r="E15">
        <v>2</v>
      </c>
      <c r="F15">
        <v>4</v>
      </c>
      <c r="G15">
        <v>0</v>
      </c>
      <c r="H15">
        <v>0</v>
      </c>
      <c r="I15">
        <v>0</v>
      </c>
      <c r="J15">
        <v>11</v>
      </c>
      <c r="K15">
        <v>2</v>
      </c>
      <c r="L15">
        <v>20</v>
      </c>
    </row>
    <row r="16" spans="1:12" x14ac:dyDescent="0.25">
      <c r="A16" t="s">
        <v>26</v>
      </c>
      <c r="B16">
        <v>0</v>
      </c>
      <c r="C16">
        <v>0</v>
      </c>
      <c r="D16">
        <v>0</v>
      </c>
      <c r="E16">
        <v>0</v>
      </c>
      <c r="F16">
        <v>5</v>
      </c>
      <c r="G16">
        <v>0</v>
      </c>
      <c r="H16">
        <v>0</v>
      </c>
      <c r="I16">
        <v>0</v>
      </c>
      <c r="J16">
        <v>0</v>
      </c>
      <c r="K16">
        <v>1</v>
      </c>
      <c r="L16">
        <v>6</v>
      </c>
    </row>
    <row r="17" spans="1:12" x14ac:dyDescent="0.25">
      <c r="A17" t="s">
        <v>27</v>
      </c>
      <c r="B17">
        <v>0</v>
      </c>
      <c r="C17">
        <v>0</v>
      </c>
      <c r="D17">
        <v>0</v>
      </c>
      <c r="E17">
        <v>0</v>
      </c>
      <c r="F17">
        <v>2</v>
      </c>
      <c r="G17">
        <v>0</v>
      </c>
      <c r="H17">
        <v>0</v>
      </c>
      <c r="I17">
        <v>0</v>
      </c>
      <c r="J17">
        <v>0</v>
      </c>
      <c r="K17">
        <v>0</v>
      </c>
      <c r="L17">
        <v>2</v>
      </c>
    </row>
    <row r="18" spans="1:12" x14ac:dyDescent="0.25">
      <c r="A18" t="s">
        <v>11</v>
      </c>
      <c r="B18">
        <v>3</v>
      </c>
      <c r="C18">
        <v>1</v>
      </c>
      <c r="D18">
        <v>1</v>
      </c>
      <c r="E18">
        <v>10</v>
      </c>
      <c r="F18">
        <v>86</v>
      </c>
      <c r="G18">
        <v>1</v>
      </c>
      <c r="H18">
        <v>4</v>
      </c>
      <c r="I18">
        <v>11</v>
      </c>
      <c r="J18">
        <v>49</v>
      </c>
      <c r="K18">
        <v>50</v>
      </c>
      <c r="L18">
        <v>216</v>
      </c>
    </row>
    <row r="20" spans="1:12" x14ac:dyDescent="0.25">
      <c r="A20" t="s">
        <v>0</v>
      </c>
      <c r="B20" s="1">
        <v>17244.439999999999</v>
      </c>
      <c r="C20" s="1">
        <v>2000</v>
      </c>
      <c r="D20" s="1">
        <v>2428.54</v>
      </c>
      <c r="E20" s="1">
        <v>3000</v>
      </c>
      <c r="F20" s="1">
        <v>4000</v>
      </c>
      <c r="G20" s="1">
        <v>4146.4799999999996</v>
      </c>
      <c r="H20" s="1">
        <v>5203.67</v>
      </c>
      <c r="I20" s="1">
        <v>6000</v>
      </c>
      <c r="J20" s="1">
        <v>6176.5</v>
      </c>
      <c r="K20" s="1">
        <v>7336.92</v>
      </c>
      <c r="L20" t="s">
        <v>11</v>
      </c>
    </row>
    <row r="21" spans="1:12" x14ac:dyDescent="0.25">
      <c r="A21" t="s">
        <v>12</v>
      </c>
      <c r="B21">
        <v>0</v>
      </c>
      <c r="C21">
        <v>0</v>
      </c>
      <c r="D21">
        <v>0</v>
      </c>
      <c r="E21">
        <v>0</v>
      </c>
      <c r="F21">
        <v>3</v>
      </c>
      <c r="G21">
        <v>0</v>
      </c>
      <c r="H21">
        <v>0</v>
      </c>
      <c r="I21">
        <v>0</v>
      </c>
      <c r="J21">
        <v>0</v>
      </c>
      <c r="K21">
        <v>0</v>
      </c>
      <c r="L21">
        <v>3</v>
      </c>
    </row>
    <row r="22" spans="1:12" x14ac:dyDescent="0.25">
      <c r="A22" t="s">
        <v>13</v>
      </c>
      <c r="B22">
        <v>0</v>
      </c>
      <c r="C22">
        <v>0</v>
      </c>
      <c r="D22">
        <v>0</v>
      </c>
      <c r="E22">
        <v>2</v>
      </c>
      <c r="F22">
        <v>2</v>
      </c>
      <c r="G22">
        <v>0</v>
      </c>
      <c r="H22">
        <v>0</v>
      </c>
      <c r="I22">
        <v>0</v>
      </c>
      <c r="J22">
        <v>4</v>
      </c>
      <c r="K22">
        <v>3</v>
      </c>
      <c r="L22">
        <v>11</v>
      </c>
    </row>
    <row r="23" spans="1:12" x14ac:dyDescent="0.25">
      <c r="A23" t="s">
        <v>14</v>
      </c>
      <c r="B23">
        <v>1</v>
      </c>
      <c r="C23">
        <v>0</v>
      </c>
      <c r="D23">
        <v>0</v>
      </c>
      <c r="E23">
        <v>5</v>
      </c>
      <c r="F23">
        <v>15</v>
      </c>
      <c r="G23">
        <v>0</v>
      </c>
      <c r="H23">
        <v>0</v>
      </c>
      <c r="I23">
        <v>1</v>
      </c>
      <c r="J23">
        <v>1</v>
      </c>
      <c r="K23">
        <v>3</v>
      </c>
      <c r="L23">
        <v>26</v>
      </c>
    </row>
    <row r="24" spans="1:12" x14ac:dyDescent="0.25">
      <c r="A24" t="s">
        <v>15</v>
      </c>
      <c r="B24">
        <v>0</v>
      </c>
      <c r="C24">
        <v>0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  <c r="J24">
        <v>1</v>
      </c>
      <c r="K24">
        <v>1</v>
      </c>
      <c r="L24">
        <v>2</v>
      </c>
    </row>
    <row r="25" spans="1:12" x14ac:dyDescent="0.25">
      <c r="A25" t="s">
        <v>16</v>
      </c>
      <c r="B25">
        <v>0</v>
      </c>
      <c r="C25">
        <v>0</v>
      </c>
      <c r="D25">
        <v>0</v>
      </c>
      <c r="E25">
        <v>0</v>
      </c>
      <c r="F25">
        <v>3</v>
      </c>
      <c r="G25">
        <v>0</v>
      </c>
      <c r="H25">
        <v>0</v>
      </c>
      <c r="I25">
        <v>0</v>
      </c>
      <c r="J25">
        <v>2</v>
      </c>
      <c r="K25">
        <v>0</v>
      </c>
      <c r="L25">
        <v>5</v>
      </c>
    </row>
    <row r="26" spans="1:12" x14ac:dyDescent="0.25">
      <c r="A26" t="s">
        <v>17</v>
      </c>
      <c r="B26">
        <v>0</v>
      </c>
      <c r="C26">
        <v>0</v>
      </c>
      <c r="D26">
        <v>0</v>
      </c>
      <c r="E26">
        <v>1</v>
      </c>
      <c r="F26">
        <v>3</v>
      </c>
      <c r="G26">
        <v>0</v>
      </c>
      <c r="H26">
        <v>0</v>
      </c>
      <c r="I26">
        <v>1</v>
      </c>
      <c r="J26">
        <v>0</v>
      </c>
      <c r="K26">
        <v>0</v>
      </c>
      <c r="L26">
        <v>5</v>
      </c>
    </row>
    <row r="27" spans="1:12" x14ac:dyDescent="0.25">
      <c r="A27" t="s">
        <v>18</v>
      </c>
      <c r="B27">
        <v>0</v>
      </c>
      <c r="C27">
        <v>0</v>
      </c>
      <c r="D27">
        <v>1</v>
      </c>
      <c r="E27">
        <v>0</v>
      </c>
      <c r="F27">
        <v>8</v>
      </c>
      <c r="G27">
        <v>0</v>
      </c>
      <c r="H27">
        <v>0</v>
      </c>
      <c r="I27">
        <v>0</v>
      </c>
      <c r="J27">
        <v>0</v>
      </c>
      <c r="K27">
        <v>0</v>
      </c>
      <c r="L27">
        <v>9</v>
      </c>
    </row>
    <row r="28" spans="1:12" x14ac:dyDescent="0.25">
      <c r="A28" t="s">
        <v>19</v>
      </c>
      <c r="B28">
        <v>0</v>
      </c>
      <c r="C28">
        <v>1</v>
      </c>
      <c r="D28">
        <v>0</v>
      </c>
      <c r="E28">
        <v>0</v>
      </c>
      <c r="F28">
        <v>27</v>
      </c>
      <c r="G28">
        <v>0</v>
      </c>
      <c r="H28">
        <v>0</v>
      </c>
      <c r="I28">
        <v>0</v>
      </c>
      <c r="J28">
        <v>3</v>
      </c>
      <c r="K28">
        <v>11</v>
      </c>
      <c r="L28">
        <v>42</v>
      </c>
    </row>
    <row r="29" spans="1:12" x14ac:dyDescent="0.25">
      <c r="A29" t="s">
        <v>20</v>
      </c>
      <c r="B29">
        <v>0</v>
      </c>
      <c r="C29">
        <v>0</v>
      </c>
      <c r="D29">
        <v>0</v>
      </c>
      <c r="E29">
        <v>0</v>
      </c>
      <c r="F29">
        <v>3</v>
      </c>
      <c r="G29">
        <v>0</v>
      </c>
      <c r="H29">
        <v>0</v>
      </c>
      <c r="I29">
        <v>0</v>
      </c>
      <c r="J29">
        <v>0</v>
      </c>
      <c r="K29">
        <v>0</v>
      </c>
      <c r="L29">
        <v>3</v>
      </c>
    </row>
    <row r="30" spans="1:12" x14ac:dyDescent="0.25">
      <c r="A30" t="s">
        <v>21</v>
      </c>
      <c r="B30">
        <v>0</v>
      </c>
      <c r="C30">
        <v>0</v>
      </c>
      <c r="D30">
        <v>0</v>
      </c>
      <c r="E30">
        <v>0</v>
      </c>
      <c r="F30">
        <v>3</v>
      </c>
      <c r="G30">
        <v>0</v>
      </c>
      <c r="H30">
        <v>0</v>
      </c>
      <c r="I30">
        <v>1</v>
      </c>
      <c r="J30">
        <v>1</v>
      </c>
      <c r="K30">
        <v>1</v>
      </c>
      <c r="L30">
        <v>6</v>
      </c>
    </row>
    <row r="31" spans="1:12" x14ac:dyDescent="0.25">
      <c r="A31" t="s">
        <v>22</v>
      </c>
      <c r="B31">
        <v>1</v>
      </c>
      <c r="C31">
        <v>0</v>
      </c>
      <c r="D31">
        <v>0</v>
      </c>
      <c r="E31">
        <v>0</v>
      </c>
      <c r="F31">
        <v>5</v>
      </c>
      <c r="G31">
        <v>1</v>
      </c>
      <c r="H31">
        <v>3</v>
      </c>
      <c r="I31">
        <v>1</v>
      </c>
      <c r="J31">
        <v>12</v>
      </c>
      <c r="K31">
        <v>16</v>
      </c>
      <c r="L31">
        <v>39</v>
      </c>
    </row>
    <row r="32" spans="1:12" x14ac:dyDescent="0.25">
      <c r="A32" t="s">
        <v>23</v>
      </c>
      <c r="B32">
        <v>0</v>
      </c>
      <c r="C32">
        <v>0</v>
      </c>
      <c r="D32">
        <v>0</v>
      </c>
      <c r="E32">
        <v>0</v>
      </c>
      <c r="F32">
        <v>0</v>
      </c>
      <c r="G32">
        <v>0</v>
      </c>
      <c r="H32">
        <v>1</v>
      </c>
      <c r="I32">
        <v>0</v>
      </c>
      <c r="J32">
        <v>14</v>
      </c>
      <c r="K32">
        <v>12</v>
      </c>
      <c r="L32">
        <v>27</v>
      </c>
    </row>
    <row r="33" spans="1:12" x14ac:dyDescent="0.25">
      <c r="A33" t="s">
        <v>24</v>
      </c>
      <c r="B33">
        <v>0</v>
      </c>
      <c r="C33">
        <v>0</v>
      </c>
      <c r="D33">
        <v>0</v>
      </c>
      <c r="E33">
        <v>0</v>
      </c>
      <c r="F33">
        <v>3</v>
      </c>
      <c r="G33">
        <v>0</v>
      </c>
      <c r="H33">
        <v>0</v>
      </c>
      <c r="I33">
        <v>7</v>
      </c>
      <c r="J33">
        <v>0</v>
      </c>
      <c r="K33">
        <v>0</v>
      </c>
      <c r="L33">
        <v>10</v>
      </c>
    </row>
    <row r="34" spans="1:12" x14ac:dyDescent="0.25">
      <c r="A34" t="s">
        <v>25</v>
      </c>
      <c r="B34">
        <v>1</v>
      </c>
      <c r="C34">
        <v>0</v>
      </c>
      <c r="D34">
        <v>0</v>
      </c>
      <c r="E34">
        <v>2</v>
      </c>
      <c r="F34">
        <v>4</v>
      </c>
      <c r="G34">
        <v>0</v>
      </c>
      <c r="H34">
        <v>0</v>
      </c>
      <c r="I34">
        <v>0</v>
      </c>
      <c r="J34">
        <v>11</v>
      </c>
      <c r="K34">
        <v>2</v>
      </c>
      <c r="L34">
        <v>20</v>
      </c>
    </row>
    <row r="35" spans="1:12" x14ac:dyDescent="0.25">
      <c r="A35" t="s">
        <v>26</v>
      </c>
      <c r="B35">
        <v>0</v>
      </c>
      <c r="C35">
        <v>0</v>
      </c>
      <c r="D35">
        <v>0</v>
      </c>
      <c r="E35">
        <v>0</v>
      </c>
      <c r="F35">
        <v>5</v>
      </c>
      <c r="G35">
        <v>0</v>
      </c>
      <c r="H35">
        <v>0</v>
      </c>
      <c r="I35">
        <v>0</v>
      </c>
      <c r="J35">
        <v>0</v>
      </c>
      <c r="K35">
        <v>1</v>
      </c>
      <c r="L35">
        <v>6</v>
      </c>
    </row>
    <row r="36" spans="1:12" x14ac:dyDescent="0.25">
      <c r="A36" t="s">
        <v>27</v>
      </c>
      <c r="B36">
        <v>0</v>
      </c>
      <c r="C36">
        <v>0</v>
      </c>
      <c r="D36">
        <v>0</v>
      </c>
      <c r="E36">
        <v>0</v>
      </c>
      <c r="F36">
        <v>2</v>
      </c>
      <c r="G36">
        <v>0</v>
      </c>
      <c r="H36">
        <v>0</v>
      </c>
      <c r="I36">
        <v>0</v>
      </c>
      <c r="J36">
        <v>0</v>
      </c>
      <c r="K36">
        <v>0</v>
      </c>
      <c r="L36">
        <v>2</v>
      </c>
    </row>
    <row r="37" spans="1:12" x14ac:dyDescent="0.25">
      <c r="A37" t="s">
        <v>11</v>
      </c>
      <c r="B37">
        <v>3</v>
      </c>
      <c r="C37">
        <v>1</v>
      </c>
      <c r="D37">
        <v>1</v>
      </c>
      <c r="E37">
        <v>10</v>
      </c>
      <c r="F37">
        <v>86</v>
      </c>
      <c r="G37">
        <v>1</v>
      </c>
      <c r="H37">
        <v>4</v>
      </c>
      <c r="I37">
        <v>11</v>
      </c>
      <c r="J37">
        <v>49</v>
      </c>
      <c r="K37">
        <v>50</v>
      </c>
      <c r="L37">
        <v>216</v>
      </c>
    </row>
    <row r="39" spans="1:12" x14ac:dyDescent="0.25">
      <c r="A39" t="s">
        <v>0</v>
      </c>
      <c r="B39" t="s">
        <v>1</v>
      </c>
      <c r="C39" t="s">
        <v>2</v>
      </c>
      <c r="D39" t="s">
        <v>3</v>
      </c>
      <c r="E39" t="s">
        <v>4</v>
      </c>
      <c r="F39" t="s">
        <v>5</v>
      </c>
      <c r="G39" t="s">
        <v>6</v>
      </c>
      <c r="H39" t="s">
        <v>7</v>
      </c>
      <c r="I39" t="s">
        <v>8</v>
      </c>
      <c r="J39" t="s">
        <v>9</v>
      </c>
      <c r="K39" t="s">
        <v>10</v>
      </c>
      <c r="L39" t="s">
        <v>11</v>
      </c>
    </row>
    <row r="40" spans="1:12" x14ac:dyDescent="0.25">
      <c r="A40" t="s">
        <v>12</v>
      </c>
      <c r="B40" s="2">
        <f>B$20*B2</f>
        <v>0</v>
      </c>
      <c r="C40" s="2">
        <f t="shared" ref="C40:K40" si="0">C$20*C2</f>
        <v>0</v>
      </c>
      <c r="D40" s="2">
        <f t="shared" si="0"/>
        <v>0</v>
      </c>
      <c r="E40" s="2">
        <f t="shared" si="0"/>
        <v>0</v>
      </c>
      <c r="F40" s="2">
        <f t="shared" si="0"/>
        <v>12000</v>
      </c>
      <c r="G40" s="2">
        <f t="shared" si="0"/>
        <v>0</v>
      </c>
      <c r="H40" s="2">
        <f t="shared" si="0"/>
        <v>0</v>
      </c>
      <c r="I40" s="2">
        <f t="shared" si="0"/>
        <v>0</v>
      </c>
      <c r="J40" s="2">
        <f t="shared" si="0"/>
        <v>0</v>
      </c>
      <c r="K40" s="2">
        <f t="shared" si="0"/>
        <v>0</v>
      </c>
      <c r="L40" s="2">
        <f>SUM(B40:K40)</f>
        <v>12000</v>
      </c>
    </row>
    <row r="41" spans="1:12" x14ac:dyDescent="0.25">
      <c r="A41" t="s">
        <v>13</v>
      </c>
      <c r="B41" s="2">
        <f t="shared" ref="B41:K41" si="1">B$20*B3</f>
        <v>0</v>
      </c>
      <c r="C41" s="2">
        <f t="shared" si="1"/>
        <v>0</v>
      </c>
      <c r="D41" s="2">
        <f t="shared" si="1"/>
        <v>0</v>
      </c>
      <c r="E41" s="2">
        <f t="shared" si="1"/>
        <v>6000</v>
      </c>
      <c r="F41" s="2">
        <f t="shared" si="1"/>
        <v>8000</v>
      </c>
      <c r="G41" s="2">
        <f t="shared" si="1"/>
        <v>0</v>
      </c>
      <c r="H41" s="2">
        <f t="shared" si="1"/>
        <v>0</v>
      </c>
      <c r="I41" s="2">
        <f t="shared" si="1"/>
        <v>0</v>
      </c>
      <c r="J41" s="2">
        <f t="shared" si="1"/>
        <v>24706</v>
      </c>
      <c r="K41" s="2">
        <f t="shared" si="1"/>
        <v>22010.760000000002</v>
      </c>
      <c r="L41" s="2">
        <f t="shared" ref="L41:L55" si="2">SUM(B41:K41)</f>
        <v>60716.76</v>
      </c>
    </row>
    <row r="42" spans="1:12" x14ac:dyDescent="0.25">
      <c r="A42" t="s">
        <v>14</v>
      </c>
      <c r="B42" s="2">
        <f t="shared" ref="B42:K42" si="3">B$20*B4</f>
        <v>17244.439999999999</v>
      </c>
      <c r="C42" s="2">
        <f t="shared" si="3"/>
        <v>0</v>
      </c>
      <c r="D42" s="2">
        <f t="shared" si="3"/>
        <v>0</v>
      </c>
      <c r="E42" s="2">
        <f t="shared" si="3"/>
        <v>15000</v>
      </c>
      <c r="F42" s="2">
        <f t="shared" si="3"/>
        <v>60000</v>
      </c>
      <c r="G42" s="2">
        <f t="shared" si="3"/>
        <v>0</v>
      </c>
      <c r="H42" s="2">
        <f t="shared" si="3"/>
        <v>0</v>
      </c>
      <c r="I42" s="2">
        <f t="shared" si="3"/>
        <v>6000</v>
      </c>
      <c r="J42" s="2">
        <f t="shared" si="3"/>
        <v>6176.5</v>
      </c>
      <c r="K42" s="2">
        <f t="shared" si="3"/>
        <v>22010.760000000002</v>
      </c>
      <c r="L42" s="2">
        <f t="shared" si="2"/>
        <v>126431.70000000001</v>
      </c>
    </row>
    <row r="43" spans="1:12" x14ac:dyDescent="0.25">
      <c r="A43" t="s">
        <v>15</v>
      </c>
      <c r="B43" s="2">
        <f t="shared" ref="B43:K43" si="4">B$20*B5</f>
        <v>0</v>
      </c>
      <c r="C43" s="2">
        <f t="shared" si="4"/>
        <v>0</v>
      </c>
      <c r="D43" s="2">
        <f t="shared" si="4"/>
        <v>0</v>
      </c>
      <c r="E43" s="2">
        <f t="shared" si="4"/>
        <v>0</v>
      </c>
      <c r="F43" s="2">
        <f t="shared" si="4"/>
        <v>0</v>
      </c>
      <c r="G43" s="2">
        <f t="shared" si="4"/>
        <v>0</v>
      </c>
      <c r="H43" s="2">
        <f t="shared" si="4"/>
        <v>0</v>
      </c>
      <c r="I43" s="2">
        <f t="shared" si="4"/>
        <v>0</v>
      </c>
      <c r="J43" s="2">
        <f t="shared" si="4"/>
        <v>6176.5</v>
      </c>
      <c r="K43" s="2">
        <f t="shared" si="4"/>
        <v>7336.92</v>
      </c>
      <c r="L43" s="2">
        <f t="shared" si="2"/>
        <v>13513.42</v>
      </c>
    </row>
    <row r="44" spans="1:12" x14ac:dyDescent="0.25">
      <c r="A44" t="s">
        <v>16</v>
      </c>
      <c r="B44" s="2">
        <f t="shared" ref="B44:K44" si="5">B$20*B6</f>
        <v>0</v>
      </c>
      <c r="C44" s="2">
        <f t="shared" si="5"/>
        <v>0</v>
      </c>
      <c r="D44" s="2">
        <f t="shared" si="5"/>
        <v>0</v>
      </c>
      <c r="E44" s="2">
        <f t="shared" si="5"/>
        <v>0</v>
      </c>
      <c r="F44" s="2">
        <f t="shared" si="5"/>
        <v>12000</v>
      </c>
      <c r="G44" s="2">
        <f t="shared" si="5"/>
        <v>0</v>
      </c>
      <c r="H44" s="2">
        <f t="shared" si="5"/>
        <v>0</v>
      </c>
      <c r="I44" s="2">
        <f t="shared" si="5"/>
        <v>0</v>
      </c>
      <c r="J44" s="2">
        <f t="shared" si="5"/>
        <v>12353</v>
      </c>
      <c r="K44" s="2">
        <f t="shared" si="5"/>
        <v>0</v>
      </c>
      <c r="L44" s="2">
        <f t="shared" si="2"/>
        <v>24353</v>
      </c>
    </row>
    <row r="45" spans="1:12" x14ac:dyDescent="0.25">
      <c r="A45" t="s">
        <v>17</v>
      </c>
      <c r="B45" s="2">
        <f t="shared" ref="B45:K45" si="6">B$20*B7</f>
        <v>0</v>
      </c>
      <c r="C45" s="2">
        <f t="shared" si="6"/>
        <v>0</v>
      </c>
      <c r="D45" s="2">
        <f t="shared" si="6"/>
        <v>0</v>
      </c>
      <c r="E45" s="2">
        <f t="shared" si="6"/>
        <v>3000</v>
      </c>
      <c r="F45" s="2">
        <f t="shared" si="6"/>
        <v>12000</v>
      </c>
      <c r="G45" s="2">
        <f t="shared" si="6"/>
        <v>0</v>
      </c>
      <c r="H45" s="2">
        <f t="shared" si="6"/>
        <v>0</v>
      </c>
      <c r="I45" s="2">
        <f t="shared" si="6"/>
        <v>6000</v>
      </c>
      <c r="J45" s="2">
        <f t="shared" si="6"/>
        <v>0</v>
      </c>
      <c r="K45" s="2">
        <f t="shared" si="6"/>
        <v>0</v>
      </c>
      <c r="L45" s="2">
        <f t="shared" si="2"/>
        <v>21000</v>
      </c>
    </row>
    <row r="46" spans="1:12" x14ac:dyDescent="0.25">
      <c r="A46" t="s">
        <v>18</v>
      </c>
      <c r="B46" s="2">
        <f t="shared" ref="B46:K46" si="7">B$20*B8</f>
        <v>0</v>
      </c>
      <c r="C46" s="2">
        <f t="shared" si="7"/>
        <v>0</v>
      </c>
      <c r="D46" s="2">
        <f t="shared" si="7"/>
        <v>2428.54</v>
      </c>
      <c r="E46" s="2">
        <f t="shared" si="7"/>
        <v>0</v>
      </c>
      <c r="F46" s="2">
        <f t="shared" si="7"/>
        <v>32000</v>
      </c>
      <c r="G46" s="2">
        <f t="shared" si="7"/>
        <v>0</v>
      </c>
      <c r="H46" s="2">
        <f t="shared" si="7"/>
        <v>0</v>
      </c>
      <c r="I46" s="2">
        <f t="shared" si="7"/>
        <v>0</v>
      </c>
      <c r="J46" s="2">
        <f t="shared" si="7"/>
        <v>0</v>
      </c>
      <c r="K46" s="2">
        <f t="shared" si="7"/>
        <v>0</v>
      </c>
      <c r="L46" s="2">
        <f t="shared" si="2"/>
        <v>34428.54</v>
      </c>
    </row>
    <row r="47" spans="1:12" x14ac:dyDescent="0.25">
      <c r="A47" t="s">
        <v>19</v>
      </c>
      <c r="B47" s="2">
        <f t="shared" ref="B47:K47" si="8">B$20*B9</f>
        <v>0</v>
      </c>
      <c r="C47" s="2">
        <f t="shared" si="8"/>
        <v>2000</v>
      </c>
      <c r="D47" s="2">
        <f t="shared" si="8"/>
        <v>0</v>
      </c>
      <c r="E47" s="2">
        <f t="shared" si="8"/>
        <v>0</v>
      </c>
      <c r="F47" s="2">
        <f t="shared" si="8"/>
        <v>108000</v>
      </c>
      <c r="G47" s="2">
        <f t="shared" si="8"/>
        <v>0</v>
      </c>
      <c r="H47" s="2">
        <f t="shared" si="8"/>
        <v>0</v>
      </c>
      <c r="I47" s="2">
        <f t="shared" si="8"/>
        <v>0</v>
      </c>
      <c r="J47" s="2">
        <f t="shared" si="8"/>
        <v>18529.5</v>
      </c>
      <c r="K47" s="2">
        <f t="shared" si="8"/>
        <v>80706.12</v>
      </c>
      <c r="L47" s="2">
        <f t="shared" si="2"/>
        <v>209235.62</v>
      </c>
    </row>
    <row r="48" spans="1:12" x14ac:dyDescent="0.25">
      <c r="A48" t="s">
        <v>20</v>
      </c>
      <c r="B48" s="2">
        <f t="shared" ref="B48:K48" si="9">B$20*B10</f>
        <v>0</v>
      </c>
      <c r="C48" s="2">
        <f t="shared" si="9"/>
        <v>0</v>
      </c>
      <c r="D48" s="2">
        <f t="shared" si="9"/>
        <v>0</v>
      </c>
      <c r="E48" s="2">
        <f t="shared" si="9"/>
        <v>0</v>
      </c>
      <c r="F48" s="2">
        <f t="shared" si="9"/>
        <v>12000</v>
      </c>
      <c r="G48" s="2">
        <f t="shared" si="9"/>
        <v>0</v>
      </c>
      <c r="H48" s="2">
        <f t="shared" si="9"/>
        <v>0</v>
      </c>
      <c r="I48" s="2">
        <f t="shared" si="9"/>
        <v>0</v>
      </c>
      <c r="J48" s="2">
        <f t="shared" si="9"/>
        <v>0</v>
      </c>
      <c r="K48" s="2">
        <f t="shared" si="9"/>
        <v>0</v>
      </c>
      <c r="L48" s="2">
        <f t="shared" si="2"/>
        <v>12000</v>
      </c>
    </row>
    <row r="49" spans="1:12" x14ac:dyDescent="0.25">
      <c r="A49" t="s">
        <v>21</v>
      </c>
      <c r="B49" s="2">
        <f t="shared" ref="B49:K49" si="10">B$20*B11</f>
        <v>0</v>
      </c>
      <c r="C49" s="2">
        <f t="shared" si="10"/>
        <v>0</v>
      </c>
      <c r="D49" s="2">
        <f t="shared" si="10"/>
        <v>0</v>
      </c>
      <c r="E49" s="2">
        <f t="shared" si="10"/>
        <v>0</v>
      </c>
      <c r="F49" s="2">
        <f t="shared" si="10"/>
        <v>12000</v>
      </c>
      <c r="G49" s="2">
        <f t="shared" si="10"/>
        <v>0</v>
      </c>
      <c r="H49" s="2">
        <f t="shared" si="10"/>
        <v>0</v>
      </c>
      <c r="I49" s="2">
        <f t="shared" si="10"/>
        <v>6000</v>
      </c>
      <c r="J49" s="2">
        <f t="shared" si="10"/>
        <v>6176.5</v>
      </c>
      <c r="K49" s="2">
        <f t="shared" si="10"/>
        <v>7336.92</v>
      </c>
      <c r="L49" s="2">
        <f t="shared" si="2"/>
        <v>31513.42</v>
      </c>
    </row>
    <row r="50" spans="1:12" x14ac:dyDescent="0.25">
      <c r="A50" t="s">
        <v>22</v>
      </c>
      <c r="B50" s="2">
        <f t="shared" ref="B50:K50" si="11">B$20*B12</f>
        <v>17244.439999999999</v>
      </c>
      <c r="C50" s="2">
        <f t="shared" si="11"/>
        <v>0</v>
      </c>
      <c r="D50" s="2">
        <f t="shared" si="11"/>
        <v>0</v>
      </c>
      <c r="E50" s="2">
        <f t="shared" si="11"/>
        <v>0</v>
      </c>
      <c r="F50" s="2">
        <f t="shared" si="11"/>
        <v>20000</v>
      </c>
      <c r="G50" s="2">
        <f t="shared" si="11"/>
        <v>4146.4799999999996</v>
      </c>
      <c r="H50" s="2">
        <f t="shared" si="11"/>
        <v>15611.01</v>
      </c>
      <c r="I50" s="2">
        <f t="shared" si="11"/>
        <v>6000</v>
      </c>
      <c r="J50" s="2">
        <f t="shared" si="11"/>
        <v>74118</v>
      </c>
      <c r="K50" s="2">
        <f t="shared" si="11"/>
        <v>117390.72</v>
      </c>
      <c r="L50" s="2">
        <f t="shared" si="2"/>
        <v>254510.65</v>
      </c>
    </row>
    <row r="51" spans="1:12" x14ac:dyDescent="0.25">
      <c r="A51" t="s">
        <v>23</v>
      </c>
      <c r="B51" s="2">
        <f t="shared" ref="B51:K51" si="12">B$20*B13</f>
        <v>0</v>
      </c>
      <c r="C51" s="2">
        <f t="shared" si="12"/>
        <v>0</v>
      </c>
      <c r="D51" s="2">
        <f t="shared" si="12"/>
        <v>0</v>
      </c>
      <c r="E51" s="2">
        <f t="shared" si="12"/>
        <v>0</v>
      </c>
      <c r="F51" s="2">
        <f t="shared" si="12"/>
        <v>0</v>
      </c>
      <c r="G51" s="2">
        <f t="shared" si="12"/>
        <v>0</v>
      </c>
      <c r="H51" s="2">
        <f t="shared" si="12"/>
        <v>5203.67</v>
      </c>
      <c r="I51" s="2">
        <f t="shared" si="12"/>
        <v>0</v>
      </c>
      <c r="J51" s="2">
        <f t="shared" si="12"/>
        <v>86471</v>
      </c>
      <c r="K51" s="2">
        <f t="shared" si="12"/>
        <v>88043.040000000008</v>
      </c>
      <c r="L51" s="2">
        <f t="shared" si="2"/>
        <v>179717.71000000002</v>
      </c>
    </row>
    <row r="52" spans="1:12" x14ac:dyDescent="0.25">
      <c r="A52" t="s">
        <v>24</v>
      </c>
      <c r="B52" s="2">
        <f t="shared" ref="B52:K52" si="13">B$20*B14</f>
        <v>0</v>
      </c>
      <c r="C52" s="2">
        <f t="shared" si="13"/>
        <v>0</v>
      </c>
      <c r="D52" s="2">
        <f t="shared" si="13"/>
        <v>0</v>
      </c>
      <c r="E52" s="2">
        <f t="shared" si="13"/>
        <v>0</v>
      </c>
      <c r="F52" s="2">
        <f t="shared" si="13"/>
        <v>12000</v>
      </c>
      <c r="G52" s="2">
        <f t="shared" si="13"/>
        <v>0</v>
      </c>
      <c r="H52" s="2">
        <f t="shared" si="13"/>
        <v>0</v>
      </c>
      <c r="I52" s="2">
        <f t="shared" si="13"/>
        <v>42000</v>
      </c>
      <c r="J52" s="2">
        <f t="shared" si="13"/>
        <v>0</v>
      </c>
      <c r="K52" s="2">
        <f t="shared" si="13"/>
        <v>0</v>
      </c>
      <c r="L52" s="2">
        <f t="shared" si="2"/>
        <v>54000</v>
      </c>
    </row>
    <row r="53" spans="1:12" x14ac:dyDescent="0.25">
      <c r="A53" t="s">
        <v>25</v>
      </c>
      <c r="B53" s="2">
        <f t="shared" ref="B53:K53" si="14">B$20*B15</f>
        <v>17244.439999999999</v>
      </c>
      <c r="C53" s="2">
        <f t="shared" si="14"/>
        <v>0</v>
      </c>
      <c r="D53" s="2">
        <f t="shared" si="14"/>
        <v>0</v>
      </c>
      <c r="E53" s="2">
        <f t="shared" si="14"/>
        <v>6000</v>
      </c>
      <c r="F53" s="2">
        <f t="shared" si="14"/>
        <v>16000</v>
      </c>
      <c r="G53" s="2">
        <f t="shared" si="14"/>
        <v>0</v>
      </c>
      <c r="H53" s="2">
        <f t="shared" si="14"/>
        <v>0</v>
      </c>
      <c r="I53" s="2">
        <f t="shared" si="14"/>
        <v>0</v>
      </c>
      <c r="J53" s="2">
        <f>J$20*J15</f>
        <v>67941.5</v>
      </c>
      <c r="K53" s="2">
        <f t="shared" si="14"/>
        <v>14673.84</v>
      </c>
      <c r="L53" s="2">
        <f t="shared" si="2"/>
        <v>121859.78</v>
      </c>
    </row>
    <row r="54" spans="1:12" x14ac:dyDescent="0.25">
      <c r="A54" t="s">
        <v>26</v>
      </c>
      <c r="B54" s="2">
        <f t="shared" ref="B54:K54" si="15">B$20*B16</f>
        <v>0</v>
      </c>
      <c r="C54" s="2">
        <f t="shared" si="15"/>
        <v>0</v>
      </c>
      <c r="D54" s="2">
        <f t="shared" si="15"/>
        <v>0</v>
      </c>
      <c r="E54" s="2">
        <f t="shared" si="15"/>
        <v>0</v>
      </c>
      <c r="F54" s="2">
        <f t="shared" si="15"/>
        <v>20000</v>
      </c>
      <c r="G54" s="2">
        <f t="shared" si="15"/>
        <v>0</v>
      </c>
      <c r="H54" s="2">
        <f t="shared" si="15"/>
        <v>0</v>
      </c>
      <c r="I54" s="2">
        <f t="shared" si="15"/>
        <v>0</v>
      </c>
      <c r="J54" s="2">
        <f t="shared" si="15"/>
        <v>0</v>
      </c>
      <c r="K54" s="2">
        <f t="shared" si="15"/>
        <v>7336.92</v>
      </c>
      <c r="L54" s="2">
        <f t="shared" si="2"/>
        <v>27336.92</v>
      </c>
    </row>
    <row r="55" spans="1:12" x14ac:dyDescent="0.25">
      <c r="A55" t="s">
        <v>27</v>
      </c>
      <c r="B55" s="2">
        <f t="shared" ref="B55:K55" si="16">B$20*B17</f>
        <v>0</v>
      </c>
      <c r="C55" s="2">
        <f t="shared" si="16"/>
        <v>0</v>
      </c>
      <c r="D55" s="2">
        <f t="shared" si="16"/>
        <v>0</v>
      </c>
      <c r="E55" s="2">
        <f t="shared" si="16"/>
        <v>0</v>
      </c>
      <c r="F55" s="2">
        <f t="shared" si="16"/>
        <v>8000</v>
      </c>
      <c r="G55" s="2">
        <f t="shared" si="16"/>
        <v>0</v>
      </c>
      <c r="H55" s="2">
        <f t="shared" si="16"/>
        <v>0</v>
      </c>
      <c r="I55" s="2">
        <f t="shared" si="16"/>
        <v>0</v>
      </c>
      <c r="J55" s="2">
        <f t="shared" si="16"/>
        <v>0</v>
      </c>
      <c r="K55" s="2">
        <f t="shared" si="16"/>
        <v>0</v>
      </c>
      <c r="L55" s="2">
        <f t="shared" si="2"/>
        <v>8000</v>
      </c>
    </row>
    <row r="56" spans="1:12" x14ac:dyDescent="0.25">
      <c r="A56" t="s">
        <v>11</v>
      </c>
      <c r="B56" s="2">
        <f t="shared" ref="B56:K56" si="17">SUM(B40:B55)</f>
        <v>51733.319999999992</v>
      </c>
      <c r="C56" s="2">
        <f t="shared" si="17"/>
        <v>2000</v>
      </c>
      <c r="D56" s="2">
        <f t="shared" si="17"/>
        <v>2428.54</v>
      </c>
      <c r="E56" s="2">
        <f t="shared" si="17"/>
        <v>30000</v>
      </c>
      <c r="F56" s="2">
        <f t="shared" si="17"/>
        <v>344000</v>
      </c>
      <c r="G56" s="2">
        <f t="shared" si="17"/>
        <v>4146.4799999999996</v>
      </c>
      <c r="H56" s="2">
        <f t="shared" si="17"/>
        <v>20814.68</v>
      </c>
      <c r="I56" s="2">
        <f t="shared" si="17"/>
        <v>66000</v>
      </c>
      <c r="J56" s="2">
        <f t="shared" si="17"/>
        <v>302648.5</v>
      </c>
      <c r="K56" s="2">
        <f t="shared" si="17"/>
        <v>366846</v>
      </c>
      <c r="L56" s="2">
        <f>SUM(L40:L55)</f>
        <v>1190617.52</v>
      </c>
    </row>
    <row r="58" spans="1:12" x14ac:dyDescent="0.25">
      <c r="A58" t="s">
        <v>0</v>
      </c>
      <c r="B58" t="s">
        <v>72</v>
      </c>
      <c r="C58" t="s">
        <v>73</v>
      </c>
      <c r="D58" t="s">
        <v>74</v>
      </c>
    </row>
    <row r="59" spans="1:12" x14ac:dyDescent="0.25">
      <c r="A59" t="s">
        <v>12</v>
      </c>
      <c r="B59" s="2">
        <v>12000</v>
      </c>
      <c r="C59" s="2">
        <v>540</v>
      </c>
      <c r="D59" s="4">
        <f>B59-C59</f>
        <v>11460</v>
      </c>
    </row>
    <row r="60" spans="1:12" x14ac:dyDescent="0.25">
      <c r="A60" t="s">
        <v>13</v>
      </c>
      <c r="B60" s="2">
        <v>60716.76</v>
      </c>
      <c r="C60" s="2">
        <v>22873.63</v>
      </c>
      <c r="D60" s="4">
        <f t="shared" ref="D60:D74" si="18">B60-C60</f>
        <v>37843.130000000005</v>
      </c>
    </row>
    <row r="61" spans="1:12" x14ac:dyDescent="0.25">
      <c r="A61" t="s">
        <v>14</v>
      </c>
      <c r="B61" s="2">
        <v>126431.70000000001</v>
      </c>
      <c r="C61" s="2">
        <v>29055.819999999996</v>
      </c>
      <c r="D61" s="4">
        <f t="shared" si="18"/>
        <v>97375.880000000019</v>
      </c>
    </row>
    <row r="62" spans="1:12" x14ac:dyDescent="0.25">
      <c r="A62" t="s">
        <v>15</v>
      </c>
      <c r="B62" s="2">
        <v>13513.42</v>
      </c>
      <c r="C62" s="2">
        <v>6717.78</v>
      </c>
      <c r="D62" s="4">
        <f t="shared" si="18"/>
        <v>6795.64</v>
      </c>
    </row>
    <row r="63" spans="1:12" x14ac:dyDescent="0.25">
      <c r="A63" t="s">
        <v>16</v>
      </c>
      <c r="B63" s="2">
        <v>24353</v>
      </c>
      <c r="C63" s="2">
        <v>6000.44</v>
      </c>
      <c r="D63" s="4">
        <f t="shared" si="18"/>
        <v>18352.560000000001</v>
      </c>
    </row>
    <row r="64" spans="1:12" x14ac:dyDescent="0.25">
      <c r="A64" t="s">
        <v>17</v>
      </c>
      <c r="B64" s="2">
        <v>21000</v>
      </c>
      <c r="C64" s="2">
        <v>0</v>
      </c>
      <c r="D64" s="4">
        <f t="shared" si="18"/>
        <v>21000</v>
      </c>
    </row>
    <row r="65" spans="1:4" x14ac:dyDescent="0.25">
      <c r="A65" t="s">
        <v>18</v>
      </c>
      <c r="B65" s="2">
        <v>34428.54</v>
      </c>
      <c r="C65" s="2">
        <v>0</v>
      </c>
      <c r="D65" s="4">
        <f t="shared" si="18"/>
        <v>34428.54</v>
      </c>
    </row>
    <row r="66" spans="1:4" x14ac:dyDescent="0.25">
      <c r="A66" t="s">
        <v>19</v>
      </c>
      <c r="B66" s="2">
        <v>209235.62</v>
      </c>
      <c r="C66" s="2">
        <v>50558.54</v>
      </c>
      <c r="D66" s="4">
        <f t="shared" si="18"/>
        <v>158677.07999999999</v>
      </c>
    </row>
    <row r="67" spans="1:4" x14ac:dyDescent="0.25">
      <c r="A67" t="s">
        <v>20</v>
      </c>
      <c r="B67" s="2">
        <v>12000</v>
      </c>
      <c r="C67" s="2">
        <v>0</v>
      </c>
      <c r="D67" s="4">
        <f t="shared" si="18"/>
        <v>12000</v>
      </c>
    </row>
    <row r="68" spans="1:4" x14ac:dyDescent="0.25">
      <c r="A68" t="s">
        <v>21</v>
      </c>
      <c r="B68" s="2">
        <v>31513.42</v>
      </c>
      <c r="C68" s="2">
        <v>6778.37</v>
      </c>
      <c r="D68" s="4">
        <f t="shared" si="18"/>
        <v>24735.05</v>
      </c>
    </row>
    <row r="69" spans="1:4" x14ac:dyDescent="0.25">
      <c r="A69" t="s">
        <v>22</v>
      </c>
      <c r="B69" s="2">
        <v>254510.65</v>
      </c>
      <c r="C69" s="2">
        <v>115380.65999999999</v>
      </c>
      <c r="D69" s="4">
        <f t="shared" si="18"/>
        <v>139129.99</v>
      </c>
    </row>
    <row r="70" spans="1:4" x14ac:dyDescent="0.25">
      <c r="A70" t="s">
        <v>23</v>
      </c>
      <c r="B70" s="2">
        <v>179717.71000000002</v>
      </c>
      <c r="C70" s="2">
        <v>84196.860000000015</v>
      </c>
      <c r="D70" s="4">
        <f t="shared" si="18"/>
        <v>95520.85</v>
      </c>
    </row>
    <row r="71" spans="1:4" x14ac:dyDescent="0.25">
      <c r="A71" t="s">
        <v>24</v>
      </c>
      <c r="B71" s="2">
        <v>54000</v>
      </c>
      <c r="C71" s="2">
        <v>540</v>
      </c>
      <c r="D71" s="4">
        <f t="shared" si="18"/>
        <v>53460</v>
      </c>
    </row>
    <row r="72" spans="1:4" x14ac:dyDescent="0.25">
      <c r="A72" t="s">
        <v>25</v>
      </c>
      <c r="B72" s="2">
        <v>121859.78</v>
      </c>
      <c r="C72" s="2">
        <v>40123.079999999994</v>
      </c>
      <c r="D72" s="4">
        <f t="shared" si="18"/>
        <v>81736.700000000012</v>
      </c>
    </row>
    <row r="73" spans="1:4" x14ac:dyDescent="0.25">
      <c r="A73" t="s">
        <v>26</v>
      </c>
      <c r="B73" s="2">
        <v>27336.92</v>
      </c>
      <c r="C73" s="2">
        <v>3668.4799999999996</v>
      </c>
      <c r="D73" s="4">
        <f t="shared" si="18"/>
        <v>23668.44</v>
      </c>
    </row>
    <row r="74" spans="1:4" x14ac:dyDescent="0.25">
      <c r="A74" t="s">
        <v>27</v>
      </c>
      <c r="B74" s="2">
        <v>8000</v>
      </c>
      <c r="C74" s="2">
        <v>0</v>
      </c>
      <c r="D74" s="4">
        <f t="shared" si="18"/>
        <v>8000</v>
      </c>
    </row>
    <row r="75" spans="1:4" x14ac:dyDescent="0.25">
      <c r="A75" t="s">
        <v>11</v>
      </c>
      <c r="B75" s="2">
        <v>1190617.52</v>
      </c>
      <c r="C75" s="2">
        <f>SUM(C59:C74)</f>
        <v>366433.66</v>
      </c>
      <c r="D75" s="2">
        <f>SUM(D59:D74)</f>
        <v>824183.85999999987</v>
      </c>
    </row>
  </sheetData>
  <pageMargins left="0.511811024" right="0.511811024" top="0.78740157499999996" bottom="0.78740157499999996" header="0.31496062000000002" footer="0.3149606200000000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E2F712-D3E9-45FC-8817-7B7565E61CB9}">
  <dimension ref="A1:D13"/>
  <sheetViews>
    <sheetView workbookViewId="0">
      <selection activeCell="D13" sqref="D13"/>
    </sheetView>
  </sheetViews>
  <sheetFormatPr defaultRowHeight="15" x14ac:dyDescent="0.25"/>
  <cols>
    <col min="1" max="1" width="10.85546875" customWidth="1"/>
    <col min="2" max="2" width="13.28515625" bestFit="1" customWidth="1"/>
    <col min="4" max="4" width="13.28515625" bestFit="1" customWidth="1"/>
  </cols>
  <sheetData>
    <row r="1" spans="1:4" x14ac:dyDescent="0.25">
      <c r="A1" t="s">
        <v>28</v>
      </c>
      <c r="B1" t="s">
        <v>5</v>
      </c>
    </row>
    <row r="2" spans="1:4" x14ac:dyDescent="0.25">
      <c r="A2" t="s">
        <v>32</v>
      </c>
      <c r="B2">
        <v>3</v>
      </c>
    </row>
    <row r="3" spans="1:4" x14ac:dyDescent="0.25">
      <c r="A3" t="s">
        <v>11</v>
      </c>
      <c r="B3">
        <v>3</v>
      </c>
    </row>
    <row r="5" spans="1:4" x14ac:dyDescent="0.25">
      <c r="A5" t="s">
        <v>28</v>
      </c>
      <c r="B5" s="1">
        <v>4000</v>
      </c>
    </row>
    <row r="6" spans="1:4" x14ac:dyDescent="0.25">
      <c r="A6" t="s">
        <v>32</v>
      </c>
      <c r="B6">
        <v>3</v>
      </c>
    </row>
    <row r="7" spans="1:4" x14ac:dyDescent="0.25">
      <c r="A7" t="s">
        <v>11</v>
      </c>
      <c r="B7">
        <v>3</v>
      </c>
    </row>
    <row r="9" spans="1:4" x14ac:dyDescent="0.25">
      <c r="A9" t="s">
        <v>28</v>
      </c>
      <c r="B9" t="s">
        <v>5</v>
      </c>
    </row>
    <row r="10" spans="1:4" x14ac:dyDescent="0.25">
      <c r="A10" t="s">
        <v>32</v>
      </c>
      <c r="B10" s="2">
        <f>B5*B6</f>
        <v>12000</v>
      </c>
    </row>
    <row r="11" spans="1:4" x14ac:dyDescent="0.25">
      <c r="A11" t="s">
        <v>11</v>
      </c>
      <c r="B11" s="2">
        <f>B10</f>
        <v>12000</v>
      </c>
    </row>
    <row r="13" spans="1:4" x14ac:dyDescent="0.25">
      <c r="A13">
        <v>0</v>
      </c>
      <c r="D13" s="3">
        <f>B11-A13</f>
        <v>12000</v>
      </c>
    </row>
  </sheetData>
  <pageMargins left="0.511811024" right="0.511811024" top="0.78740157499999996" bottom="0.78740157499999996" header="0.31496062000000002" footer="0.3149606200000000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F5A2C2-986E-479A-AEA0-3E314E88D97E}">
  <dimension ref="A1:H34"/>
  <sheetViews>
    <sheetView topLeftCell="A4" workbookViewId="0">
      <selection activeCell="H34" sqref="H34"/>
    </sheetView>
  </sheetViews>
  <sheetFormatPr defaultRowHeight="15" x14ac:dyDescent="0.25"/>
  <cols>
    <col min="1" max="1" width="10.7109375" customWidth="1"/>
    <col min="2" max="2" width="13.28515625" bestFit="1" customWidth="1"/>
    <col min="3" max="5" width="12.140625" bestFit="1" customWidth="1"/>
    <col min="6" max="6" width="13.28515625" bestFit="1" customWidth="1"/>
    <col min="8" max="8" width="13.28515625" bestFit="1" customWidth="1"/>
  </cols>
  <sheetData>
    <row r="1" spans="1:6" x14ac:dyDescent="0.25">
      <c r="A1" t="s">
        <v>28</v>
      </c>
      <c r="B1" t="s">
        <v>5</v>
      </c>
      <c r="C1" t="s">
        <v>8</v>
      </c>
      <c r="D1" t="s">
        <v>9</v>
      </c>
      <c r="E1" t="s">
        <v>10</v>
      </c>
      <c r="F1" t="s">
        <v>11</v>
      </c>
    </row>
    <row r="2" spans="1:6" x14ac:dyDescent="0.25">
      <c r="A2" t="s">
        <v>30</v>
      </c>
      <c r="B2">
        <v>0</v>
      </c>
      <c r="C2">
        <v>0</v>
      </c>
      <c r="D2">
        <v>0</v>
      </c>
      <c r="E2">
        <v>1</v>
      </c>
      <c r="F2">
        <v>1</v>
      </c>
    </row>
    <row r="3" spans="1:6" x14ac:dyDescent="0.25">
      <c r="A3" t="s">
        <v>31</v>
      </c>
      <c r="B3">
        <v>0</v>
      </c>
      <c r="C3">
        <v>0</v>
      </c>
      <c r="D3">
        <v>1</v>
      </c>
      <c r="E3">
        <v>0</v>
      </c>
      <c r="F3">
        <v>1</v>
      </c>
    </row>
    <row r="4" spans="1:6" x14ac:dyDescent="0.25">
      <c r="A4" t="s">
        <v>32</v>
      </c>
      <c r="B4">
        <v>1</v>
      </c>
      <c r="C4">
        <v>0</v>
      </c>
      <c r="D4">
        <v>0</v>
      </c>
      <c r="E4">
        <v>0</v>
      </c>
      <c r="F4">
        <v>1</v>
      </c>
    </row>
    <row r="5" spans="1:6" x14ac:dyDescent="0.25">
      <c r="A5" t="s">
        <v>43</v>
      </c>
      <c r="B5">
        <v>0</v>
      </c>
      <c r="C5">
        <v>1</v>
      </c>
      <c r="D5">
        <v>0</v>
      </c>
      <c r="E5">
        <v>0</v>
      </c>
      <c r="F5">
        <v>1</v>
      </c>
    </row>
    <row r="6" spans="1:6" x14ac:dyDescent="0.25">
      <c r="A6" t="s">
        <v>39</v>
      </c>
      <c r="B6">
        <v>2</v>
      </c>
      <c r="C6">
        <v>0</v>
      </c>
      <c r="D6">
        <v>0</v>
      </c>
      <c r="E6">
        <v>0</v>
      </c>
      <c r="F6">
        <v>2</v>
      </c>
    </row>
    <row r="7" spans="1:6" x14ac:dyDescent="0.25">
      <c r="A7" t="s">
        <v>11</v>
      </c>
      <c r="B7">
        <v>3</v>
      </c>
      <c r="C7">
        <v>1</v>
      </c>
      <c r="D7">
        <v>1</v>
      </c>
      <c r="E7">
        <v>1</v>
      </c>
      <c r="F7">
        <v>6</v>
      </c>
    </row>
    <row r="9" spans="1:6" x14ac:dyDescent="0.25">
      <c r="A9" t="s">
        <v>28</v>
      </c>
      <c r="B9" s="1">
        <v>4000</v>
      </c>
      <c r="C9" s="1">
        <v>6000</v>
      </c>
      <c r="D9" s="1">
        <v>6176.5</v>
      </c>
      <c r="E9" s="1">
        <v>7336.92</v>
      </c>
      <c r="F9" t="s">
        <v>11</v>
      </c>
    </row>
    <row r="10" spans="1:6" x14ac:dyDescent="0.25">
      <c r="A10" t="s">
        <v>30</v>
      </c>
      <c r="B10">
        <v>0</v>
      </c>
      <c r="C10">
        <v>0</v>
      </c>
      <c r="D10">
        <v>0</v>
      </c>
      <c r="E10">
        <v>1</v>
      </c>
      <c r="F10">
        <v>1</v>
      </c>
    </row>
    <row r="11" spans="1:6" x14ac:dyDescent="0.25">
      <c r="A11" t="s">
        <v>31</v>
      </c>
      <c r="B11">
        <v>0</v>
      </c>
      <c r="C11">
        <v>0</v>
      </c>
      <c r="D11">
        <v>1</v>
      </c>
      <c r="E11">
        <v>0</v>
      </c>
      <c r="F11">
        <v>1</v>
      </c>
    </row>
    <row r="12" spans="1:6" x14ac:dyDescent="0.25">
      <c r="A12" t="s">
        <v>32</v>
      </c>
      <c r="B12">
        <v>1</v>
      </c>
      <c r="C12">
        <v>0</v>
      </c>
      <c r="D12">
        <v>0</v>
      </c>
      <c r="E12">
        <v>0</v>
      </c>
      <c r="F12">
        <v>1</v>
      </c>
    </row>
    <row r="13" spans="1:6" x14ac:dyDescent="0.25">
      <c r="A13" t="s">
        <v>43</v>
      </c>
      <c r="B13">
        <v>0</v>
      </c>
      <c r="C13">
        <v>1</v>
      </c>
      <c r="D13">
        <v>0</v>
      </c>
      <c r="E13">
        <v>0</v>
      </c>
      <c r="F13">
        <v>1</v>
      </c>
    </row>
    <row r="14" spans="1:6" x14ac:dyDescent="0.25">
      <c r="A14" t="s">
        <v>39</v>
      </c>
      <c r="B14">
        <v>2</v>
      </c>
      <c r="C14">
        <v>0</v>
      </c>
      <c r="D14">
        <v>0</v>
      </c>
      <c r="E14">
        <v>0</v>
      </c>
      <c r="F14">
        <v>2</v>
      </c>
    </row>
    <row r="15" spans="1:6" x14ac:dyDescent="0.25">
      <c r="A15" t="s">
        <v>11</v>
      </c>
      <c r="B15">
        <v>3</v>
      </c>
      <c r="C15">
        <v>1</v>
      </c>
      <c r="D15">
        <v>1</v>
      </c>
      <c r="E15">
        <v>1</v>
      </c>
      <c r="F15">
        <v>6</v>
      </c>
    </row>
    <row r="17" spans="1:6" x14ac:dyDescent="0.25">
      <c r="A17" t="s">
        <v>28</v>
      </c>
      <c r="B17" t="s">
        <v>5</v>
      </c>
      <c r="C17" t="s">
        <v>8</v>
      </c>
      <c r="D17" t="s">
        <v>9</v>
      </c>
      <c r="E17" t="s">
        <v>10</v>
      </c>
      <c r="F17" t="s">
        <v>11</v>
      </c>
    </row>
    <row r="18" spans="1:6" x14ac:dyDescent="0.25">
      <c r="A18" t="s">
        <v>30</v>
      </c>
      <c r="B18" s="2">
        <f>B$9*B2</f>
        <v>0</v>
      </c>
      <c r="C18" s="2">
        <f t="shared" ref="C18:E18" si="0">C$9*C2</f>
        <v>0</v>
      </c>
      <c r="D18" s="2">
        <f t="shared" si="0"/>
        <v>0</v>
      </c>
      <c r="E18" s="2">
        <f t="shared" si="0"/>
        <v>7336.92</v>
      </c>
      <c r="F18" s="2">
        <f>SUM(B18:E18)</f>
        <v>7336.92</v>
      </c>
    </row>
    <row r="19" spans="1:6" x14ac:dyDescent="0.25">
      <c r="A19" t="s">
        <v>31</v>
      </c>
      <c r="B19" s="2">
        <f t="shared" ref="B19:E19" si="1">B$9*B3</f>
        <v>0</v>
      </c>
      <c r="C19" s="2">
        <f t="shared" si="1"/>
        <v>0</v>
      </c>
      <c r="D19" s="2">
        <f t="shared" si="1"/>
        <v>6176.5</v>
      </c>
      <c r="E19" s="2">
        <f t="shared" si="1"/>
        <v>0</v>
      </c>
      <c r="F19" s="2">
        <f t="shared" ref="F19:F22" si="2">SUM(B19:E19)</f>
        <v>6176.5</v>
      </c>
    </row>
    <row r="20" spans="1:6" x14ac:dyDescent="0.25">
      <c r="A20" t="s">
        <v>32</v>
      </c>
      <c r="B20" s="2">
        <f t="shared" ref="B20:E20" si="3">B$9*B4</f>
        <v>4000</v>
      </c>
      <c r="C20" s="2">
        <f t="shared" si="3"/>
        <v>0</v>
      </c>
      <c r="D20" s="2">
        <f t="shared" si="3"/>
        <v>0</v>
      </c>
      <c r="E20" s="2">
        <f t="shared" si="3"/>
        <v>0</v>
      </c>
      <c r="F20" s="2">
        <f t="shared" si="2"/>
        <v>4000</v>
      </c>
    </row>
    <row r="21" spans="1:6" x14ac:dyDescent="0.25">
      <c r="A21" t="s">
        <v>43</v>
      </c>
      <c r="B21" s="2">
        <f t="shared" ref="B21:E21" si="4">B$9*B5</f>
        <v>0</v>
      </c>
      <c r="C21" s="2">
        <f t="shared" si="4"/>
        <v>6000</v>
      </c>
      <c r="D21" s="2">
        <f t="shared" si="4"/>
        <v>0</v>
      </c>
      <c r="E21" s="2">
        <f t="shared" si="4"/>
        <v>0</v>
      </c>
      <c r="F21" s="2">
        <f t="shared" si="2"/>
        <v>6000</v>
      </c>
    </row>
    <row r="22" spans="1:6" x14ac:dyDescent="0.25">
      <c r="A22" t="s">
        <v>39</v>
      </c>
      <c r="B22" s="2">
        <f t="shared" ref="B22:E22" si="5">B$9*B6</f>
        <v>8000</v>
      </c>
      <c r="C22" s="2">
        <f t="shared" si="5"/>
        <v>0</v>
      </c>
      <c r="D22" s="2">
        <f t="shared" si="5"/>
        <v>0</v>
      </c>
      <c r="E22" s="2">
        <f t="shared" si="5"/>
        <v>0</v>
      </c>
      <c r="F22" s="2">
        <f t="shared" si="2"/>
        <v>8000</v>
      </c>
    </row>
    <row r="23" spans="1:6" x14ac:dyDescent="0.25">
      <c r="A23" t="s">
        <v>11</v>
      </c>
      <c r="B23" s="2">
        <f t="shared" ref="B23:E23" si="6">SUM(B18:B22)</f>
        <v>12000</v>
      </c>
      <c r="C23" s="2">
        <f t="shared" si="6"/>
        <v>6000</v>
      </c>
      <c r="D23" s="2">
        <f t="shared" si="6"/>
        <v>6176.5</v>
      </c>
      <c r="E23" s="2">
        <f t="shared" si="6"/>
        <v>7336.92</v>
      </c>
      <c r="F23" s="2">
        <f>SUM(F18:F22)</f>
        <v>31513.42</v>
      </c>
    </row>
    <row r="24" spans="1:6" x14ac:dyDescent="0.25">
      <c r="B24" s="2"/>
      <c r="C24" s="2"/>
      <c r="D24" s="2"/>
      <c r="E24" s="2"/>
      <c r="F24" s="2"/>
    </row>
    <row r="25" spans="1:6" x14ac:dyDescent="0.25">
      <c r="A25" t="s">
        <v>47</v>
      </c>
      <c r="B25">
        <v>1</v>
      </c>
      <c r="C25" s="2">
        <v>1027.28</v>
      </c>
    </row>
    <row r="26" spans="1:6" x14ac:dyDescent="0.25">
      <c r="A26" t="s">
        <v>48</v>
      </c>
      <c r="B26">
        <v>1</v>
      </c>
      <c r="C26" s="2">
        <v>463.48</v>
      </c>
    </row>
    <row r="27" spans="1:6" x14ac:dyDescent="0.25">
      <c r="A27" t="s">
        <v>49</v>
      </c>
      <c r="B27">
        <v>1</v>
      </c>
      <c r="C27" s="2">
        <v>1695.27</v>
      </c>
    </row>
    <row r="28" spans="1:6" x14ac:dyDescent="0.25">
      <c r="A28" t="s">
        <v>50</v>
      </c>
      <c r="B28">
        <v>1</v>
      </c>
      <c r="C28" s="2">
        <v>1671.6</v>
      </c>
    </row>
    <row r="29" spans="1:6" x14ac:dyDescent="0.25">
      <c r="A29" t="s">
        <v>51</v>
      </c>
      <c r="B29">
        <v>1</v>
      </c>
      <c r="C29" s="2">
        <v>352.96</v>
      </c>
    </row>
    <row r="30" spans="1:6" x14ac:dyDescent="0.25">
      <c r="A30" t="s">
        <v>52</v>
      </c>
      <c r="B30">
        <v>1</v>
      </c>
      <c r="C30" s="2">
        <v>854.48</v>
      </c>
    </row>
    <row r="31" spans="1:6" x14ac:dyDescent="0.25">
      <c r="A31" t="s">
        <v>53</v>
      </c>
      <c r="B31">
        <v>1</v>
      </c>
      <c r="C31" s="2">
        <v>372.78</v>
      </c>
    </row>
    <row r="32" spans="1:6" x14ac:dyDescent="0.25">
      <c r="A32" t="s">
        <v>54</v>
      </c>
      <c r="B32">
        <v>2</v>
      </c>
      <c r="C32" s="2">
        <v>219.34</v>
      </c>
    </row>
    <row r="33" spans="1:8" x14ac:dyDescent="0.25">
      <c r="A33" t="s">
        <v>55</v>
      </c>
      <c r="B33">
        <v>2</v>
      </c>
      <c r="C33" s="2">
        <v>121.18</v>
      </c>
    </row>
    <row r="34" spans="1:8" x14ac:dyDescent="0.25">
      <c r="C34" s="2">
        <f>SUM(C25:C33)</f>
        <v>6778.37</v>
      </c>
      <c r="H34" s="3">
        <f>F23-C34</f>
        <v>24735.05</v>
      </c>
    </row>
  </sheetData>
  <pageMargins left="0.511811024" right="0.511811024" top="0.78740157499999996" bottom="0.78740157499999996" header="0.31496062000000002" footer="0.3149606200000000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3D6C53-7D96-48EA-903B-D7772B7D54EB}">
  <dimension ref="A1:K50"/>
  <sheetViews>
    <sheetView topLeftCell="A25" workbookViewId="0">
      <selection activeCell="K50" sqref="K50"/>
    </sheetView>
  </sheetViews>
  <sheetFormatPr defaultRowHeight="15" x14ac:dyDescent="0.25"/>
  <cols>
    <col min="1" max="1" width="10.5703125" customWidth="1"/>
    <col min="2" max="2" width="13.28515625" bestFit="1" customWidth="1"/>
    <col min="3" max="3" width="14.28515625" bestFit="1" customWidth="1"/>
    <col min="4" max="4" width="12.140625" bestFit="1" customWidth="1"/>
    <col min="5" max="5" width="13.28515625" bestFit="1" customWidth="1"/>
    <col min="6" max="6" width="12.140625" bestFit="1" customWidth="1"/>
    <col min="7" max="7" width="13.28515625" bestFit="1" customWidth="1"/>
    <col min="8" max="9" width="14.28515625" bestFit="1" customWidth="1"/>
    <col min="11" max="11" width="14.28515625" bestFit="1" customWidth="1"/>
  </cols>
  <sheetData>
    <row r="1" spans="1:9" x14ac:dyDescent="0.25">
      <c r="A1" t="s">
        <v>28</v>
      </c>
      <c r="B1" t="s">
        <v>1</v>
      </c>
      <c r="C1" t="s">
        <v>5</v>
      </c>
      <c r="D1" t="s">
        <v>6</v>
      </c>
      <c r="E1" t="s">
        <v>7</v>
      </c>
      <c r="F1" t="s">
        <v>8</v>
      </c>
      <c r="G1" t="s">
        <v>9</v>
      </c>
      <c r="H1" t="s">
        <v>10</v>
      </c>
      <c r="I1" t="s">
        <v>11</v>
      </c>
    </row>
    <row r="2" spans="1:9" x14ac:dyDescent="0.25">
      <c r="A2" t="s">
        <v>44</v>
      </c>
      <c r="B2">
        <v>0</v>
      </c>
      <c r="C2">
        <v>0</v>
      </c>
      <c r="D2">
        <v>1</v>
      </c>
      <c r="E2">
        <v>0</v>
      </c>
      <c r="F2">
        <v>0</v>
      </c>
      <c r="G2">
        <v>0</v>
      </c>
      <c r="H2">
        <v>0</v>
      </c>
      <c r="I2">
        <v>1</v>
      </c>
    </row>
    <row r="3" spans="1:9" x14ac:dyDescent="0.25">
      <c r="A3" t="s">
        <v>45</v>
      </c>
      <c r="B3">
        <v>0</v>
      </c>
      <c r="C3">
        <v>0</v>
      </c>
      <c r="D3">
        <v>0</v>
      </c>
      <c r="E3">
        <v>3</v>
      </c>
      <c r="F3">
        <v>0</v>
      </c>
      <c r="G3">
        <v>0</v>
      </c>
      <c r="H3">
        <v>0</v>
      </c>
      <c r="I3">
        <v>3</v>
      </c>
    </row>
    <row r="4" spans="1:9" x14ac:dyDescent="0.25">
      <c r="A4" t="s">
        <v>30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16</v>
      </c>
      <c r="I4">
        <v>16</v>
      </c>
    </row>
    <row r="5" spans="1:9" x14ac:dyDescent="0.25">
      <c r="A5" t="s">
        <v>34</v>
      </c>
      <c r="B5">
        <v>1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1</v>
      </c>
    </row>
    <row r="6" spans="1:9" x14ac:dyDescent="0.25">
      <c r="A6" t="s">
        <v>31</v>
      </c>
      <c r="B6">
        <v>0</v>
      </c>
      <c r="C6">
        <v>0</v>
      </c>
      <c r="D6">
        <v>0</v>
      </c>
      <c r="E6">
        <v>0</v>
      </c>
      <c r="F6">
        <v>0</v>
      </c>
      <c r="G6">
        <v>12</v>
      </c>
      <c r="H6">
        <v>0</v>
      </c>
      <c r="I6">
        <v>12</v>
      </c>
    </row>
    <row r="7" spans="1:9" x14ac:dyDescent="0.25">
      <c r="A7" t="s">
        <v>32</v>
      </c>
      <c r="B7">
        <v>0</v>
      </c>
      <c r="C7">
        <v>5</v>
      </c>
      <c r="D7">
        <v>0</v>
      </c>
      <c r="E7">
        <v>0</v>
      </c>
      <c r="F7">
        <v>0</v>
      </c>
      <c r="G7">
        <v>0</v>
      </c>
      <c r="H7">
        <v>0</v>
      </c>
      <c r="I7">
        <v>5</v>
      </c>
    </row>
    <row r="8" spans="1:9" x14ac:dyDescent="0.25">
      <c r="A8" t="s">
        <v>35</v>
      </c>
      <c r="B8">
        <v>0</v>
      </c>
      <c r="C8">
        <v>0</v>
      </c>
      <c r="D8">
        <v>0</v>
      </c>
      <c r="E8">
        <v>0</v>
      </c>
      <c r="F8">
        <v>1</v>
      </c>
      <c r="G8">
        <v>0</v>
      </c>
      <c r="H8">
        <v>0</v>
      </c>
      <c r="I8">
        <v>1</v>
      </c>
    </row>
    <row r="9" spans="1:9" x14ac:dyDescent="0.25">
      <c r="A9" t="s">
        <v>11</v>
      </c>
      <c r="B9">
        <v>1</v>
      </c>
      <c r="C9">
        <v>5</v>
      </c>
      <c r="D9">
        <v>1</v>
      </c>
      <c r="E9">
        <v>3</v>
      </c>
      <c r="F9">
        <v>1</v>
      </c>
      <c r="G9">
        <v>12</v>
      </c>
      <c r="H9">
        <v>16</v>
      </c>
      <c r="I9">
        <v>39</v>
      </c>
    </row>
    <row r="11" spans="1:9" x14ac:dyDescent="0.25">
      <c r="A11" t="s">
        <v>28</v>
      </c>
      <c r="B11" s="1">
        <v>17244.439999999999</v>
      </c>
      <c r="C11" s="1">
        <v>4000</v>
      </c>
      <c r="D11" s="1">
        <v>4146.4799999999996</v>
      </c>
      <c r="E11" s="1">
        <v>5203.67</v>
      </c>
      <c r="F11" s="1">
        <v>6000</v>
      </c>
      <c r="G11" s="1">
        <v>6176.5</v>
      </c>
      <c r="H11" s="1">
        <v>7336.92</v>
      </c>
      <c r="I11" t="s">
        <v>11</v>
      </c>
    </row>
    <row r="12" spans="1:9" x14ac:dyDescent="0.25">
      <c r="A12" t="s">
        <v>44</v>
      </c>
      <c r="B12">
        <v>0</v>
      </c>
      <c r="C12">
        <v>0</v>
      </c>
      <c r="D12">
        <v>1</v>
      </c>
      <c r="E12">
        <v>0</v>
      </c>
      <c r="F12">
        <v>0</v>
      </c>
      <c r="G12">
        <v>0</v>
      </c>
      <c r="H12">
        <v>0</v>
      </c>
      <c r="I12">
        <v>1</v>
      </c>
    </row>
    <row r="13" spans="1:9" x14ac:dyDescent="0.25">
      <c r="A13" t="s">
        <v>45</v>
      </c>
      <c r="B13">
        <v>0</v>
      </c>
      <c r="C13">
        <v>0</v>
      </c>
      <c r="D13">
        <v>0</v>
      </c>
      <c r="E13">
        <v>3</v>
      </c>
      <c r="F13">
        <v>0</v>
      </c>
      <c r="G13">
        <v>0</v>
      </c>
      <c r="H13">
        <v>0</v>
      </c>
      <c r="I13">
        <v>3</v>
      </c>
    </row>
    <row r="14" spans="1:9" x14ac:dyDescent="0.25">
      <c r="A14" t="s">
        <v>30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16</v>
      </c>
      <c r="I14">
        <v>16</v>
      </c>
    </row>
    <row r="15" spans="1:9" x14ac:dyDescent="0.25">
      <c r="A15" t="s">
        <v>34</v>
      </c>
      <c r="B15">
        <v>1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1</v>
      </c>
    </row>
    <row r="16" spans="1:9" x14ac:dyDescent="0.25">
      <c r="A16" t="s">
        <v>31</v>
      </c>
      <c r="B16">
        <v>0</v>
      </c>
      <c r="C16">
        <v>0</v>
      </c>
      <c r="D16">
        <v>0</v>
      </c>
      <c r="E16">
        <v>0</v>
      </c>
      <c r="F16">
        <v>0</v>
      </c>
      <c r="G16">
        <v>12</v>
      </c>
      <c r="H16">
        <v>0</v>
      </c>
      <c r="I16">
        <v>12</v>
      </c>
    </row>
    <row r="17" spans="1:9" x14ac:dyDescent="0.25">
      <c r="A17" t="s">
        <v>32</v>
      </c>
      <c r="B17">
        <v>0</v>
      </c>
      <c r="C17">
        <v>5</v>
      </c>
      <c r="D17">
        <v>0</v>
      </c>
      <c r="E17">
        <v>0</v>
      </c>
      <c r="F17">
        <v>0</v>
      </c>
      <c r="G17">
        <v>0</v>
      </c>
      <c r="H17">
        <v>0</v>
      </c>
      <c r="I17">
        <v>5</v>
      </c>
    </row>
    <row r="18" spans="1:9" x14ac:dyDescent="0.25">
      <c r="A18" t="s">
        <v>35</v>
      </c>
      <c r="B18">
        <v>0</v>
      </c>
      <c r="C18">
        <v>0</v>
      </c>
      <c r="D18">
        <v>0</v>
      </c>
      <c r="E18">
        <v>0</v>
      </c>
      <c r="F18">
        <v>1</v>
      </c>
      <c r="G18">
        <v>0</v>
      </c>
      <c r="H18">
        <v>0</v>
      </c>
      <c r="I18">
        <v>1</v>
      </c>
    </row>
    <row r="19" spans="1:9" x14ac:dyDescent="0.25">
      <c r="A19" t="s">
        <v>11</v>
      </c>
      <c r="B19">
        <v>1</v>
      </c>
      <c r="C19">
        <v>5</v>
      </c>
      <c r="D19">
        <v>1</v>
      </c>
      <c r="E19">
        <v>3</v>
      </c>
      <c r="F19">
        <v>1</v>
      </c>
      <c r="G19">
        <v>12</v>
      </c>
      <c r="H19">
        <v>16</v>
      </c>
      <c r="I19">
        <v>39</v>
      </c>
    </row>
    <row r="21" spans="1:9" x14ac:dyDescent="0.25">
      <c r="A21" t="s">
        <v>28</v>
      </c>
      <c r="B21" t="s">
        <v>1</v>
      </c>
      <c r="C21" t="s">
        <v>5</v>
      </c>
      <c r="D21" t="s">
        <v>6</v>
      </c>
      <c r="E21" t="s">
        <v>7</v>
      </c>
      <c r="F21" t="s">
        <v>8</v>
      </c>
      <c r="G21" t="s">
        <v>9</v>
      </c>
      <c r="H21" t="s">
        <v>10</v>
      </c>
      <c r="I21" t="s">
        <v>11</v>
      </c>
    </row>
    <row r="22" spans="1:9" x14ac:dyDescent="0.25">
      <c r="A22" t="s">
        <v>44</v>
      </c>
      <c r="B22" s="2">
        <f>B$11*B2</f>
        <v>0</v>
      </c>
      <c r="C22" s="2">
        <f t="shared" ref="C22:H22" si="0">C$11*C2</f>
        <v>0</v>
      </c>
      <c r="D22" s="2">
        <f t="shared" si="0"/>
        <v>4146.4799999999996</v>
      </c>
      <c r="E22" s="2">
        <f t="shared" si="0"/>
        <v>0</v>
      </c>
      <c r="F22" s="2">
        <f t="shared" si="0"/>
        <v>0</v>
      </c>
      <c r="G22" s="2">
        <f t="shared" si="0"/>
        <v>0</v>
      </c>
      <c r="H22" s="2">
        <f t="shared" si="0"/>
        <v>0</v>
      </c>
      <c r="I22" s="2">
        <f>SUM(B22:H22)</f>
        <v>4146.4799999999996</v>
      </c>
    </row>
    <row r="23" spans="1:9" x14ac:dyDescent="0.25">
      <c r="A23" t="s">
        <v>45</v>
      </c>
      <c r="B23" s="2">
        <f t="shared" ref="B23:H23" si="1">B$11*B3</f>
        <v>0</v>
      </c>
      <c r="C23" s="2">
        <f t="shared" si="1"/>
        <v>0</v>
      </c>
      <c r="D23" s="2">
        <f t="shared" si="1"/>
        <v>0</v>
      </c>
      <c r="E23" s="2">
        <f t="shared" si="1"/>
        <v>15611.01</v>
      </c>
      <c r="F23" s="2">
        <f t="shared" si="1"/>
        <v>0</v>
      </c>
      <c r="G23" s="2">
        <f t="shared" si="1"/>
        <v>0</v>
      </c>
      <c r="H23" s="2">
        <f t="shared" si="1"/>
        <v>0</v>
      </c>
      <c r="I23" s="2">
        <f t="shared" ref="I23:I28" si="2">SUM(B23:H23)</f>
        <v>15611.01</v>
      </c>
    </row>
    <row r="24" spans="1:9" x14ac:dyDescent="0.25">
      <c r="A24" t="s">
        <v>30</v>
      </c>
      <c r="B24" s="2">
        <f t="shared" ref="B24:H24" si="3">B$11*B4</f>
        <v>0</v>
      </c>
      <c r="C24" s="2">
        <f t="shared" si="3"/>
        <v>0</v>
      </c>
      <c r="D24" s="2">
        <f t="shared" si="3"/>
        <v>0</v>
      </c>
      <c r="E24" s="2">
        <f t="shared" si="3"/>
        <v>0</v>
      </c>
      <c r="F24" s="2">
        <f t="shared" si="3"/>
        <v>0</v>
      </c>
      <c r="G24" s="2">
        <f t="shared" si="3"/>
        <v>0</v>
      </c>
      <c r="H24" s="2">
        <f t="shared" si="3"/>
        <v>117390.72</v>
      </c>
      <c r="I24" s="2">
        <f t="shared" si="2"/>
        <v>117390.72</v>
      </c>
    </row>
    <row r="25" spans="1:9" x14ac:dyDescent="0.25">
      <c r="A25" t="s">
        <v>34</v>
      </c>
      <c r="B25" s="2">
        <f t="shared" ref="B25:H25" si="4">B$11*B5</f>
        <v>17244.439999999999</v>
      </c>
      <c r="C25" s="2">
        <f t="shared" si="4"/>
        <v>0</v>
      </c>
      <c r="D25" s="2">
        <f t="shared" si="4"/>
        <v>0</v>
      </c>
      <c r="E25" s="2">
        <f t="shared" si="4"/>
        <v>0</v>
      </c>
      <c r="F25" s="2">
        <f t="shared" si="4"/>
        <v>0</v>
      </c>
      <c r="G25" s="2">
        <f t="shared" si="4"/>
        <v>0</v>
      </c>
      <c r="H25" s="2">
        <f t="shared" si="4"/>
        <v>0</v>
      </c>
      <c r="I25" s="2">
        <f t="shared" si="2"/>
        <v>17244.439999999999</v>
      </c>
    </row>
    <row r="26" spans="1:9" x14ac:dyDescent="0.25">
      <c r="A26" t="s">
        <v>31</v>
      </c>
      <c r="B26" s="2">
        <f t="shared" ref="B26:H26" si="5">B$11*B6</f>
        <v>0</v>
      </c>
      <c r="C26" s="2">
        <f t="shared" si="5"/>
        <v>0</v>
      </c>
      <c r="D26" s="2">
        <f t="shared" si="5"/>
        <v>0</v>
      </c>
      <c r="E26" s="2">
        <f t="shared" si="5"/>
        <v>0</v>
      </c>
      <c r="F26" s="2">
        <f t="shared" si="5"/>
        <v>0</v>
      </c>
      <c r="G26" s="2">
        <f t="shared" si="5"/>
        <v>74118</v>
      </c>
      <c r="H26" s="2">
        <f t="shared" si="5"/>
        <v>0</v>
      </c>
      <c r="I26" s="2">
        <f t="shared" si="2"/>
        <v>74118</v>
      </c>
    </row>
    <row r="27" spans="1:9" x14ac:dyDescent="0.25">
      <c r="A27" t="s">
        <v>32</v>
      </c>
      <c r="B27" s="2">
        <f t="shared" ref="B27:H27" si="6">B$11*B7</f>
        <v>0</v>
      </c>
      <c r="C27" s="2">
        <f t="shared" si="6"/>
        <v>20000</v>
      </c>
      <c r="D27" s="2">
        <f t="shared" si="6"/>
        <v>0</v>
      </c>
      <c r="E27" s="2">
        <f t="shared" si="6"/>
        <v>0</v>
      </c>
      <c r="F27" s="2">
        <f t="shared" si="6"/>
        <v>0</v>
      </c>
      <c r="G27" s="2">
        <f t="shared" si="6"/>
        <v>0</v>
      </c>
      <c r="H27" s="2">
        <f t="shared" si="6"/>
        <v>0</v>
      </c>
      <c r="I27" s="2">
        <f t="shared" si="2"/>
        <v>20000</v>
      </c>
    </row>
    <row r="28" spans="1:9" x14ac:dyDescent="0.25">
      <c r="A28" t="s">
        <v>35</v>
      </c>
      <c r="B28" s="2">
        <f t="shared" ref="B28:H28" si="7">B$11*B8</f>
        <v>0</v>
      </c>
      <c r="C28" s="2">
        <f t="shared" si="7"/>
        <v>0</v>
      </c>
      <c r="D28" s="2">
        <f t="shared" si="7"/>
        <v>0</v>
      </c>
      <c r="E28" s="2">
        <f t="shared" si="7"/>
        <v>0</v>
      </c>
      <c r="F28" s="2">
        <f t="shared" si="7"/>
        <v>6000</v>
      </c>
      <c r="G28" s="2">
        <f t="shared" si="7"/>
        <v>0</v>
      </c>
      <c r="H28" s="2">
        <f t="shared" si="7"/>
        <v>0</v>
      </c>
      <c r="I28" s="2">
        <f t="shared" si="2"/>
        <v>6000</v>
      </c>
    </row>
    <row r="29" spans="1:9" x14ac:dyDescent="0.25">
      <c r="A29" t="s">
        <v>11</v>
      </c>
      <c r="B29" s="2">
        <f t="shared" ref="B29:H29" si="8">SUM(B22:B28)</f>
        <v>17244.439999999999</v>
      </c>
      <c r="C29" s="2">
        <f t="shared" si="8"/>
        <v>20000</v>
      </c>
      <c r="D29" s="2">
        <f t="shared" si="8"/>
        <v>4146.4799999999996</v>
      </c>
      <c r="E29" s="2">
        <f t="shared" si="8"/>
        <v>15611.01</v>
      </c>
      <c r="F29" s="2">
        <f t="shared" si="8"/>
        <v>6000</v>
      </c>
      <c r="G29" s="2">
        <f t="shared" si="8"/>
        <v>74118</v>
      </c>
      <c r="H29" s="2">
        <f t="shared" si="8"/>
        <v>117390.72</v>
      </c>
      <c r="I29" s="2">
        <f>SUM(I22:I28)</f>
        <v>254510.65</v>
      </c>
    </row>
    <row r="31" spans="1:9" x14ac:dyDescent="0.25">
      <c r="A31" t="s">
        <v>47</v>
      </c>
      <c r="B31">
        <v>18</v>
      </c>
      <c r="C31" s="2">
        <v>18491.04</v>
      </c>
    </row>
    <row r="32" spans="1:9" x14ac:dyDescent="0.25">
      <c r="A32" t="s">
        <v>66</v>
      </c>
      <c r="B32">
        <v>1</v>
      </c>
      <c r="C32" s="2">
        <v>426.15</v>
      </c>
    </row>
    <row r="33" spans="1:3" x14ac:dyDescent="0.25">
      <c r="A33" t="s">
        <v>48</v>
      </c>
      <c r="B33">
        <v>19</v>
      </c>
      <c r="C33" s="2">
        <v>8806.1200000000008</v>
      </c>
    </row>
    <row r="34" spans="1:3" x14ac:dyDescent="0.25">
      <c r="A34" t="s">
        <v>60</v>
      </c>
      <c r="B34">
        <v>1</v>
      </c>
      <c r="C34" s="2">
        <v>1758.84</v>
      </c>
    </row>
    <row r="35" spans="1:3" x14ac:dyDescent="0.25">
      <c r="A35" t="s">
        <v>67</v>
      </c>
      <c r="B35">
        <v>2</v>
      </c>
      <c r="C35" s="2">
        <v>4711.04</v>
      </c>
    </row>
    <row r="36" spans="1:3" x14ac:dyDescent="0.25">
      <c r="A36" t="s">
        <v>49</v>
      </c>
      <c r="B36">
        <v>16</v>
      </c>
      <c r="C36" s="2">
        <v>27124.32</v>
      </c>
    </row>
    <row r="37" spans="1:3" x14ac:dyDescent="0.25">
      <c r="A37" t="s">
        <v>50</v>
      </c>
      <c r="B37">
        <v>12</v>
      </c>
      <c r="C37" s="2">
        <v>20059.2</v>
      </c>
    </row>
    <row r="38" spans="1:3" x14ac:dyDescent="0.25">
      <c r="A38" t="s">
        <v>68</v>
      </c>
      <c r="B38">
        <v>6</v>
      </c>
      <c r="C38" s="2">
        <v>891.42</v>
      </c>
    </row>
    <row r="39" spans="1:3" x14ac:dyDescent="0.25">
      <c r="A39" t="s">
        <v>61</v>
      </c>
      <c r="B39">
        <v>1</v>
      </c>
      <c r="C39" s="2">
        <v>528.5</v>
      </c>
    </row>
    <row r="40" spans="1:3" x14ac:dyDescent="0.25">
      <c r="A40" t="s">
        <v>62</v>
      </c>
      <c r="B40">
        <v>1</v>
      </c>
      <c r="C40" s="2">
        <v>1316.68</v>
      </c>
    </row>
    <row r="41" spans="1:3" x14ac:dyDescent="0.25">
      <c r="A41" t="s">
        <v>51</v>
      </c>
      <c r="B41">
        <v>12</v>
      </c>
      <c r="C41" s="2">
        <v>4235.5200000000004</v>
      </c>
    </row>
    <row r="42" spans="1:3" x14ac:dyDescent="0.25">
      <c r="A42" t="s">
        <v>52</v>
      </c>
      <c r="B42">
        <v>12</v>
      </c>
      <c r="C42" s="2">
        <v>10253.76</v>
      </c>
    </row>
    <row r="43" spans="1:3" x14ac:dyDescent="0.25">
      <c r="A43" t="s">
        <v>69</v>
      </c>
      <c r="B43">
        <v>1</v>
      </c>
      <c r="C43" s="2">
        <v>793.25</v>
      </c>
    </row>
    <row r="44" spans="1:3" x14ac:dyDescent="0.25">
      <c r="A44" t="s">
        <v>63</v>
      </c>
      <c r="B44">
        <v>1</v>
      </c>
      <c r="C44" s="2">
        <v>1569.67</v>
      </c>
    </row>
    <row r="45" spans="1:3" x14ac:dyDescent="0.25">
      <c r="A45" t="s">
        <v>64</v>
      </c>
      <c r="B45">
        <v>1</v>
      </c>
      <c r="C45" s="2">
        <v>652.39</v>
      </c>
    </row>
    <row r="46" spans="1:3" x14ac:dyDescent="0.25">
      <c r="A46" t="s">
        <v>53</v>
      </c>
      <c r="B46">
        <v>18</v>
      </c>
      <c r="C46" s="2">
        <v>6710.04</v>
      </c>
    </row>
    <row r="47" spans="1:3" x14ac:dyDescent="0.25">
      <c r="A47" t="s">
        <v>54</v>
      </c>
      <c r="B47">
        <v>22</v>
      </c>
      <c r="C47" s="2">
        <v>2412.7399999999998</v>
      </c>
    </row>
    <row r="48" spans="1:3" x14ac:dyDescent="0.25">
      <c r="A48" t="s">
        <v>70</v>
      </c>
      <c r="B48">
        <v>1</v>
      </c>
      <c r="C48" s="2">
        <v>3549.36</v>
      </c>
    </row>
    <row r="49" spans="1:11" x14ac:dyDescent="0.25">
      <c r="A49" t="s">
        <v>55</v>
      </c>
      <c r="B49">
        <v>18</v>
      </c>
      <c r="C49" s="2">
        <v>1090.6199999999999</v>
      </c>
    </row>
    <row r="50" spans="1:11" x14ac:dyDescent="0.25">
      <c r="C50" s="2">
        <f>SUM(C31:C49)</f>
        <v>115380.65999999999</v>
      </c>
      <c r="K50" s="3">
        <f>I29-C50</f>
        <v>139129.99</v>
      </c>
    </row>
  </sheetData>
  <pageMargins left="0.511811024" right="0.511811024" top="0.78740157499999996" bottom="0.78740157499999996" header="0.31496062000000002" footer="0.3149606200000000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E7C9B9-6D27-4A1C-BD37-6A9ACCF2E6F9}">
  <dimension ref="A1:G29"/>
  <sheetViews>
    <sheetView workbookViewId="0">
      <selection activeCell="G29" sqref="G29"/>
    </sheetView>
  </sheetViews>
  <sheetFormatPr defaultRowHeight="15" x14ac:dyDescent="0.25"/>
  <cols>
    <col min="1" max="1" width="10.7109375" customWidth="1"/>
    <col min="2" max="2" width="12.140625" bestFit="1" customWidth="1"/>
    <col min="3" max="4" width="13.28515625" bestFit="1" customWidth="1"/>
    <col min="5" max="5" width="14.28515625" bestFit="1" customWidth="1"/>
    <col min="7" max="7" width="13.28515625" bestFit="1" customWidth="1"/>
  </cols>
  <sheetData>
    <row r="1" spans="1:5" x14ac:dyDescent="0.25">
      <c r="A1" t="s">
        <v>28</v>
      </c>
      <c r="B1" t="s">
        <v>7</v>
      </c>
      <c r="C1" t="s">
        <v>9</v>
      </c>
      <c r="D1" t="s">
        <v>10</v>
      </c>
      <c r="E1" t="s">
        <v>11</v>
      </c>
    </row>
    <row r="2" spans="1:5" x14ac:dyDescent="0.25">
      <c r="A2" t="s">
        <v>45</v>
      </c>
      <c r="B2">
        <v>1</v>
      </c>
      <c r="C2">
        <v>0</v>
      </c>
      <c r="D2">
        <v>0</v>
      </c>
      <c r="E2">
        <v>1</v>
      </c>
    </row>
    <row r="3" spans="1:5" x14ac:dyDescent="0.25">
      <c r="A3" t="s">
        <v>30</v>
      </c>
      <c r="B3">
        <v>0</v>
      </c>
      <c r="C3">
        <v>0</v>
      </c>
      <c r="D3">
        <v>12</v>
      </c>
      <c r="E3">
        <v>12</v>
      </c>
    </row>
    <row r="4" spans="1:5" x14ac:dyDescent="0.25">
      <c r="A4" t="s">
        <v>31</v>
      </c>
      <c r="B4">
        <v>0</v>
      </c>
      <c r="C4">
        <v>14</v>
      </c>
      <c r="D4">
        <v>0</v>
      </c>
      <c r="E4">
        <v>14</v>
      </c>
    </row>
    <row r="5" spans="1:5" x14ac:dyDescent="0.25">
      <c r="A5" t="s">
        <v>11</v>
      </c>
      <c r="B5">
        <v>1</v>
      </c>
      <c r="C5">
        <v>14</v>
      </c>
      <c r="D5">
        <v>12</v>
      </c>
      <c r="E5">
        <v>27</v>
      </c>
    </row>
    <row r="7" spans="1:5" x14ac:dyDescent="0.25">
      <c r="A7" t="s">
        <v>28</v>
      </c>
      <c r="B7" s="1">
        <v>5203.67</v>
      </c>
      <c r="C7" s="1">
        <v>6176.5</v>
      </c>
      <c r="D7" s="1">
        <v>7336.92</v>
      </c>
      <c r="E7" t="s">
        <v>11</v>
      </c>
    </row>
    <row r="8" spans="1:5" x14ac:dyDescent="0.25">
      <c r="A8" t="s">
        <v>45</v>
      </c>
      <c r="B8">
        <v>1</v>
      </c>
      <c r="C8">
        <v>0</v>
      </c>
      <c r="D8">
        <v>0</v>
      </c>
      <c r="E8">
        <v>1</v>
      </c>
    </row>
    <row r="9" spans="1:5" x14ac:dyDescent="0.25">
      <c r="A9" t="s">
        <v>30</v>
      </c>
      <c r="B9">
        <v>0</v>
      </c>
      <c r="C9">
        <v>0</v>
      </c>
      <c r="D9">
        <v>12</v>
      </c>
      <c r="E9">
        <v>12</v>
      </c>
    </row>
    <row r="10" spans="1:5" x14ac:dyDescent="0.25">
      <c r="A10" t="s">
        <v>31</v>
      </c>
      <c r="B10">
        <v>0</v>
      </c>
      <c r="C10">
        <v>14</v>
      </c>
      <c r="D10">
        <v>0</v>
      </c>
      <c r="E10">
        <v>14</v>
      </c>
    </row>
    <row r="11" spans="1:5" x14ac:dyDescent="0.25">
      <c r="A11" t="s">
        <v>11</v>
      </c>
      <c r="B11">
        <v>1</v>
      </c>
      <c r="C11">
        <v>14</v>
      </c>
      <c r="D11">
        <v>12</v>
      </c>
      <c r="E11">
        <v>27</v>
      </c>
    </row>
    <row r="13" spans="1:5" x14ac:dyDescent="0.25">
      <c r="A13" t="s">
        <v>28</v>
      </c>
      <c r="B13" t="s">
        <v>7</v>
      </c>
      <c r="C13" t="s">
        <v>9</v>
      </c>
      <c r="D13" t="s">
        <v>10</v>
      </c>
      <c r="E13" t="s">
        <v>11</v>
      </c>
    </row>
    <row r="14" spans="1:5" x14ac:dyDescent="0.25">
      <c r="A14" t="s">
        <v>45</v>
      </c>
      <c r="B14" s="2">
        <f>B$7*B2</f>
        <v>5203.67</v>
      </c>
      <c r="C14" s="2">
        <f t="shared" ref="C14:D14" si="0">C$7*C2</f>
        <v>0</v>
      </c>
      <c r="D14" s="2">
        <f t="shared" si="0"/>
        <v>0</v>
      </c>
      <c r="E14" s="2">
        <f>SUM(B14:D14)</f>
        <v>5203.67</v>
      </c>
    </row>
    <row r="15" spans="1:5" x14ac:dyDescent="0.25">
      <c r="A15" t="s">
        <v>30</v>
      </c>
      <c r="B15" s="2">
        <f t="shared" ref="B15:D15" si="1">B$7*B3</f>
        <v>0</v>
      </c>
      <c r="C15" s="2">
        <f t="shared" si="1"/>
        <v>0</v>
      </c>
      <c r="D15" s="2">
        <f t="shared" si="1"/>
        <v>88043.040000000008</v>
      </c>
      <c r="E15" s="2">
        <f t="shared" ref="E15:E16" si="2">SUM(B15:D15)</f>
        <v>88043.040000000008</v>
      </c>
    </row>
    <row r="16" spans="1:5" x14ac:dyDescent="0.25">
      <c r="A16" t="s">
        <v>31</v>
      </c>
      <c r="B16" s="2">
        <f t="shared" ref="B16:D16" si="3">B$7*B4</f>
        <v>0</v>
      </c>
      <c r="C16" s="2">
        <f t="shared" si="3"/>
        <v>86471</v>
      </c>
      <c r="D16" s="2">
        <f t="shared" si="3"/>
        <v>0</v>
      </c>
      <c r="E16" s="2">
        <f t="shared" si="2"/>
        <v>86471</v>
      </c>
    </row>
    <row r="17" spans="1:7" x14ac:dyDescent="0.25">
      <c r="A17" t="s">
        <v>11</v>
      </c>
      <c r="B17" s="2">
        <f t="shared" ref="B17:D17" si="4">SUM(B14:B16)</f>
        <v>5203.67</v>
      </c>
      <c r="C17" s="2">
        <f t="shared" si="4"/>
        <v>86471</v>
      </c>
      <c r="D17" s="2">
        <f t="shared" si="4"/>
        <v>88043.040000000008</v>
      </c>
      <c r="E17" s="2">
        <f>SUM(E14:E16)</f>
        <v>179717.71000000002</v>
      </c>
    </row>
    <row r="19" spans="1:7" x14ac:dyDescent="0.25">
      <c r="A19" t="s">
        <v>47</v>
      </c>
      <c r="B19">
        <v>12</v>
      </c>
      <c r="C19" s="1">
        <v>12327.36</v>
      </c>
    </row>
    <row r="20" spans="1:7" x14ac:dyDescent="0.25">
      <c r="A20" t="s">
        <v>48</v>
      </c>
      <c r="B20">
        <v>12</v>
      </c>
      <c r="C20" s="1">
        <v>5561.76</v>
      </c>
    </row>
    <row r="21" spans="1:7" x14ac:dyDescent="0.25">
      <c r="A21" t="s">
        <v>49</v>
      </c>
      <c r="B21">
        <v>11</v>
      </c>
      <c r="C21" s="1">
        <v>18647.97</v>
      </c>
    </row>
    <row r="22" spans="1:7" x14ac:dyDescent="0.25">
      <c r="A22" t="s">
        <v>50</v>
      </c>
      <c r="B22">
        <v>14</v>
      </c>
      <c r="C22" s="1">
        <v>23402.400000000001</v>
      </c>
    </row>
    <row r="23" spans="1:7" x14ac:dyDescent="0.25">
      <c r="A23" t="s">
        <v>51</v>
      </c>
      <c r="B23">
        <v>14</v>
      </c>
      <c r="C23" s="1">
        <v>4941.4399999999996</v>
      </c>
    </row>
    <row r="24" spans="1:7" x14ac:dyDescent="0.25">
      <c r="A24" t="s">
        <v>52</v>
      </c>
      <c r="B24">
        <v>14</v>
      </c>
      <c r="C24" s="1">
        <v>11962.72</v>
      </c>
    </row>
    <row r="25" spans="1:7" x14ac:dyDescent="0.25">
      <c r="A25" t="s">
        <v>53</v>
      </c>
      <c r="B25">
        <v>12</v>
      </c>
      <c r="C25" s="1">
        <v>4473.3599999999997</v>
      </c>
    </row>
    <row r="26" spans="1:7" x14ac:dyDescent="0.25">
      <c r="A26" t="s">
        <v>71</v>
      </c>
      <c r="B26">
        <v>3</v>
      </c>
      <c r="C26">
        <v>46.02</v>
      </c>
    </row>
    <row r="27" spans="1:7" x14ac:dyDescent="0.25">
      <c r="A27" t="s">
        <v>54</v>
      </c>
      <c r="B27">
        <v>17</v>
      </c>
      <c r="C27" s="1">
        <v>1864.39</v>
      </c>
    </row>
    <row r="28" spans="1:7" x14ac:dyDescent="0.25">
      <c r="A28" t="s">
        <v>55</v>
      </c>
      <c r="B28">
        <v>16</v>
      </c>
      <c r="C28">
        <v>969.44</v>
      </c>
    </row>
    <row r="29" spans="1:7" x14ac:dyDescent="0.25">
      <c r="C29" s="1">
        <f>SUM(C19:C28)</f>
        <v>84196.860000000015</v>
      </c>
      <c r="G29" s="3">
        <f>E17-C29</f>
        <v>95520.85</v>
      </c>
    </row>
  </sheetData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A3FF47-9C69-49D6-ABC9-60EA26AAECCD}">
  <dimension ref="A1:F19"/>
  <sheetViews>
    <sheetView workbookViewId="0">
      <selection activeCell="F19" sqref="F19"/>
    </sheetView>
  </sheetViews>
  <sheetFormatPr defaultRowHeight="15" x14ac:dyDescent="0.25"/>
  <cols>
    <col min="1" max="1" width="10.85546875" customWidth="1"/>
    <col min="2" max="4" width="13.28515625" bestFit="1" customWidth="1"/>
    <col min="6" max="6" width="13.28515625" bestFit="1" customWidth="1"/>
  </cols>
  <sheetData>
    <row r="1" spans="1:4" x14ac:dyDescent="0.25">
      <c r="A1" t="s">
        <v>28</v>
      </c>
      <c r="B1" t="s">
        <v>5</v>
      </c>
      <c r="C1" t="s">
        <v>8</v>
      </c>
      <c r="D1" t="s">
        <v>11</v>
      </c>
    </row>
    <row r="2" spans="1:4" x14ac:dyDescent="0.25">
      <c r="A2" t="s">
        <v>35</v>
      </c>
      <c r="B2">
        <v>0</v>
      </c>
      <c r="C2">
        <v>7</v>
      </c>
      <c r="D2">
        <v>7</v>
      </c>
    </row>
    <row r="3" spans="1:4" x14ac:dyDescent="0.25">
      <c r="A3" t="s">
        <v>29</v>
      </c>
      <c r="B3">
        <v>2</v>
      </c>
      <c r="C3">
        <v>0</v>
      </c>
      <c r="D3">
        <v>2</v>
      </c>
    </row>
    <row r="4" spans="1:4" x14ac:dyDescent="0.25">
      <c r="A4" t="s">
        <v>39</v>
      </c>
      <c r="B4">
        <v>1</v>
      </c>
      <c r="C4">
        <v>0</v>
      </c>
      <c r="D4">
        <v>1</v>
      </c>
    </row>
    <row r="5" spans="1:4" x14ac:dyDescent="0.25">
      <c r="A5" t="s">
        <v>11</v>
      </c>
      <c r="B5">
        <v>3</v>
      </c>
      <c r="C5">
        <v>7</v>
      </c>
      <c r="D5">
        <v>10</v>
      </c>
    </row>
    <row r="7" spans="1:4" x14ac:dyDescent="0.25">
      <c r="A7" t="s">
        <v>28</v>
      </c>
      <c r="B7" s="1">
        <v>4000</v>
      </c>
      <c r="C7" s="1">
        <v>6000</v>
      </c>
      <c r="D7" t="s">
        <v>11</v>
      </c>
    </row>
    <row r="8" spans="1:4" x14ac:dyDescent="0.25">
      <c r="A8" t="s">
        <v>35</v>
      </c>
      <c r="B8">
        <v>0</v>
      </c>
      <c r="C8">
        <v>7</v>
      </c>
      <c r="D8">
        <v>7</v>
      </c>
    </row>
    <row r="9" spans="1:4" x14ac:dyDescent="0.25">
      <c r="A9" t="s">
        <v>29</v>
      </c>
      <c r="B9">
        <v>2</v>
      </c>
      <c r="C9">
        <v>0</v>
      </c>
      <c r="D9">
        <v>2</v>
      </c>
    </row>
    <row r="10" spans="1:4" x14ac:dyDescent="0.25">
      <c r="A10" t="s">
        <v>39</v>
      </c>
      <c r="B10">
        <v>1</v>
      </c>
      <c r="C10">
        <v>0</v>
      </c>
      <c r="D10">
        <v>1</v>
      </c>
    </row>
    <row r="11" spans="1:4" x14ac:dyDescent="0.25">
      <c r="A11" t="s">
        <v>11</v>
      </c>
      <c r="B11">
        <v>3</v>
      </c>
      <c r="C11">
        <v>7</v>
      </c>
      <c r="D11">
        <v>10</v>
      </c>
    </row>
    <row r="13" spans="1:4" x14ac:dyDescent="0.25">
      <c r="A13" t="s">
        <v>28</v>
      </c>
      <c r="B13" t="s">
        <v>5</v>
      </c>
      <c r="C13" t="s">
        <v>8</v>
      </c>
      <c r="D13" t="s">
        <v>11</v>
      </c>
    </row>
    <row r="14" spans="1:4" x14ac:dyDescent="0.25">
      <c r="A14" t="s">
        <v>35</v>
      </c>
      <c r="B14" s="2">
        <f>B$7*B2</f>
        <v>0</v>
      </c>
      <c r="C14" s="2">
        <f>C$7*C2</f>
        <v>42000</v>
      </c>
      <c r="D14" s="2">
        <f>SUM(B14:C14)</f>
        <v>42000</v>
      </c>
    </row>
    <row r="15" spans="1:4" x14ac:dyDescent="0.25">
      <c r="A15" t="s">
        <v>29</v>
      </c>
      <c r="B15" s="2">
        <f t="shared" ref="B15:C15" si="0">B$7*B3</f>
        <v>8000</v>
      </c>
      <c r="C15" s="2">
        <f t="shared" si="0"/>
        <v>0</v>
      </c>
      <c r="D15" s="2">
        <f t="shared" ref="D15:D16" si="1">SUM(B15:C15)</f>
        <v>8000</v>
      </c>
    </row>
    <row r="16" spans="1:4" x14ac:dyDescent="0.25">
      <c r="A16" t="s">
        <v>39</v>
      </c>
      <c r="B16" s="2">
        <f t="shared" ref="B16:C16" si="2">B$7*B4</f>
        <v>4000</v>
      </c>
      <c r="C16" s="2">
        <f t="shared" si="2"/>
        <v>0</v>
      </c>
      <c r="D16" s="2">
        <f t="shared" si="1"/>
        <v>4000</v>
      </c>
    </row>
    <row r="17" spans="1:6" x14ac:dyDescent="0.25">
      <c r="A17" t="s">
        <v>11</v>
      </c>
      <c r="B17" s="2">
        <f t="shared" ref="B17:C17" si="3">SUM(B14:B16)</f>
        <v>12000</v>
      </c>
      <c r="C17" s="2">
        <f t="shared" si="3"/>
        <v>42000</v>
      </c>
      <c r="D17" s="2">
        <f>SUM(D14:D16)</f>
        <v>54000</v>
      </c>
    </row>
    <row r="19" spans="1:6" x14ac:dyDescent="0.25">
      <c r="A19" t="s">
        <v>46</v>
      </c>
      <c r="B19">
        <v>3</v>
      </c>
      <c r="C19">
        <v>540</v>
      </c>
      <c r="F19" s="3">
        <f>D17-C19</f>
        <v>53460</v>
      </c>
    </row>
  </sheetData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B0EB75-B5E3-4B26-9166-C3C55F11EC35}">
  <dimension ref="A1:I34"/>
  <sheetViews>
    <sheetView topLeftCell="A4" workbookViewId="0">
      <selection activeCell="I34" sqref="I34"/>
    </sheetView>
  </sheetViews>
  <sheetFormatPr defaultRowHeight="15" x14ac:dyDescent="0.25"/>
  <cols>
    <col min="1" max="1" width="10.85546875" customWidth="1"/>
    <col min="2" max="6" width="13.28515625" bestFit="1" customWidth="1"/>
    <col min="7" max="7" width="14.28515625" bestFit="1" customWidth="1"/>
    <col min="9" max="9" width="13.28515625" bestFit="1" customWidth="1"/>
  </cols>
  <sheetData>
    <row r="1" spans="1:7" x14ac:dyDescent="0.25">
      <c r="A1" t="s">
        <v>28</v>
      </c>
      <c r="B1" t="s">
        <v>1</v>
      </c>
      <c r="C1" t="s">
        <v>4</v>
      </c>
      <c r="D1" t="s">
        <v>5</v>
      </c>
      <c r="E1" t="s">
        <v>9</v>
      </c>
      <c r="F1" t="s">
        <v>10</v>
      </c>
      <c r="G1" t="s">
        <v>11</v>
      </c>
    </row>
    <row r="2" spans="1:7" x14ac:dyDescent="0.25">
      <c r="A2" t="s">
        <v>30</v>
      </c>
      <c r="B2">
        <v>0</v>
      </c>
      <c r="C2">
        <v>0</v>
      </c>
      <c r="D2">
        <v>0</v>
      </c>
      <c r="E2">
        <v>0</v>
      </c>
      <c r="F2">
        <v>2</v>
      </c>
      <c r="G2">
        <v>2</v>
      </c>
    </row>
    <row r="3" spans="1:7" x14ac:dyDescent="0.25">
      <c r="A3" t="s">
        <v>34</v>
      </c>
      <c r="B3">
        <v>1</v>
      </c>
      <c r="C3">
        <v>0</v>
      </c>
      <c r="D3">
        <v>0</v>
      </c>
      <c r="E3">
        <v>0</v>
      </c>
      <c r="F3">
        <v>0</v>
      </c>
      <c r="G3">
        <v>1</v>
      </c>
    </row>
    <row r="4" spans="1:7" x14ac:dyDescent="0.25">
      <c r="A4" t="s">
        <v>31</v>
      </c>
      <c r="B4">
        <v>0</v>
      </c>
      <c r="C4">
        <v>0</v>
      </c>
      <c r="D4">
        <v>0</v>
      </c>
      <c r="E4">
        <v>11</v>
      </c>
      <c r="F4">
        <v>0</v>
      </c>
      <c r="G4">
        <v>11</v>
      </c>
    </row>
    <row r="5" spans="1:7" x14ac:dyDescent="0.25">
      <c r="A5" t="s">
        <v>33</v>
      </c>
      <c r="B5">
        <v>0</v>
      </c>
      <c r="C5">
        <v>2</v>
      </c>
      <c r="D5">
        <v>0</v>
      </c>
      <c r="E5">
        <v>0</v>
      </c>
      <c r="F5">
        <v>0</v>
      </c>
      <c r="G5">
        <v>2</v>
      </c>
    </row>
    <row r="6" spans="1:7" x14ac:dyDescent="0.25">
      <c r="A6" t="s">
        <v>39</v>
      </c>
      <c r="B6">
        <v>0</v>
      </c>
      <c r="C6">
        <v>0</v>
      </c>
      <c r="D6">
        <v>4</v>
      </c>
      <c r="E6">
        <v>0</v>
      </c>
      <c r="F6">
        <v>0</v>
      </c>
      <c r="G6">
        <v>4</v>
      </c>
    </row>
    <row r="7" spans="1:7" x14ac:dyDescent="0.25">
      <c r="A7" t="s">
        <v>11</v>
      </c>
      <c r="B7">
        <v>1</v>
      </c>
      <c r="C7">
        <v>2</v>
      </c>
      <c r="D7">
        <v>4</v>
      </c>
      <c r="E7">
        <v>11</v>
      </c>
      <c r="F7">
        <v>2</v>
      </c>
      <c r="G7">
        <v>20</v>
      </c>
    </row>
    <row r="9" spans="1:7" x14ac:dyDescent="0.25">
      <c r="A9" t="s">
        <v>28</v>
      </c>
      <c r="B9" s="1">
        <v>17244.439999999999</v>
      </c>
      <c r="C9" s="1">
        <v>3000</v>
      </c>
      <c r="D9" s="1">
        <v>4000</v>
      </c>
      <c r="E9" s="1">
        <v>6176.5</v>
      </c>
      <c r="F9" s="1">
        <v>7336.92</v>
      </c>
      <c r="G9" t="s">
        <v>11</v>
      </c>
    </row>
    <row r="10" spans="1:7" x14ac:dyDescent="0.25">
      <c r="A10" t="s">
        <v>30</v>
      </c>
      <c r="B10">
        <v>0</v>
      </c>
      <c r="C10">
        <v>0</v>
      </c>
      <c r="D10">
        <v>0</v>
      </c>
      <c r="E10">
        <v>0</v>
      </c>
      <c r="F10">
        <v>2</v>
      </c>
      <c r="G10">
        <v>2</v>
      </c>
    </row>
    <row r="11" spans="1:7" x14ac:dyDescent="0.25">
      <c r="A11" t="s">
        <v>34</v>
      </c>
      <c r="B11">
        <v>1</v>
      </c>
      <c r="C11">
        <v>0</v>
      </c>
      <c r="D11">
        <v>0</v>
      </c>
      <c r="E11">
        <v>0</v>
      </c>
      <c r="F11">
        <v>0</v>
      </c>
      <c r="G11">
        <v>1</v>
      </c>
    </row>
    <row r="12" spans="1:7" x14ac:dyDescent="0.25">
      <c r="A12" t="s">
        <v>31</v>
      </c>
      <c r="B12">
        <v>0</v>
      </c>
      <c r="C12">
        <v>0</v>
      </c>
      <c r="D12">
        <v>0</v>
      </c>
      <c r="E12">
        <v>11</v>
      </c>
      <c r="F12">
        <v>0</v>
      </c>
      <c r="G12">
        <v>11</v>
      </c>
    </row>
    <row r="13" spans="1:7" x14ac:dyDescent="0.25">
      <c r="A13" t="s">
        <v>33</v>
      </c>
      <c r="B13">
        <v>0</v>
      </c>
      <c r="C13">
        <v>2</v>
      </c>
      <c r="D13">
        <v>0</v>
      </c>
      <c r="E13">
        <v>0</v>
      </c>
      <c r="F13">
        <v>0</v>
      </c>
      <c r="G13">
        <v>2</v>
      </c>
    </row>
    <row r="14" spans="1:7" x14ac:dyDescent="0.25">
      <c r="A14" t="s">
        <v>39</v>
      </c>
      <c r="B14">
        <v>0</v>
      </c>
      <c r="C14">
        <v>0</v>
      </c>
      <c r="D14">
        <v>4</v>
      </c>
      <c r="E14">
        <v>0</v>
      </c>
      <c r="F14">
        <v>0</v>
      </c>
      <c r="G14">
        <v>4</v>
      </c>
    </row>
    <row r="15" spans="1:7" x14ac:dyDescent="0.25">
      <c r="A15" t="s">
        <v>11</v>
      </c>
      <c r="B15">
        <v>1</v>
      </c>
      <c r="C15">
        <v>2</v>
      </c>
      <c r="D15">
        <v>4</v>
      </c>
      <c r="E15">
        <v>11</v>
      </c>
      <c r="F15">
        <v>2</v>
      </c>
      <c r="G15">
        <v>20</v>
      </c>
    </row>
    <row r="17" spans="1:7" x14ac:dyDescent="0.25">
      <c r="A17" t="s">
        <v>28</v>
      </c>
      <c r="B17" t="s">
        <v>1</v>
      </c>
      <c r="C17" t="s">
        <v>4</v>
      </c>
      <c r="D17" t="s">
        <v>5</v>
      </c>
      <c r="E17" t="s">
        <v>9</v>
      </c>
      <c r="F17" t="s">
        <v>10</v>
      </c>
      <c r="G17" t="s">
        <v>11</v>
      </c>
    </row>
    <row r="18" spans="1:7" x14ac:dyDescent="0.25">
      <c r="A18" t="s">
        <v>30</v>
      </c>
      <c r="B18" s="2">
        <f>B$9*B2</f>
        <v>0</v>
      </c>
      <c r="C18" s="2">
        <f t="shared" ref="C18:F18" si="0">C$9*C2</f>
        <v>0</v>
      </c>
      <c r="D18" s="2">
        <f t="shared" si="0"/>
        <v>0</v>
      </c>
      <c r="E18" s="2">
        <f t="shared" si="0"/>
        <v>0</v>
      </c>
      <c r="F18" s="2">
        <f t="shared" si="0"/>
        <v>14673.84</v>
      </c>
      <c r="G18" s="2">
        <f>SUM(B18:F18)</f>
        <v>14673.84</v>
      </c>
    </row>
    <row r="19" spans="1:7" x14ac:dyDescent="0.25">
      <c r="A19" t="s">
        <v>34</v>
      </c>
      <c r="B19" s="2">
        <f t="shared" ref="B19:F19" si="1">B$9*B3</f>
        <v>17244.439999999999</v>
      </c>
      <c r="C19" s="2">
        <f t="shared" si="1"/>
        <v>0</v>
      </c>
      <c r="D19" s="2">
        <f t="shared" si="1"/>
        <v>0</v>
      </c>
      <c r="E19" s="2">
        <f t="shared" si="1"/>
        <v>0</v>
      </c>
      <c r="F19" s="2">
        <f t="shared" si="1"/>
        <v>0</v>
      </c>
      <c r="G19" s="2">
        <f t="shared" ref="G19:G22" si="2">SUM(B19:F19)</f>
        <v>17244.439999999999</v>
      </c>
    </row>
    <row r="20" spans="1:7" x14ac:dyDescent="0.25">
      <c r="A20" t="s">
        <v>31</v>
      </c>
      <c r="B20" s="2">
        <f t="shared" ref="B20:F20" si="3">B$9*B4</f>
        <v>0</v>
      </c>
      <c r="C20" s="2">
        <f t="shared" si="3"/>
        <v>0</v>
      </c>
      <c r="D20" s="2">
        <f t="shared" si="3"/>
        <v>0</v>
      </c>
      <c r="E20" s="2">
        <f t="shared" si="3"/>
        <v>67941.5</v>
      </c>
      <c r="F20" s="2">
        <f t="shared" si="3"/>
        <v>0</v>
      </c>
      <c r="G20" s="2">
        <f t="shared" si="2"/>
        <v>67941.5</v>
      </c>
    </row>
    <row r="21" spans="1:7" x14ac:dyDescent="0.25">
      <c r="A21" t="s">
        <v>33</v>
      </c>
      <c r="B21" s="2">
        <f t="shared" ref="B21:F21" si="4">B$9*B5</f>
        <v>0</v>
      </c>
      <c r="C21" s="2">
        <f t="shared" si="4"/>
        <v>6000</v>
      </c>
      <c r="D21" s="2">
        <f t="shared" si="4"/>
        <v>0</v>
      </c>
      <c r="E21" s="2">
        <f t="shared" si="4"/>
        <v>0</v>
      </c>
      <c r="F21" s="2">
        <f t="shared" si="4"/>
        <v>0</v>
      </c>
      <c r="G21" s="2">
        <f t="shared" si="2"/>
        <v>6000</v>
      </c>
    </row>
    <row r="22" spans="1:7" x14ac:dyDescent="0.25">
      <c r="A22" t="s">
        <v>39</v>
      </c>
      <c r="B22" s="2">
        <f t="shared" ref="B22:F22" si="5">B$9*B6</f>
        <v>0</v>
      </c>
      <c r="C22" s="2">
        <f t="shared" si="5"/>
        <v>0</v>
      </c>
      <c r="D22" s="2">
        <f t="shared" si="5"/>
        <v>16000</v>
      </c>
      <c r="E22" s="2">
        <f t="shared" si="5"/>
        <v>0</v>
      </c>
      <c r="F22" s="2">
        <f t="shared" si="5"/>
        <v>0</v>
      </c>
      <c r="G22" s="2">
        <f t="shared" si="2"/>
        <v>16000</v>
      </c>
    </row>
    <row r="23" spans="1:7" x14ac:dyDescent="0.25">
      <c r="A23" t="s">
        <v>11</v>
      </c>
      <c r="B23" s="2">
        <f t="shared" ref="B23:F23" si="6">SUM(B18:B22)</f>
        <v>17244.439999999999</v>
      </c>
      <c r="C23" s="2">
        <f t="shared" si="6"/>
        <v>6000</v>
      </c>
      <c r="D23" s="2">
        <f t="shared" si="6"/>
        <v>16000</v>
      </c>
      <c r="E23" s="2">
        <f t="shared" si="6"/>
        <v>67941.5</v>
      </c>
      <c r="F23" s="2">
        <f t="shared" si="6"/>
        <v>14673.84</v>
      </c>
      <c r="G23" s="2">
        <f>SUM(G18:G22)</f>
        <v>121859.78</v>
      </c>
    </row>
    <row r="25" spans="1:7" x14ac:dyDescent="0.25">
      <c r="A25" t="s">
        <v>47</v>
      </c>
      <c r="B25">
        <v>2</v>
      </c>
      <c r="C25" s="2">
        <v>2054.56</v>
      </c>
    </row>
    <row r="26" spans="1:7" x14ac:dyDescent="0.25">
      <c r="A26" t="s">
        <v>48</v>
      </c>
      <c r="B26">
        <v>2</v>
      </c>
      <c r="C26" s="2">
        <v>926.96</v>
      </c>
    </row>
    <row r="27" spans="1:7" x14ac:dyDescent="0.25">
      <c r="A27" t="s">
        <v>49</v>
      </c>
      <c r="B27">
        <v>2</v>
      </c>
      <c r="C27" s="2">
        <v>3390.54</v>
      </c>
    </row>
    <row r="28" spans="1:7" x14ac:dyDescent="0.25">
      <c r="A28" t="s">
        <v>50</v>
      </c>
      <c r="B28">
        <v>11</v>
      </c>
      <c r="C28" s="2">
        <v>18387.599999999999</v>
      </c>
    </row>
    <row r="29" spans="1:7" x14ac:dyDescent="0.25">
      <c r="A29" t="s">
        <v>51</v>
      </c>
      <c r="B29">
        <v>11</v>
      </c>
      <c r="C29" s="2">
        <v>3882.56</v>
      </c>
    </row>
    <row r="30" spans="1:7" x14ac:dyDescent="0.25">
      <c r="A30" t="s">
        <v>52</v>
      </c>
      <c r="B30">
        <v>11</v>
      </c>
      <c r="C30" s="2">
        <v>9399.2800000000007</v>
      </c>
    </row>
    <row r="31" spans="1:7" x14ac:dyDescent="0.25">
      <c r="A31" t="s">
        <v>53</v>
      </c>
      <c r="B31">
        <v>2</v>
      </c>
      <c r="C31" s="2">
        <v>745.56</v>
      </c>
    </row>
    <row r="32" spans="1:7" x14ac:dyDescent="0.25">
      <c r="A32" t="s">
        <v>54</v>
      </c>
      <c r="B32">
        <v>5</v>
      </c>
      <c r="C32" s="2">
        <v>548.35</v>
      </c>
    </row>
    <row r="33" spans="1:9" x14ac:dyDescent="0.25">
      <c r="A33" t="s">
        <v>55</v>
      </c>
      <c r="B33">
        <v>13</v>
      </c>
      <c r="C33" s="2">
        <v>787.67</v>
      </c>
    </row>
    <row r="34" spans="1:9" x14ac:dyDescent="0.25">
      <c r="C34" s="2">
        <f>SUM(C25:C33)</f>
        <v>40123.079999999994</v>
      </c>
      <c r="I34" s="3">
        <f>G23-C34</f>
        <v>81736.700000000012</v>
      </c>
    </row>
  </sheetData>
  <pageMargins left="0.511811024" right="0.511811024" top="0.78740157499999996" bottom="0.78740157499999996" header="0.31496062000000002" footer="0.3149606200000000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2CE150-E1AE-440B-A137-E2038F31FE0D}">
  <dimension ref="A1:F21"/>
  <sheetViews>
    <sheetView workbookViewId="0">
      <selection activeCell="F21" sqref="F21"/>
    </sheetView>
  </sheetViews>
  <sheetFormatPr defaultRowHeight="15" x14ac:dyDescent="0.25"/>
  <cols>
    <col min="1" max="1" width="10.7109375" customWidth="1"/>
    <col min="2" max="2" width="13.28515625" bestFit="1" customWidth="1"/>
    <col min="3" max="3" width="12.140625" bestFit="1" customWidth="1"/>
    <col min="4" max="4" width="13.28515625" bestFit="1" customWidth="1"/>
    <col min="6" max="6" width="13.28515625" bestFit="1" customWidth="1"/>
  </cols>
  <sheetData>
    <row r="1" spans="1:4" x14ac:dyDescent="0.25">
      <c r="A1" t="s">
        <v>28</v>
      </c>
      <c r="B1" t="s">
        <v>5</v>
      </c>
      <c r="C1" t="s">
        <v>10</v>
      </c>
      <c r="D1" t="s">
        <v>11</v>
      </c>
    </row>
    <row r="2" spans="1:4" x14ac:dyDescent="0.25">
      <c r="A2" t="s">
        <v>30</v>
      </c>
      <c r="B2">
        <v>0</v>
      </c>
      <c r="C2">
        <v>1</v>
      </c>
      <c r="D2">
        <v>1</v>
      </c>
    </row>
    <row r="3" spans="1:4" x14ac:dyDescent="0.25">
      <c r="A3" t="s">
        <v>32</v>
      </c>
      <c r="B3">
        <v>5</v>
      </c>
      <c r="C3">
        <v>0</v>
      </c>
      <c r="D3">
        <v>5</v>
      </c>
    </row>
    <row r="4" spans="1:4" x14ac:dyDescent="0.25">
      <c r="A4" t="s">
        <v>11</v>
      </c>
      <c r="B4">
        <v>5</v>
      </c>
      <c r="C4">
        <v>1</v>
      </c>
      <c r="D4">
        <v>6</v>
      </c>
    </row>
    <row r="6" spans="1:4" x14ac:dyDescent="0.25">
      <c r="A6" t="s">
        <v>28</v>
      </c>
      <c r="B6" s="1">
        <v>4000</v>
      </c>
      <c r="C6" s="1">
        <v>7336.92</v>
      </c>
      <c r="D6" t="s">
        <v>11</v>
      </c>
    </row>
    <row r="7" spans="1:4" x14ac:dyDescent="0.25">
      <c r="A7" t="s">
        <v>30</v>
      </c>
      <c r="B7">
        <v>0</v>
      </c>
      <c r="C7">
        <v>1</v>
      </c>
      <c r="D7">
        <v>1</v>
      </c>
    </row>
    <row r="8" spans="1:4" x14ac:dyDescent="0.25">
      <c r="A8" t="s">
        <v>32</v>
      </c>
      <c r="B8">
        <v>5</v>
      </c>
      <c r="C8">
        <v>0</v>
      </c>
      <c r="D8">
        <v>5</v>
      </c>
    </row>
    <row r="9" spans="1:4" x14ac:dyDescent="0.25">
      <c r="A9" t="s">
        <v>11</v>
      </c>
      <c r="B9">
        <v>5</v>
      </c>
      <c r="C9">
        <v>1</v>
      </c>
      <c r="D9">
        <v>6</v>
      </c>
    </row>
    <row r="11" spans="1:4" x14ac:dyDescent="0.25">
      <c r="A11" t="s">
        <v>28</v>
      </c>
      <c r="B11" t="s">
        <v>5</v>
      </c>
      <c r="C11" t="s">
        <v>10</v>
      </c>
      <c r="D11" t="s">
        <v>11</v>
      </c>
    </row>
    <row r="12" spans="1:4" x14ac:dyDescent="0.25">
      <c r="A12" t="s">
        <v>30</v>
      </c>
      <c r="B12" s="2">
        <f>B$6*B2</f>
        <v>0</v>
      </c>
      <c r="C12" s="2">
        <f>C$6*C2</f>
        <v>7336.92</v>
      </c>
      <c r="D12" s="2">
        <f>SUM(B12:C12)</f>
        <v>7336.92</v>
      </c>
    </row>
    <row r="13" spans="1:4" x14ac:dyDescent="0.25">
      <c r="A13" t="s">
        <v>32</v>
      </c>
      <c r="B13" s="2">
        <f t="shared" ref="B13:C13" si="0">B$6*B3</f>
        <v>20000</v>
      </c>
      <c r="C13" s="2">
        <f t="shared" si="0"/>
        <v>0</v>
      </c>
      <c r="D13" s="2">
        <f t="shared" ref="D13" si="1">SUM(B13:C13)</f>
        <v>20000</v>
      </c>
    </row>
    <row r="14" spans="1:4" x14ac:dyDescent="0.25">
      <c r="A14" t="s">
        <v>11</v>
      </c>
      <c r="B14" s="2">
        <f>SUM(B12:B13)</f>
        <v>20000</v>
      </c>
      <c r="C14" s="2">
        <f t="shared" ref="C14" si="2">SUM(C12:C13)</f>
        <v>7336.92</v>
      </c>
      <c r="D14" s="2">
        <f>SUM(D12:D13)</f>
        <v>27336.92</v>
      </c>
    </row>
    <row r="16" spans="1:4" x14ac:dyDescent="0.25">
      <c r="A16" t="s">
        <v>47</v>
      </c>
      <c r="B16">
        <v>1</v>
      </c>
      <c r="C16" s="2">
        <v>1027.28</v>
      </c>
    </row>
    <row r="17" spans="1:6" x14ac:dyDescent="0.25">
      <c r="A17" t="s">
        <v>48</v>
      </c>
      <c r="B17">
        <v>1</v>
      </c>
      <c r="C17" s="2">
        <v>463.48</v>
      </c>
    </row>
    <row r="18" spans="1:6" x14ac:dyDescent="0.25">
      <c r="A18" t="s">
        <v>49</v>
      </c>
      <c r="B18">
        <v>1</v>
      </c>
      <c r="C18" s="2">
        <v>1695.27</v>
      </c>
    </row>
    <row r="19" spans="1:6" x14ac:dyDescent="0.25">
      <c r="A19" t="s">
        <v>53</v>
      </c>
      <c r="B19">
        <v>1</v>
      </c>
      <c r="C19" s="2">
        <v>372.78</v>
      </c>
    </row>
    <row r="20" spans="1:6" x14ac:dyDescent="0.25">
      <c r="A20" t="s">
        <v>54</v>
      </c>
      <c r="B20">
        <v>1</v>
      </c>
      <c r="C20" s="2">
        <v>109.67</v>
      </c>
    </row>
    <row r="21" spans="1:6" x14ac:dyDescent="0.25">
      <c r="C21" s="2">
        <f>SUM(C16:C20)</f>
        <v>3668.4799999999996</v>
      </c>
      <c r="F21" s="3">
        <f>D14-C21</f>
        <v>23668.44</v>
      </c>
    </row>
  </sheetData>
  <pageMargins left="0.511811024" right="0.511811024" top="0.78740157499999996" bottom="0.78740157499999996" header="0.31496062000000002" footer="0.3149606200000000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6D75BB-2AD2-47E1-9E1A-A8633C98EC1F}">
  <dimension ref="A1:D16"/>
  <sheetViews>
    <sheetView workbookViewId="0">
      <selection activeCell="D16" sqref="D16"/>
    </sheetView>
  </sheetViews>
  <sheetFormatPr defaultRowHeight="15" x14ac:dyDescent="0.25"/>
  <cols>
    <col min="1" max="1" width="10.7109375" customWidth="1"/>
    <col min="2" max="2" width="12.140625" bestFit="1" customWidth="1"/>
    <col min="4" max="4" width="12.140625" bestFit="1" customWidth="1"/>
  </cols>
  <sheetData>
    <row r="1" spans="1:4" x14ac:dyDescent="0.25">
      <c r="A1" t="s">
        <v>28</v>
      </c>
      <c r="B1" t="s">
        <v>5</v>
      </c>
    </row>
    <row r="2" spans="1:4" x14ac:dyDescent="0.25">
      <c r="A2" t="s">
        <v>32</v>
      </c>
      <c r="B2">
        <v>1</v>
      </c>
    </row>
    <row r="3" spans="1:4" x14ac:dyDescent="0.25">
      <c r="A3" t="s">
        <v>39</v>
      </c>
      <c r="B3">
        <v>1</v>
      </c>
    </row>
    <row r="4" spans="1:4" x14ac:dyDescent="0.25">
      <c r="A4" t="s">
        <v>11</v>
      </c>
      <c r="B4">
        <v>2</v>
      </c>
    </row>
    <row r="6" spans="1:4" x14ac:dyDescent="0.25">
      <c r="A6" t="s">
        <v>28</v>
      </c>
      <c r="B6" s="1">
        <v>4000</v>
      </c>
    </row>
    <row r="7" spans="1:4" x14ac:dyDescent="0.25">
      <c r="A7" t="s">
        <v>32</v>
      </c>
      <c r="B7">
        <v>1</v>
      </c>
    </row>
    <row r="8" spans="1:4" x14ac:dyDescent="0.25">
      <c r="A8" t="s">
        <v>39</v>
      </c>
      <c r="B8">
        <v>1</v>
      </c>
    </row>
    <row r="9" spans="1:4" x14ac:dyDescent="0.25">
      <c r="A9" t="s">
        <v>11</v>
      </c>
      <c r="B9">
        <v>2</v>
      </c>
    </row>
    <row r="11" spans="1:4" x14ac:dyDescent="0.25">
      <c r="A11" t="s">
        <v>28</v>
      </c>
      <c r="B11" t="s">
        <v>5</v>
      </c>
    </row>
    <row r="12" spans="1:4" x14ac:dyDescent="0.25">
      <c r="A12" t="s">
        <v>32</v>
      </c>
      <c r="B12" s="2">
        <f>B6*B2</f>
        <v>4000</v>
      </c>
    </row>
    <row r="13" spans="1:4" x14ac:dyDescent="0.25">
      <c r="A13" t="s">
        <v>39</v>
      </c>
      <c r="B13" s="2">
        <f>B6*B3</f>
        <v>4000</v>
      </c>
    </row>
    <row r="14" spans="1:4" x14ac:dyDescent="0.25">
      <c r="A14" t="s">
        <v>11</v>
      </c>
      <c r="B14" s="2">
        <f>B12+B13</f>
        <v>8000</v>
      </c>
    </row>
    <row r="16" spans="1:4" x14ac:dyDescent="0.25">
      <c r="A16">
        <v>0</v>
      </c>
      <c r="D16" s="3">
        <f>B14-A16</f>
        <v>8000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76ADBD-9A3B-4872-A93E-C73ECF51E734}">
  <dimension ref="A1:E13"/>
  <sheetViews>
    <sheetView workbookViewId="0">
      <selection activeCell="E13" sqref="E13"/>
    </sheetView>
  </sheetViews>
  <sheetFormatPr defaultRowHeight="15" x14ac:dyDescent="0.25"/>
  <cols>
    <col min="1" max="1" width="10.85546875" customWidth="1"/>
    <col min="2" max="2" width="13.28515625" bestFit="1" customWidth="1"/>
    <col min="3" max="3" width="10.5703125" bestFit="1" customWidth="1"/>
    <col min="5" max="5" width="13.28515625" bestFit="1" customWidth="1"/>
  </cols>
  <sheetData>
    <row r="1" spans="1:5" x14ac:dyDescent="0.25">
      <c r="A1" t="s">
        <v>28</v>
      </c>
      <c r="B1" t="s">
        <v>5</v>
      </c>
    </row>
    <row r="2" spans="1:5" x14ac:dyDescent="0.25">
      <c r="A2" t="s">
        <v>29</v>
      </c>
      <c r="B2">
        <v>3</v>
      </c>
    </row>
    <row r="3" spans="1:5" x14ac:dyDescent="0.25">
      <c r="A3" t="s">
        <v>11</v>
      </c>
      <c r="B3">
        <v>3</v>
      </c>
    </row>
    <row r="5" spans="1:5" x14ac:dyDescent="0.25">
      <c r="A5" t="s">
        <v>28</v>
      </c>
      <c r="B5" s="1">
        <v>4000</v>
      </c>
    </row>
    <row r="6" spans="1:5" x14ac:dyDescent="0.25">
      <c r="A6" t="s">
        <v>29</v>
      </c>
      <c r="B6">
        <v>3</v>
      </c>
    </row>
    <row r="7" spans="1:5" x14ac:dyDescent="0.25">
      <c r="A7" t="s">
        <v>11</v>
      </c>
      <c r="B7">
        <v>3</v>
      </c>
    </row>
    <row r="9" spans="1:5" x14ac:dyDescent="0.25">
      <c r="A9" t="s">
        <v>28</v>
      </c>
      <c r="B9" t="s">
        <v>5</v>
      </c>
    </row>
    <row r="10" spans="1:5" x14ac:dyDescent="0.25">
      <c r="A10" t="s">
        <v>29</v>
      </c>
      <c r="B10" s="2">
        <f>B6*B5</f>
        <v>12000</v>
      </c>
    </row>
    <row r="11" spans="1:5" x14ac:dyDescent="0.25">
      <c r="A11" t="s">
        <v>11</v>
      </c>
      <c r="B11" s="2">
        <f>B10</f>
        <v>12000</v>
      </c>
    </row>
    <row r="13" spans="1:5" x14ac:dyDescent="0.25">
      <c r="A13" t="s">
        <v>46</v>
      </c>
      <c r="B13">
        <v>3</v>
      </c>
      <c r="C13" s="2">
        <v>540</v>
      </c>
      <c r="E13" s="3">
        <f>B11-C13</f>
        <v>11460</v>
      </c>
    </row>
  </sheetData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23FB70-6628-4CE1-959F-C33F36D84A1A}">
  <dimension ref="A1:H31"/>
  <sheetViews>
    <sheetView workbookViewId="0">
      <selection activeCell="H31" sqref="H31"/>
    </sheetView>
  </sheetViews>
  <sheetFormatPr defaultRowHeight="15" x14ac:dyDescent="0.25"/>
  <cols>
    <col min="1" max="1" width="10.85546875" customWidth="1"/>
    <col min="2" max="3" width="12.140625" bestFit="1" customWidth="1"/>
    <col min="4" max="6" width="13.28515625" bestFit="1" customWidth="1"/>
    <col min="8" max="8" width="13.28515625" bestFit="1" customWidth="1"/>
  </cols>
  <sheetData>
    <row r="1" spans="1:6" x14ac:dyDescent="0.25">
      <c r="A1" t="s">
        <v>28</v>
      </c>
      <c r="B1" t="s">
        <v>4</v>
      </c>
      <c r="C1" t="s">
        <v>5</v>
      </c>
      <c r="D1" t="s">
        <v>9</v>
      </c>
      <c r="E1" t="s">
        <v>10</v>
      </c>
      <c r="F1" t="s">
        <v>11</v>
      </c>
    </row>
    <row r="2" spans="1:6" x14ac:dyDescent="0.25">
      <c r="A2" t="s">
        <v>30</v>
      </c>
      <c r="B2">
        <v>0</v>
      </c>
      <c r="C2">
        <v>0</v>
      </c>
      <c r="D2">
        <v>0</v>
      </c>
      <c r="E2">
        <v>3</v>
      </c>
      <c r="F2">
        <v>3</v>
      </c>
    </row>
    <row r="3" spans="1:6" x14ac:dyDescent="0.25">
      <c r="A3" t="s">
        <v>31</v>
      </c>
      <c r="B3">
        <v>0</v>
      </c>
      <c r="C3">
        <v>0</v>
      </c>
      <c r="D3">
        <v>4</v>
      </c>
      <c r="E3">
        <v>0</v>
      </c>
      <c r="F3">
        <v>4</v>
      </c>
    </row>
    <row r="4" spans="1:6" x14ac:dyDescent="0.25">
      <c r="A4" t="s">
        <v>32</v>
      </c>
      <c r="B4">
        <v>0</v>
      </c>
      <c r="C4">
        <v>2</v>
      </c>
      <c r="D4">
        <v>0</v>
      </c>
      <c r="E4">
        <v>0</v>
      </c>
      <c r="F4">
        <v>2</v>
      </c>
    </row>
    <row r="5" spans="1:6" x14ac:dyDescent="0.25">
      <c r="A5" t="s">
        <v>33</v>
      </c>
      <c r="B5">
        <v>2</v>
      </c>
      <c r="C5">
        <v>0</v>
      </c>
      <c r="D5">
        <v>0</v>
      </c>
      <c r="E5">
        <v>0</v>
      </c>
      <c r="F5">
        <v>2</v>
      </c>
    </row>
    <row r="6" spans="1:6" x14ac:dyDescent="0.25">
      <c r="A6" t="s">
        <v>11</v>
      </c>
      <c r="B6">
        <v>2</v>
      </c>
      <c r="C6">
        <v>2</v>
      </c>
      <c r="D6">
        <v>4</v>
      </c>
      <c r="E6">
        <v>3</v>
      </c>
      <c r="F6">
        <v>11</v>
      </c>
    </row>
    <row r="8" spans="1:6" x14ac:dyDescent="0.25">
      <c r="A8" t="s">
        <v>28</v>
      </c>
      <c r="B8" s="1">
        <v>3000</v>
      </c>
      <c r="C8" s="1">
        <v>4000</v>
      </c>
      <c r="D8" s="1">
        <v>6176.5</v>
      </c>
      <c r="E8" s="1">
        <v>7336.92</v>
      </c>
      <c r="F8" t="s">
        <v>11</v>
      </c>
    </row>
    <row r="9" spans="1:6" x14ac:dyDescent="0.25">
      <c r="A9" t="s">
        <v>30</v>
      </c>
      <c r="B9">
        <v>0</v>
      </c>
      <c r="C9">
        <v>0</v>
      </c>
      <c r="D9">
        <v>0</v>
      </c>
      <c r="E9">
        <v>3</v>
      </c>
      <c r="F9">
        <v>3</v>
      </c>
    </row>
    <row r="10" spans="1:6" x14ac:dyDescent="0.25">
      <c r="A10" t="s">
        <v>31</v>
      </c>
      <c r="B10">
        <v>0</v>
      </c>
      <c r="C10">
        <v>0</v>
      </c>
      <c r="D10">
        <v>4</v>
      </c>
      <c r="E10">
        <v>0</v>
      </c>
      <c r="F10">
        <v>4</v>
      </c>
    </row>
    <row r="11" spans="1:6" x14ac:dyDescent="0.25">
      <c r="A11" t="s">
        <v>32</v>
      </c>
      <c r="B11">
        <v>0</v>
      </c>
      <c r="C11">
        <v>2</v>
      </c>
      <c r="D11">
        <v>0</v>
      </c>
      <c r="E11">
        <v>0</v>
      </c>
      <c r="F11">
        <v>2</v>
      </c>
    </row>
    <row r="12" spans="1:6" x14ac:dyDescent="0.25">
      <c r="A12" t="s">
        <v>33</v>
      </c>
      <c r="B12">
        <v>2</v>
      </c>
      <c r="C12">
        <v>0</v>
      </c>
      <c r="D12">
        <v>0</v>
      </c>
      <c r="E12">
        <v>0</v>
      </c>
      <c r="F12">
        <v>2</v>
      </c>
    </row>
    <row r="13" spans="1:6" x14ac:dyDescent="0.25">
      <c r="A13" t="s">
        <v>11</v>
      </c>
      <c r="B13">
        <v>2</v>
      </c>
      <c r="C13">
        <v>2</v>
      </c>
      <c r="D13">
        <v>4</v>
      </c>
      <c r="E13">
        <v>3</v>
      </c>
      <c r="F13">
        <v>11</v>
      </c>
    </row>
    <row r="15" spans="1:6" x14ac:dyDescent="0.25">
      <c r="A15" t="s">
        <v>28</v>
      </c>
      <c r="B15" t="s">
        <v>4</v>
      </c>
      <c r="C15" t="s">
        <v>5</v>
      </c>
      <c r="D15" t="s">
        <v>9</v>
      </c>
      <c r="E15" t="s">
        <v>10</v>
      </c>
      <c r="F15" t="s">
        <v>11</v>
      </c>
    </row>
    <row r="16" spans="1:6" x14ac:dyDescent="0.25">
      <c r="A16" t="s">
        <v>30</v>
      </c>
      <c r="B16" s="2">
        <f>B$8*B2</f>
        <v>0</v>
      </c>
      <c r="C16" s="2">
        <f t="shared" ref="C16:E16" si="0">C$8*C2</f>
        <v>0</v>
      </c>
      <c r="D16" s="2">
        <f t="shared" si="0"/>
        <v>0</v>
      </c>
      <c r="E16" s="2">
        <f t="shared" si="0"/>
        <v>22010.760000000002</v>
      </c>
      <c r="F16" s="2">
        <f>SUM(B16:E16)</f>
        <v>22010.760000000002</v>
      </c>
    </row>
    <row r="17" spans="1:8" x14ac:dyDescent="0.25">
      <c r="A17" t="s">
        <v>31</v>
      </c>
      <c r="B17" s="2">
        <f t="shared" ref="B17:E17" si="1">B$8*B3</f>
        <v>0</v>
      </c>
      <c r="C17" s="2">
        <f t="shared" si="1"/>
        <v>0</v>
      </c>
      <c r="D17" s="2">
        <f t="shared" si="1"/>
        <v>24706</v>
      </c>
      <c r="E17" s="2">
        <f t="shared" si="1"/>
        <v>0</v>
      </c>
      <c r="F17" s="2">
        <f t="shared" ref="F17:F19" si="2">SUM(B17:E17)</f>
        <v>24706</v>
      </c>
    </row>
    <row r="18" spans="1:8" x14ac:dyDescent="0.25">
      <c r="A18" t="s">
        <v>32</v>
      </c>
      <c r="B18" s="2">
        <f t="shared" ref="B18:E18" si="3">B$8*B4</f>
        <v>0</v>
      </c>
      <c r="C18" s="2">
        <f t="shared" si="3"/>
        <v>8000</v>
      </c>
      <c r="D18" s="2">
        <f t="shared" si="3"/>
        <v>0</v>
      </c>
      <c r="E18" s="2">
        <f t="shared" si="3"/>
        <v>0</v>
      </c>
      <c r="F18" s="2">
        <f t="shared" si="2"/>
        <v>8000</v>
      </c>
    </row>
    <row r="19" spans="1:8" x14ac:dyDescent="0.25">
      <c r="A19" t="s">
        <v>33</v>
      </c>
      <c r="B19" s="2">
        <f t="shared" ref="B19:E19" si="4">B$8*B5</f>
        <v>6000</v>
      </c>
      <c r="C19" s="2">
        <f t="shared" si="4"/>
        <v>0</v>
      </c>
      <c r="D19" s="2">
        <f t="shared" si="4"/>
        <v>0</v>
      </c>
      <c r="E19" s="2">
        <f t="shared" si="4"/>
        <v>0</v>
      </c>
      <c r="F19" s="2">
        <f t="shared" si="2"/>
        <v>6000</v>
      </c>
    </row>
    <row r="20" spans="1:8" x14ac:dyDescent="0.25">
      <c r="A20" t="s">
        <v>11</v>
      </c>
      <c r="B20" s="2">
        <f>SUM(B16:B19)</f>
        <v>6000</v>
      </c>
      <c r="C20" s="2">
        <f t="shared" ref="C20:E20" si="5">SUM(C16:C19)</f>
        <v>8000</v>
      </c>
      <c r="D20" s="2">
        <f t="shared" si="5"/>
        <v>24706</v>
      </c>
      <c r="E20" s="2">
        <f t="shared" si="5"/>
        <v>22010.760000000002</v>
      </c>
      <c r="F20" s="2">
        <f>SUM(F16:F19)</f>
        <v>60716.76</v>
      </c>
    </row>
    <row r="22" spans="1:8" x14ac:dyDescent="0.25">
      <c r="A22" t="s">
        <v>47</v>
      </c>
      <c r="B22">
        <v>3</v>
      </c>
      <c r="C22" s="1">
        <v>3081.84</v>
      </c>
    </row>
    <row r="23" spans="1:8" x14ac:dyDescent="0.25">
      <c r="A23" t="s">
        <v>48</v>
      </c>
      <c r="B23">
        <v>3</v>
      </c>
      <c r="C23" s="1">
        <v>1390.44</v>
      </c>
    </row>
    <row r="24" spans="1:8" x14ac:dyDescent="0.25">
      <c r="A24" t="s">
        <v>49</v>
      </c>
      <c r="B24">
        <v>3</v>
      </c>
      <c r="C24" s="1">
        <v>5085.8100000000004</v>
      </c>
    </row>
    <row r="25" spans="1:8" x14ac:dyDescent="0.25">
      <c r="A25" t="s">
        <v>50</v>
      </c>
      <c r="B25">
        <v>4</v>
      </c>
      <c r="C25" s="1">
        <v>6686.4</v>
      </c>
    </row>
    <row r="26" spans="1:8" x14ac:dyDescent="0.25">
      <c r="A26" t="s">
        <v>51</v>
      </c>
      <c r="B26">
        <v>4</v>
      </c>
      <c r="C26" s="1">
        <v>1411.84</v>
      </c>
    </row>
    <row r="27" spans="1:8" x14ac:dyDescent="0.25">
      <c r="A27" t="s">
        <v>52</v>
      </c>
      <c r="B27">
        <v>4</v>
      </c>
      <c r="C27" s="1">
        <v>3417.92</v>
      </c>
    </row>
    <row r="28" spans="1:8" x14ac:dyDescent="0.25">
      <c r="A28" t="s">
        <v>53</v>
      </c>
      <c r="B28">
        <v>3</v>
      </c>
      <c r="C28" s="1">
        <v>1118.3399999999999</v>
      </c>
    </row>
    <row r="29" spans="1:8" x14ac:dyDescent="0.25">
      <c r="A29" t="s">
        <v>54</v>
      </c>
      <c r="B29">
        <v>4</v>
      </c>
      <c r="C29">
        <v>438.68</v>
      </c>
    </row>
    <row r="30" spans="1:8" x14ac:dyDescent="0.25">
      <c r="A30" t="s">
        <v>55</v>
      </c>
      <c r="B30">
        <v>4</v>
      </c>
      <c r="C30">
        <v>242.36</v>
      </c>
    </row>
    <row r="31" spans="1:8" x14ac:dyDescent="0.25">
      <c r="C31" s="1">
        <f>SUM(C22:C30)</f>
        <v>22873.63</v>
      </c>
      <c r="H31" s="3">
        <f>F20-C31</f>
        <v>37843.130000000005</v>
      </c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14C753-01DB-4580-801F-F9B0800E885F}">
  <dimension ref="A1:J60"/>
  <sheetViews>
    <sheetView topLeftCell="A31" workbookViewId="0">
      <selection activeCell="J60" sqref="J60"/>
    </sheetView>
  </sheetViews>
  <sheetFormatPr defaultRowHeight="15" x14ac:dyDescent="0.25"/>
  <cols>
    <col min="1" max="1" width="10.7109375" customWidth="1"/>
    <col min="2" max="4" width="13.28515625" bestFit="1" customWidth="1"/>
    <col min="5" max="6" width="12.140625" bestFit="1" customWidth="1"/>
    <col min="7" max="7" width="13.28515625" bestFit="1" customWidth="1"/>
    <col min="8" max="8" width="14.28515625" bestFit="1" customWidth="1"/>
    <col min="10" max="10" width="13.28515625" bestFit="1" customWidth="1"/>
  </cols>
  <sheetData>
    <row r="1" spans="1:8" x14ac:dyDescent="0.25">
      <c r="A1" t="s">
        <v>28</v>
      </c>
      <c r="B1" t="s">
        <v>1</v>
      </c>
      <c r="C1" t="s">
        <v>4</v>
      </c>
      <c r="D1" t="s">
        <v>5</v>
      </c>
      <c r="E1" t="s">
        <v>8</v>
      </c>
      <c r="F1" t="s">
        <v>9</v>
      </c>
      <c r="G1" t="s">
        <v>10</v>
      </c>
      <c r="H1" t="s">
        <v>11</v>
      </c>
    </row>
    <row r="2" spans="1:8" x14ac:dyDescent="0.25">
      <c r="A2" t="s">
        <v>30</v>
      </c>
      <c r="B2">
        <v>0</v>
      </c>
      <c r="C2">
        <v>0</v>
      </c>
      <c r="D2">
        <v>0</v>
      </c>
      <c r="E2">
        <v>0</v>
      </c>
      <c r="F2">
        <v>0</v>
      </c>
      <c r="G2">
        <v>3</v>
      </c>
      <c r="H2">
        <v>3</v>
      </c>
    </row>
    <row r="3" spans="1:8" x14ac:dyDescent="0.25">
      <c r="A3" t="s">
        <v>34</v>
      </c>
      <c r="B3">
        <v>1</v>
      </c>
      <c r="C3">
        <v>0</v>
      </c>
      <c r="D3">
        <v>0</v>
      </c>
      <c r="E3">
        <v>0</v>
      </c>
      <c r="F3">
        <v>0</v>
      </c>
      <c r="G3">
        <v>0</v>
      </c>
      <c r="H3">
        <v>1</v>
      </c>
    </row>
    <row r="4" spans="1:8" x14ac:dyDescent="0.25">
      <c r="A4" t="s">
        <v>31</v>
      </c>
      <c r="B4">
        <v>0</v>
      </c>
      <c r="C4">
        <v>0</v>
      </c>
      <c r="D4">
        <v>0</v>
      </c>
      <c r="E4">
        <v>0</v>
      </c>
      <c r="F4">
        <v>1</v>
      </c>
      <c r="G4">
        <v>0</v>
      </c>
      <c r="H4">
        <v>1</v>
      </c>
    </row>
    <row r="5" spans="1:8" x14ac:dyDescent="0.25">
      <c r="A5" t="s">
        <v>32</v>
      </c>
      <c r="B5">
        <v>0</v>
      </c>
      <c r="C5">
        <v>0</v>
      </c>
      <c r="D5">
        <v>3</v>
      </c>
      <c r="E5">
        <v>0</v>
      </c>
      <c r="F5">
        <v>0</v>
      </c>
      <c r="G5">
        <v>0</v>
      </c>
      <c r="H5">
        <v>3</v>
      </c>
    </row>
    <row r="6" spans="1:8" x14ac:dyDescent="0.25">
      <c r="A6" t="s">
        <v>35</v>
      </c>
      <c r="B6">
        <v>0</v>
      </c>
      <c r="C6">
        <v>0</v>
      </c>
      <c r="D6">
        <v>0</v>
      </c>
      <c r="E6">
        <v>1</v>
      </c>
      <c r="F6">
        <v>0</v>
      </c>
      <c r="G6">
        <v>0</v>
      </c>
      <c r="H6">
        <v>1</v>
      </c>
    </row>
    <row r="7" spans="1:8" x14ac:dyDescent="0.25">
      <c r="A7" t="s">
        <v>36</v>
      </c>
      <c r="B7">
        <v>0</v>
      </c>
      <c r="C7">
        <v>0</v>
      </c>
      <c r="D7">
        <v>2</v>
      </c>
      <c r="E7">
        <v>0</v>
      </c>
      <c r="F7">
        <v>0</v>
      </c>
      <c r="G7">
        <v>0</v>
      </c>
      <c r="H7">
        <v>2</v>
      </c>
    </row>
    <row r="8" spans="1:8" x14ac:dyDescent="0.25">
      <c r="A8" t="s">
        <v>37</v>
      </c>
      <c r="B8">
        <v>0</v>
      </c>
      <c r="C8">
        <v>0</v>
      </c>
      <c r="D8">
        <v>1</v>
      </c>
      <c r="E8">
        <v>0</v>
      </c>
      <c r="F8">
        <v>0</v>
      </c>
      <c r="G8">
        <v>0</v>
      </c>
      <c r="H8">
        <v>1</v>
      </c>
    </row>
    <row r="9" spans="1:8" x14ac:dyDescent="0.25">
      <c r="A9" t="s">
        <v>38</v>
      </c>
      <c r="B9">
        <v>0</v>
      </c>
      <c r="C9">
        <v>0</v>
      </c>
      <c r="D9">
        <v>2</v>
      </c>
      <c r="E9">
        <v>0</v>
      </c>
      <c r="F9">
        <v>0</v>
      </c>
      <c r="G9">
        <v>0</v>
      </c>
      <c r="H9">
        <v>2</v>
      </c>
    </row>
    <row r="10" spans="1:8" x14ac:dyDescent="0.25">
      <c r="A10" t="s">
        <v>33</v>
      </c>
      <c r="B10">
        <v>0</v>
      </c>
      <c r="C10">
        <v>5</v>
      </c>
      <c r="D10">
        <v>0</v>
      </c>
      <c r="E10">
        <v>0</v>
      </c>
      <c r="F10">
        <v>0</v>
      </c>
      <c r="G10">
        <v>0</v>
      </c>
      <c r="H10">
        <v>5</v>
      </c>
    </row>
    <row r="11" spans="1:8" x14ac:dyDescent="0.25">
      <c r="A11" t="s">
        <v>39</v>
      </c>
      <c r="B11">
        <v>0</v>
      </c>
      <c r="C11">
        <v>0</v>
      </c>
      <c r="D11">
        <v>7</v>
      </c>
      <c r="E11">
        <v>0</v>
      </c>
      <c r="F11">
        <v>0</v>
      </c>
      <c r="G11">
        <v>0</v>
      </c>
      <c r="H11">
        <v>7</v>
      </c>
    </row>
    <row r="12" spans="1:8" x14ac:dyDescent="0.25">
      <c r="A12" t="s">
        <v>11</v>
      </c>
      <c r="B12">
        <v>1</v>
      </c>
      <c r="C12">
        <v>5</v>
      </c>
      <c r="D12">
        <v>15</v>
      </c>
      <c r="E12">
        <v>1</v>
      </c>
      <c r="F12">
        <v>1</v>
      </c>
      <c r="G12">
        <v>3</v>
      </c>
      <c r="H12">
        <v>26</v>
      </c>
    </row>
    <row r="14" spans="1:8" x14ac:dyDescent="0.25">
      <c r="A14" t="s">
        <v>28</v>
      </c>
      <c r="B14" s="1">
        <v>17244.439999999999</v>
      </c>
      <c r="C14" s="1">
        <v>3000</v>
      </c>
      <c r="D14" s="1">
        <v>4000</v>
      </c>
      <c r="E14" s="1">
        <v>6000</v>
      </c>
      <c r="F14" s="1">
        <v>6176.5</v>
      </c>
      <c r="G14" s="1">
        <v>7336.92</v>
      </c>
      <c r="H14" t="s">
        <v>11</v>
      </c>
    </row>
    <row r="15" spans="1:8" x14ac:dyDescent="0.25">
      <c r="A15" t="s">
        <v>30</v>
      </c>
      <c r="B15">
        <v>0</v>
      </c>
      <c r="C15">
        <v>0</v>
      </c>
      <c r="D15">
        <v>0</v>
      </c>
      <c r="E15">
        <v>0</v>
      </c>
      <c r="F15">
        <v>0</v>
      </c>
      <c r="G15">
        <v>3</v>
      </c>
      <c r="H15">
        <v>3</v>
      </c>
    </row>
    <row r="16" spans="1:8" x14ac:dyDescent="0.25">
      <c r="A16" t="s">
        <v>34</v>
      </c>
      <c r="B16">
        <v>1</v>
      </c>
      <c r="C16">
        <v>0</v>
      </c>
      <c r="D16">
        <v>0</v>
      </c>
      <c r="E16">
        <v>0</v>
      </c>
      <c r="F16">
        <v>0</v>
      </c>
      <c r="G16">
        <v>0</v>
      </c>
      <c r="H16">
        <v>1</v>
      </c>
    </row>
    <row r="17" spans="1:8" x14ac:dyDescent="0.25">
      <c r="A17" t="s">
        <v>31</v>
      </c>
      <c r="B17">
        <v>0</v>
      </c>
      <c r="C17">
        <v>0</v>
      </c>
      <c r="D17">
        <v>0</v>
      </c>
      <c r="E17">
        <v>0</v>
      </c>
      <c r="F17">
        <v>1</v>
      </c>
      <c r="G17">
        <v>0</v>
      </c>
      <c r="H17">
        <v>1</v>
      </c>
    </row>
    <row r="18" spans="1:8" x14ac:dyDescent="0.25">
      <c r="A18" t="s">
        <v>32</v>
      </c>
      <c r="B18">
        <v>0</v>
      </c>
      <c r="C18">
        <v>0</v>
      </c>
      <c r="D18">
        <v>3</v>
      </c>
      <c r="E18">
        <v>0</v>
      </c>
      <c r="F18">
        <v>0</v>
      </c>
      <c r="G18">
        <v>0</v>
      </c>
      <c r="H18">
        <v>3</v>
      </c>
    </row>
    <row r="19" spans="1:8" x14ac:dyDescent="0.25">
      <c r="A19" t="s">
        <v>35</v>
      </c>
      <c r="B19">
        <v>0</v>
      </c>
      <c r="C19">
        <v>0</v>
      </c>
      <c r="D19">
        <v>0</v>
      </c>
      <c r="E19">
        <v>1</v>
      </c>
      <c r="F19">
        <v>0</v>
      </c>
      <c r="G19">
        <v>0</v>
      </c>
      <c r="H19">
        <v>1</v>
      </c>
    </row>
    <row r="20" spans="1:8" x14ac:dyDescent="0.25">
      <c r="A20" t="s">
        <v>36</v>
      </c>
      <c r="B20">
        <v>0</v>
      </c>
      <c r="C20">
        <v>0</v>
      </c>
      <c r="D20">
        <v>2</v>
      </c>
      <c r="E20">
        <v>0</v>
      </c>
      <c r="F20">
        <v>0</v>
      </c>
      <c r="G20">
        <v>0</v>
      </c>
      <c r="H20">
        <v>2</v>
      </c>
    </row>
    <row r="21" spans="1:8" x14ac:dyDescent="0.25">
      <c r="A21" t="s">
        <v>37</v>
      </c>
      <c r="B21">
        <v>0</v>
      </c>
      <c r="C21">
        <v>0</v>
      </c>
      <c r="D21">
        <v>1</v>
      </c>
      <c r="E21">
        <v>0</v>
      </c>
      <c r="F21">
        <v>0</v>
      </c>
      <c r="G21">
        <v>0</v>
      </c>
      <c r="H21">
        <v>1</v>
      </c>
    </row>
    <row r="22" spans="1:8" x14ac:dyDescent="0.25">
      <c r="A22" t="s">
        <v>38</v>
      </c>
      <c r="B22">
        <v>0</v>
      </c>
      <c r="C22">
        <v>0</v>
      </c>
      <c r="D22">
        <v>2</v>
      </c>
      <c r="E22">
        <v>0</v>
      </c>
      <c r="F22">
        <v>0</v>
      </c>
      <c r="G22">
        <v>0</v>
      </c>
      <c r="H22">
        <v>2</v>
      </c>
    </row>
    <row r="23" spans="1:8" x14ac:dyDescent="0.25">
      <c r="A23" t="s">
        <v>33</v>
      </c>
      <c r="B23">
        <v>0</v>
      </c>
      <c r="C23">
        <v>5</v>
      </c>
      <c r="D23">
        <v>0</v>
      </c>
      <c r="E23">
        <v>0</v>
      </c>
      <c r="F23">
        <v>0</v>
      </c>
      <c r="G23">
        <v>0</v>
      </c>
      <c r="H23">
        <v>5</v>
      </c>
    </row>
    <row r="24" spans="1:8" x14ac:dyDescent="0.25">
      <c r="A24" t="s">
        <v>39</v>
      </c>
      <c r="B24">
        <v>0</v>
      </c>
      <c r="C24">
        <v>0</v>
      </c>
      <c r="D24">
        <v>7</v>
      </c>
      <c r="E24">
        <v>0</v>
      </c>
      <c r="F24">
        <v>0</v>
      </c>
      <c r="G24">
        <v>0</v>
      </c>
      <c r="H24">
        <v>7</v>
      </c>
    </row>
    <row r="25" spans="1:8" x14ac:dyDescent="0.25">
      <c r="A25" t="s">
        <v>11</v>
      </c>
      <c r="B25">
        <v>1</v>
      </c>
      <c r="C25">
        <v>5</v>
      </c>
      <c r="D25">
        <v>15</v>
      </c>
      <c r="E25">
        <v>1</v>
      </c>
      <c r="F25">
        <v>1</v>
      </c>
      <c r="G25">
        <v>3</v>
      </c>
      <c r="H25">
        <v>26</v>
      </c>
    </row>
    <row r="27" spans="1:8" x14ac:dyDescent="0.25">
      <c r="A27" t="s">
        <v>28</v>
      </c>
      <c r="B27" t="s">
        <v>1</v>
      </c>
      <c r="C27" t="s">
        <v>4</v>
      </c>
      <c r="D27" t="s">
        <v>5</v>
      </c>
      <c r="E27" t="s">
        <v>8</v>
      </c>
      <c r="F27" t="s">
        <v>9</v>
      </c>
      <c r="G27" t="s">
        <v>10</v>
      </c>
      <c r="H27" t="s">
        <v>11</v>
      </c>
    </row>
    <row r="28" spans="1:8" x14ac:dyDescent="0.25">
      <c r="A28" t="s">
        <v>30</v>
      </c>
      <c r="B28" s="2">
        <f>B$14*B2</f>
        <v>0</v>
      </c>
      <c r="C28" s="2">
        <f t="shared" ref="C28:G28" si="0">C$14*C2</f>
        <v>0</v>
      </c>
      <c r="D28" s="2">
        <f t="shared" si="0"/>
        <v>0</v>
      </c>
      <c r="E28" s="2">
        <f t="shared" si="0"/>
        <v>0</v>
      </c>
      <c r="F28" s="2">
        <f t="shared" si="0"/>
        <v>0</v>
      </c>
      <c r="G28" s="2">
        <f t="shared" si="0"/>
        <v>22010.760000000002</v>
      </c>
      <c r="H28" s="2">
        <f>SUM(B28:G28)</f>
        <v>22010.760000000002</v>
      </c>
    </row>
    <row r="29" spans="1:8" x14ac:dyDescent="0.25">
      <c r="A29" t="s">
        <v>34</v>
      </c>
      <c r="B29" s="2">
        <f t="shared" ref="B29:G29" si="1">B$14*B3</f>
        <v>17244.439999999999</v>
      </c>
      <c r="C29" s="2">
        <f t="shared" si="1"/>
        <v>0</v>
      </c>
      <c r="D29" s="2">
        <f t="shared" si="1"/>
        <v>0</v>
      </c>
      <c r="E29" s="2">
        <f t="shared" si="1"/>
        <v>0</v>
      </c>
      <c r="F29" s="2">
        <f t="shared" si="1"/>
        <v>0</v>
      </c>
      <c r="G29" s="2">
        <f t="shared" si="1"/>
        <v>0</v>
      </c>
      <c r="H29" s="2">
        <f t="shared" ref="H29:H37" si="2">SUM(B29:G29)</f>
        <v>17244.439999999999</v>
      </c>
    </row>
    <row r="30" spans="1:8" x14ac:dyDescent="0.25">
      <c r="A30" t="s">
        <v>31</v>
      </c>
      <c r="B30" s="2">
        <f t="shared" ref="B30:G30" si="3">B$14*B4</f>
        <v>0</v>
      </c>
      <c r="C30" s="2">
        <f t="shared" si="3"/>
        <v>0</v>
      </c>
      <c r="D30" s="2">
        <f t="shared" si="3"/>
        <v>0</v>
      </c>
      <c r="E30" s="2">
        <f t="shared" si="3"/>
        <v>0</v>
      </c>
      <c r="F30" s="2">
        <f t="shared" si="3"/>
        <v>6176.5</v>
      </c>
      <c r="G30" s="2">
        <f t="shared" si="3"/>
        <v>0</v>
      </c>
      <c r="H30" s="2">
        <f t="shared" si="2"/>
        <v>6176.5</v>
      </c>
    </row>
    <row r="31" spans="1:8" x14ac:dyDescent="0.25">
      <c r="A31" t="s">
        <v>32</v>
      </c>
      <c r="B31" s="2">
        <f t="shared" ref="B31:G31" si="4">B$14*B5</f>
        <v>0</v>
      </c>
      <c r="C31" s="2">
        <f t="shared" si="4"/>
        <v>0</v>
      </c>
      <c r="D31" s="2">
        <f t="shared" si="4"/>
        <v>12000</v>
      </c>
      <c r="E31" s="2">
        <f t="shared" si="4"/>
        <v>0</v>
      </c>
      <c r="F31" s="2">
        <f t="shared" si="4"/>
        <v>0</v>
      </c>
      <c r="G31" s="2">
        <f t="shared" si="4"/>
        <v>0</v>
      </c>
      <c r="H31" s="2">
        <f t="shared" si="2"/>
        <v>12000</v>
      </c>
    </row>
    <row r="32" spans="1:8" x14ac:dyDescent="0.25">
      <c r="A32" t="s">
        <v>35</v>
      </c>
      <c r="B32" s="2">
        <f t="shared" ref="B32:G32" si="5">B$14*B6</f>
        <v>0</v>
      </c>
      <c r="C32" s="2">
        <f t="shared" si="5"/>
        <v>0</v>
      </c>
      <c r="D32" s="2">
        <f t="shared" si="5"/>
        <v>0</v>
      </c>
      <c r="E32" s="2">
        <f t="shared" si="5"/>
        <v>6000</v>
      </c>
      <c r="F32" s="2">
        <f t="shared" si="5"/>
        <v>0</v>
      </c>
      <c r="G32" s="2">
        <f t="shared" si="5"/>
        <v>0</v>
      </c>
      <c r="H32" s="2">
        <f t="shared" si="2"/>
        <v>6000</v>
      </c>
    </row>
    <row r="33" spans="1:8" x14ac:dyDescent="0.25">
      <c r="A33" t="s">
        <v>36</v>
      </c>
      <c r="B33" s="2">
        <f t="shared" ref="B33:G33" si="6">B$14*B7</f>
        <v>0</v>
      </c>
      <c r="C33" s="2">
        <f t="shared" si="6"/>
        <v>0</v>
      </c>
      <c r="D33" s="2">
        <f t="shared" si="6"/>
        <v>8000</v>
      </c>
      <c r="E33" s="2">
        <f t="shared" si="6"/>
        <v>0</v>
      </c>
      <c r="F33" s="2">
        <f t="shared" si="6"/>
        <v>0</v>
      </c>
      <c r="G33" s="2">
        <f t="shared" si="6"/>
        <v>0</v>
      </c>
      <c r="H33" s="2">
        <f t="shared" si="2"/>
        <v>8000</v>
      </c>
    </row>
    <row r="34" spans="1:8" x14ac:dyDescent="0.25">
      <c r="A34" t="s">
        <v>37</v>
      </c>
      <c r="B34" s="2">
        <f t="shared" ref="B34:G34" si="7">B$14*B8</f>
        <v>0</v>
      </c>
      <c r="C34" s="2">
        <f t="shared" si="7"/>
        <v>0</v>
      </c>
      <c r="D34" s="2">
        <f t="shared" si="7"/>
        <v>4000</v>
      </c>
      <c r="E34" s="2">
        <f t="shared" si="7"/>
        <v>0</v>
      </c>
      <c r="F34" s="2">
        <f t="shared" si="7"/>
        <v>0</v>
      </c>
      <c r="G34" s="2">
        <f t="shared" si="7"/>
        <v>0</v>
      </c>
      <c r="H34" s="2">
        <f t="shared" si="2"/>
        <v>4000</v>
      </c>
    </row>
    <row r="35" spans="1:8" x14ac:dyDescent="0.25">
      <c r="A35" t="s">
        <v>38</v>
      </c>
      <c r="B35" s="2">
        <f t="shared" ref="B35:G35" si="8">B$14*B9</f>
        <v>0</v>
      </c>
      <c r="C35" s="2">
        <f t="shared" si="8"/>
        <v>0</v>
      </c>
      <c r="D35" s="2">
        <f t="shared" si="8"/>
        <v>8000</v>
      </c>
      <c r="E35" s="2">
        <f t="shared" si="8"/>
        <v>0</v>
      </c>
      <c r="F35" s="2">
        <f t="shared" si="8"/>
        <v>0</v>
      </c>
      <c r="G35" s="2">
        <f t="shared" si="8"/>
        <v>0</v>
      </c>
      <c r="H35" s="2">
        <f t="shared" si="2"/>
        <v>8000</v>
      </c>
    </row>
    <row r="36" spans="1:8" x14ac:dyDescent="0.25">
      <c r="A36" t="s">
        <v>33</v>
      </c>
      <c r="B36" s="2">
        <f t="shared" ref="B36:G36" si="9">B$14*B10</f>
        <v>0</v>
      </c>
      <c r="C36" s="2">
        <f t="shared" si="9"/>
        <v>15000</v>
      </c>
      <c r="D36" s="2">
        <f t="shared" si="9"/>
        <v>0</v>
      </c>
      <c r="E36" s="2">
        <f t="shared" si="9"/>
        <v>0</v>
      </c>
      <c r="F36" s="2">
        <f t="shared" si="9"/>
        <v>0</v>
      </c>
      <c r="G36" s="2">
        <f t="shared" si="9"/>
        <v>0</v>
      </c>
      <c r="H36" s="2">
        <f t="shared" si="2"/>
        <v>15000</v>
      </c>
    </row>
    <row r="37" spans="1:8" x14ac:dyDescent="0.25">
      <c r="A37" t="s">
        <v>39</v>
      </c>
      <c r="B37" s="2">
        <f t="shared" ref="B37:G37" si="10">B$14*B11</f>
        <v>0</v>
      </c>
      <c r="C37" s="2">
        <f t="shared" si="10"/>
        <v>0</v>
      </c>
      <c r="D37" s="2">
        <f t="shared" si="10"/>
        <v>28000</v>
      </c>
      <c r="E37" s="2">
        <f t="shared" si="10"/>
        <v>0</v>
      </c>
      <c r="F37" s="2">
        <f t="shared" si="10"/>
        <v>0</v>
      </c>
      <c r="G37" s="2">
        <f t="shared" si="10"/>
        <v>0</v>
      </c>
      <c r="H37" s="2">
        <f t="shared" si="2"/>
        <v>28000</v>
      </c>
    </row>
    <row r="38" spans="1:8" x14ac:dyDescent="0.25">
      <c r="A38" t="s">
        <v>11</v>
      </c>
      <c r="B38" s="2">
        <f t="shared" ref="B38:G38" si="11">SUM(B28:B37)</f>
        <v>17244.439999999999</v>
      </c>
      <c r="C38" s="2">
        <f t="shared" si="11"/>
        <v>15000</v>
      </c>
      <c r="D38" s="2">
        <f t="shared" si="11"/>
        <v>60000</v>
      </c>
      <c r="E38" s="2">
        <f t="shared" si="11"/>
        <v>6000</v>
      </c>
      <c r="F38" s="2">
        <f t="shared" si="11"/>
        <v>6176.5</v>
      </c>
      <c r="G38" s="2">
        <f t="shared" si="11"/>
        <v>22010.760000000002</v>
      </c>
      <c r="H38" s="2">
        <f>SUM(H28:H37)</f>
        <v>126431.7</v>
      </c>
    </row>
    <row r="40" spans="1:8" x14ac:dyDescent="0.25">
      <c r="A40" t="s">
        <v>56</v>
      </c>
      <c r="B40">
        <v>2</v>
      </c>
      <c r="C40" s="2">
        <v>208.88</v>
      </c>
    </row>
    <row r="41" spans="1:8" x14ac:dyDescent="0.25">
      <c r="A41" t="s">
        <v>47</v>
      </c>
      <c r="B41">
        <v>3</v>
      </c>
      <c r="C41" s="2">
        <v>3081.84</v>
      </c>
    </row>
    <row r="42" spans="1:8" x14ac:dyDescent="0.25">
      <c r="A42" t="s">
        <v>48</v>
      </c>
      <c r="B42">
        <v>3</v>
      </c>
      <c r="C42" s="2">
        <v>1390.44</v>
      </c>
    </row>
    <row r="43" spans="1:8" x14ac:dyDescent="0.25">
      <c r="A43" t="s">
        <v>57</v>
      </c>
      <c r="B43">
        <v>1</v>
      </c>
      <c r="C43" s="2">
        <v>464.61</v>
      </c>
    </row>
    <row r="44" spans="1:8" x14ac:dyDescent="0.25">
      <c r="A44" t="s">
        <v>58</v>
      </c>
      <c r="B44">
        <v>4</v>
      </c>
      <c r="C44" s="2">
        <v>8489.48</v>
      </c>
    </row>
    <row r="45" spans="1:8" x14ac:dyDescent="0.25">
      <c r="A45" t="s">
        <v>59</v>
      </c>
      <c r="B45">
        <v>1</v>
      </c>
      <c r="C45" s="2">
        <v>1008</v>
      </c>
    </row>
    <row r="46" spans="1:8" x14ac:dyDescent="0.25">
      <c r="A46" t="s">
        <v>60</v>
      </c>
      <c r="B46">
        <v>1</v>
      </c>
      <c r="C46" s="2">
        <v>1758.84</v>
      </c>
    </row>
    <row r="47" spans="1:8" x14ac:dyDescent="0.25">
      <c r="A47" t="s">
        <v>49</v>
      </c>
      <c r="B47">
        <v>2</v>
      </c>
      <c r="C47" s="2">
        <v>3390.54</v>
      </c>
    </row>
    <row r="48" spans="1:8" x14ac:dyDescent="0.25">
      <c r="A48" t="s">
        <v>50</v>
      </c>
      <c r="B48">
        <v>1</v>
      </c>
      <c r="C48" s="2">
        <v>1671.6</v>
      </c>
    </row>
    <row r="49" spans="1:10" x14ac:dyDescent="0.25">
      <c r="A49" t="s">
        <v>61</v>
      </c>
      <c r="B49">
        <v>1</v>
      </c>
      <c r="C49" s="2">
        <v>528.5</v>
      </c>
    </row>
    <row r="50" spans="1:10" x14ac:dyDescent="0.25">
      <c r="A50" t="s">
        <v>62</v>
      </c>
      <c r="B50">
        <v>1</v>
      </c>
      <c r="C50" s="2">
        <v>1316.68</v>
      </c>
    </row>
    <row r="51" spans="1:10" x14ac:dyDescent="0.25">
      <c r="A51" t="s">
        <v>51</v>
      </c>
      <c r="B51">
        <v>1</v>
      </c>
      <c r="C51" s="2">
        <v>352.96</v>
      </c>
    </row>
    <row r="52" spans="1:10" x14ac:dyDescent="0.25">
      <c r="A52" t="s">
        <v>52</v>
      </c>
      <c r="B52">
        <v>1</v>
      </c>
      <c r="C52" s="2">
        <v>854.48</v>
      </c>
    </row>
    <row r="53" spans="1:10" x14ac:dyDescent="0.25">
      <c r="A53" t="s">
        <v>63</v>
      </c>
      <c r="B53">
        <v>1</v>
      </c>
      <c r="C53" s="2">
        <v>1569.67</v>
      </c>
    </row>
    <row r="54" spans="1:10" x14ac:dyDescent="0.25">
      <c r="A54" t="s">
        <v>64</v>
      </c>
      <c r="B54">
        <v>1</v>
      </c>
      <c r="C54" s="2">
        <v>652.39</v>
      </c>
    </row>
    <row r="55" spans="1:10" x14ac:dyDescent="0.25">
      <c r="A55" t="s">
        <v>53</v>
      </c>
      <c r="B55">
        <v>3</v>
      </c>
      <c r="C55" s="2">
        <v>1118.3399999999999</v>
      </c>
    </row>
    <row r="56" spans="1:10" x14ac:dyDescent="0.25">
      <c r="A56" t="s">
        <v>54</v>
      </c>
      <c r="B56">
        <v>6</v>
      </c>
      <c r="C56" s="2">
        <v>658.02</v>
      </c>
    </row>
    <row r="57" spans="1:10" x14ac:dyDescent="0.25">
      <c r="A57" t="s">
        <v>65</v>
      </c>
      <c r="B57">
        <v>2</v>
      </c>
      <c r="C57" s="2">
        <v>57.6</v>
      </c>
    </row>
    <row r="58" spans="1:10" x14ac:dyDescent="0.25">
      <c r="A58" t="s">
        <v>55</v>
      </c>
      <c r="B58">
        <v>5</v>
      </c>
      <c r="C58" s="2">
        <v>302.95</v>
      </c>
    </row>
    <row r="59" spans="1:10" x14ac:dyDescent="0.25">
      <c r="A59" t="s">
        <v>46</v>
      </c>
      <c r="B59">
        <v>1</v>
      </c>
      <c r="C59" s="2">
        <v>180</v>
      </c>
    </row>
    <row r="60" spans="1:10" x14ac:dyDescent="0.25">
      <c r="C60" s="2">
        <f>SUM(C40:C59)</f>
        <v>29055.819999999996</v>
      </c>
      <c r="J60" s="3">
        <f>H38-C60</f>
        <v>97375.88</v>
      </c>
    </row>
  </sheetData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24CC80-F682-4633-BCA2-1243136445DB}">
  <dimension ref="A1:F26"/>
  <sheetViews>
    <sheetView workbookViewId="0">
      <selection activeCell="F25" sqref="F25"/>
    </sheetView>
  </sheetViews>
  <sheetFormatPr defaultRowHeight="15" x14ac:dyDescent="0.25"/>
  <cols>
    <col min="1" max="1" width="10.7109375" customWidth="1"/>
    <col min="2" max="3" width="12.140625" bestFit="1" customWidth="1"/>
    <col min="4" max="4" width="13.28515625" bestFit="1" customWidth="1"/>
    <col min="6" max="6" width="12.140625" bestFit="1" customWidth="1"/>
  </cols>
  <sheetData>
    <row r="1" spans="1:4" x14ac:dyDescent="0.25">
      <c r="A1" t="s">
        <v>28</v>
      </c>
      <c r="B1" t="s">
        <v>9</v>
      </c>
      <c r="C1" t="s">
        <v>10</v>
      </c>
      <c r="D1" t="s">
        <v>11</v>
      </c>
    </row>
    <row r="2" spans="1:4" x14ac:dyDescent="0.25">
      <c r="A2" t="s">
        <v>30</v>
      </c>
      <c r="B2">
        <v>0</v>
      </c>
      <c r="C2">
        <v>1</v>
      </c>
      <c r="D2">
        <v>1</v>
      </c>
    </row>
    <row r="3" spans="1:4" x14ac:dyDescent="0.25">
      <c r="A3" t="s">
        <v>31</v>
      </c>
      <c r="B3">
        <v>1</v>
      </c>
      <c r="C3">
        <v>0</v>
      </c>
      <c r="D3">
        <v>1</v>
      </c>
    </row>
    <row r="4" spans="1:4" x14ac:dyDescent="0.25">
      <c r="A4" t="s">
        <v>11</v>
      </c>
      <c r="B4">
        <v>1</v>
      </c>
      <c r="C4">
        <v>1</v>
      </c>
      <c r="D4">
        <v>2</v>
      </c>
    </row>
    <row r="6" spans="1:4" x14ac:dyDescent="0.25">
      <c r="A6" t="s">
        <v>28</v>
      </c>
      <c r="B6" s="1">
        <v>6176.5</v>
      </c>
      <c r="C6" s="1">
        <v>7336.92</v>
      </c>
      <c r="D6" t="s">
        <v>11</v>
      </c>
    </row>
    <row r="7" spans="1:4" x14ac:dyDescent="0.25">
      <c r="A7" t="s">
        <v>30</v>
      </c>
      <c r="B7">
        <v>0</v>
      </c>
      <c r="C7">
        <v>1</v>
      </c>
      <c r="D7">
        <v>1</v>
      </c>
    </row>
    <row r="8" spans="1:4" x14ac:dyDescent="0.25">
      <c r="A8" t="s">
        <v>31</v>
      </c>
      <c r="B8">
        <v>1</v>
      </c>
      <c r="C8">
        <v>0</v>
      </c>
      <c r="D8">
        <v>1</v>
      </c>
    </row>
    <row r="9" spans="1:4" x14ac:dyDescent="0.25">
      <c r="A9" t="s">
        <v>11</v>
      </c>
      <c r="B9">
        <v>1</v>
      </c>
      <c r="C9">
        <v>1</v>
      </c>
      <c r="D9">
        <v>2</v>
      </c>
    </row>
    <row r="11" spans="1:4" x14ac:dyDescent="0.25">
      <c r="A11" t="s">
        <v>28</v>
      </c>
      <c r="B11" t="s">
        <v>9</v>
      </c>
      <c r="C11" t="s">
        <v>10</v>
      </c>
      <c r="D11" t="s">
        <v>11</v>
      </c>
    </row>
    <row r="12" spans="1:4" x14ac:dyDescent="0.25">
      <c r="A12" t="s">
        <v>30</v>
      </c>
      <c r="B12" s="2">
        <f>B$6*B2</f>
        <v>0</v>
      </c>
      <c r="C12" s="2">
        <f>C$6*C2</f>
        <v>7336.92</v>
      </c>
      <c r="D12" s="2">
        <f>SUM(B12:C12)</f>
        <v>7336.92</v>
      </c>
    </row>
    <row r="13" spans="1:4" x14ac:dyDescent="0.25">
      <c r="A13" t="s">
        <v>31</v>
      </c>
      <c r="B13" s="2">
        <f>B$6*B3</f>
        <v>6176.5</v>
      </c>
      <c r="C13" s="2">
        <f>C$6*C3</f>
        <v>0</v>
      </c>
      <c r="D13" s="2">
        <f>SUM(B13:C13)</f>
        <v>6176.5</v>
      </c>
    </row>
    <row r="14" spans="1:4" x14ac:dyDescent="0.25">
      <c r="A14" t="s">
        <v>11</v>
      </c>
      <c r="B14" s="2">
        <f>SUM(B12:B13)</f>
        <v>6176.5</v>
      </c>
      <c r="C14" s="2">
        <f t="shared" ref="C14:D14" si="0">SUM(C12:C13)</f>
        <v>7336.92</v>
      </c>
      <c r="D14" s="2">
        <f t="shared" si="0"/>
        <v>13513.42</v>
      </c>
    </row>
    <row r="16" spans="1:4" x14ac:dyDescent="0.25">
      <c r="A16" t="s">
        <v>47</v>
      </c>
      <c r="B16">
        <v>1</v>
      </c>
      <c r="C16" s="2">
        <v>1027.28</v>
      </c>
    </row>
    <row r="17" spans="1:6" x14ac:dyDescent="0.25">
      <c r="A17" t="s">
        <v>48</v>
      </c>
      <c r="B17">
        <v>1</v>
      </c>
      <c r="C17" s="2">
        <v>463.48</v>
      </c>
    </row>
    <row r="18" spans="1:6" x14ac:dyDescent="0.25">
      <c r="A18" t="s">
        <v>49</v>
      </c>
      <c r="B18">
        <v>1</v>
      </c>
      <c r="C18" s="2">
        <v>1695.27</v>
      </c>
    </row>
    <row r="19" spans="1:6" x14ac:dyDescent="0.25">
      <c r="A19" t="s">
        <v>50</v>
      </c>
      <c r="B19">
        <v>1</v>
      </c>
      <c r="C19" s="2">
        <v>1671.6</v>
      </c>
    </row>
    <row r="20" spans="1:6" x14ac:dyDescent="0.25">
      <c r="A20" t="s">
        <v>51</v>
      </c>
      <c r="B20">
        <v>1</v>
      </c>
      <c r="C20" s="2">
        <v>352.96</v>
      </c>
    </row>
    <row r="21" spans="1:6" x14ac:dyDescent="0.25">
      <c r="A21" t="s">
        <v>52</v>
      </c>
      <c r="B21">
        <v>1</v>
      </c>
      <c r="C21" s="2">
        <v>854.48</v>
      </c>
    </row>
    <row r="22" spans="1:6" x14ac:dyDescent="0.25">
      <c r="A22" t="s">
        <v>53</v>
      </c>
      <c r="B22">
        <v>1</v>
      </c>
      <c r="C22" s="2">
        <v>372.78</v>
      </c>
    </row>
    <row r="23" spans="1:6" x14ac:dyDescent="0.25">
      <c r="A23" t="s">
        <v>54</v>
      </c>
      <c r="B23">
        <v>2</v>
      </c>
      <c r="C23" s="2">
        <v>219.34</v>
      </c>
    </row>
    <row r="24" spans="1:6" x14ac:dyDescent="0.25">
      <c r="A24" t="s">
        <v>55</v>
      </c>
      <c r="B24">
        <v>1</v>
      </c>
      <c r="C24" s="2">
        <v>60.59</v>
      </c>
    </row>
    <row r="25" spans="1:6" x14ac:dyDescent="0.25">
      <c r="C25" s="2">
        <f>SUM(C16:C24)</f>
        <v>6717.78</v>
      </c>
      <c r="F25" s="3">
        <f>D14-C25</f>
        <v>6795.64</v>
      </c>
    </row>
    <row r="26" spans="1:6" x14ac:dyDescent="0.25">
      <c r="C26" s="2"/>
    </row>
  </sheetData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CBA3AD-B083-4B6C-8EF5-9064CA9B540C}">
  <dimension ref="A1:F23"/>
  <sheetViews>
    <sheetView workbookViewId="0">
      <selection activeCell="C23" sqref="C23"/>
    </sheetView>
  </sheetViews>
  <sheetFormatPr defaultRowHeight="15" x14ac:dyDescent="0.25"/>
  <cols>
    <col min="1" max="1" width="10.5703125" customWidth="1"/>
    <col min="2" max="3" width="13.28515625" bestFit="1" customWidth="1"/>
    <col min="4" max="4" width="13.42578125" bestFit="1" customWidth="1"/>
    <col min="6" max="6" width="13.28515625" bestFit="1" customWidth="1"/>
  </cols>
  <sheetData>
    <row r="1" spans="1:4" x14ac:dyDescent="0.25">
      <c r="A1" t="s">
        <v>28</v>
      </c>
      <c r="B1" t="s">
        <v>5</v>
      </c>
      <c r="C1" t="s">
        <v>9</v>
      </c>
      <c r="D1" t="s">
        <v>11</v>
      </c>
    </row>
    <row r="2" spans="1:4" x14ac:dyDescent="0.25">
      <c r="A2" t="s">
        <v>31</v>
      </c>
      <c r="B2">
        <v>0</v>
      </c>
      <c r="C2">
        <v>2</v>
      </c>
      <c r="D2">
        <v>2</v>
      </c>
    </row>
    <row r="3" spans="1:4" x14ac:dyDescent="0.25">
      <c r="A3" t="s">
        <v>32</v>
      </c>
      <c r="B3">
        <v>2</v>
      </c>
      <c r="C3">
        <v>0</v>
      </c>
      <c r="D3">
        <v>2</v>
      </c>
    </row>
    <row r="4" spans="1:4" x14ac:dyDescent="0.25">
      <c r="A4" t="s">
        <v>39</v>
      </c>
      <c r="B4">
        <v>1</v>
      </c>
      <c r="C4">
        <v>0</v>
      </c>
      <c r="D4">
        <v>1</v>
      </c>
    </row>
    <row r="5" spans="1:4" x14ac:dyDescent="0.25">
      <c r="A5" t="s">
        <v>11</v>
      </c>
      <c r="B5">
        <v>3</v>
      </c>
      <c r="C5">
        <v>2</v>
      </c>
      <c r="D5">
        <v>5</v>
      </c>
    </row>
    <row r="7" spans="1:4" x14ac:dyDescent="0.25">
      <c r="A7" t="s">
        <v>28</v>
      </c>
      <c r="B7" s="1">
        <v>4000</v>
      </c>
      <c r="C7" s="1">
        <v>6176.5</v>
      </c>
      <c r="D7" t="s">
        <v>11</v>
      </c>
    </row>
    <row r="8" spans="1:4" x14ac:dyDescent="0.25">
      <c r="A8" t="s">
        <v>31</v>
      </c>
      <c r="B8">
        <v>0</v>
      </c>
      <c r="C8">
        <v>2</v>
      </c>
      <c r="D8">
        <v>2</v>
      </c>
    </row>
    <row r="9" spans="1:4" x14ac:dyDescent="0.25">
      <c r="A9" t="s">
        <v>32</v>
      </c>
      <c r="B9">
        <v>2</v>
      </c>
      <c r="C9">
        <v>0</v>
      </c>
      <c r="D9">
        <v>2</v>
      </c>
    </row>
    <row r="10" spans="1:4" x14ac:dyDescent="0.25">
      <c r="A10" t="s">
        <v>39</v>
      </c>
      <c r="B10">
        <v>1</v>
      </c>
      <c r="C10">
        <v>0</v>
      </c>
      <c r="D10">
        <v>1</v>
      </c>
    </row>
    <row r="11" spans="1:4" x14ac:dyDescent="0.25">
      <c r="A11" t="s">
        <v>11</v>
      </c>
      <c r="B11">
        <v>3</v>
      </c>
      <c r="C11">
        <v>2</v>
      </c>
      <c r="D11">
        <v>5</v>
      </c>
    </row>
    <row r="13" spans="1:4" x14ac:dyDescent="0.25">
      <c r="A13" t="s">
        <v>28</v>
      </c>
      <c r="B13" t="s">
        <v>5</v>
      </c>
      <c r="C13" t="s">
        <v>9</v>
      </c>
      <c r="D13" t="s">
        <v>11</v>
      </c>
    </row>
    <row r="14" spans="1:4" x14ac:dyDescent="0.25">
      <c r="A14" t="s">
        <v>31</v>
      </c>
      <c r="B14" s="2">
        <f>B$7*B2</f>
        <v>0</v>
      </c>
      <c r="C14" s="2">
        <f>C$7*C2</f>
        <v>12353</v>
      </c>
      <c r="D14" s="2">
        <f>SUM(B14:C14)</f>
        <v>12353</v>
      </c>
    </row>
    <row r="15" spans="1:4" x14ac:dyDescent="0.25">
      <c r="A15" t="s">
        <v>32</v>
      </c>
      <c r="B15" s="2">
        <f t="shared" ref="B15:C15" si="0">B$7*B3</f>
        <v>8000</v>
      </c>
      <c r="C15" s="2">
        <f t="shared" si="0"/>
        <v>0</v>
      </c>
      <c r="D15" s="2">
        <f t="shared" ref="D15:D16" si="1">SUM(B15:C15)</f>
        <v>8000</v>
      </c>
    </row>
    <row r="16" spans="1:4" x14ac:dyDescent="0.25">
      <c r="A16" t="s">
        <v>39</v>
      </c>
      <c r="B16" s="2">
        <f>B$7*B4</f>
        <v>4000</v>
      </c>
      <c r="C16" s="2">
        <f t="shared" ref="C16" si="2">C$7*C4</f>
        <v>0</v>
      </c>
      <c r="D16" s="2">
        <f t="shared" si="1"/>
        <v>4000</v>
      </c>
    </row>
    <row r="17" spans="1:6" x14ac:dyDescent="0.25">
      <c r="A17" t="s">
        <v>11</v>
      </c>
      <c r="B17" s="2">
        <f t="shared" ref="B17:C17" si="3">SUM(B14:B16)</f>
        <v>12000</v>
      </c>
      <c r="C17" s="2">
        <f t="shared" si="3"/>
        <v>12353</v>
      </c>
      <c r="D17" s="2">
        <f>SUM(D14:D16)</f>
        <v>24353</v>
      </c>
    </row>
    <row r="19" spans="1:6" x14ac:dyDescent="0.25">
      <c r="A19" t="s">
        <v>50</v>
      </c>
      <c r="B19">
        <v>2</v>
      </c>
      <c r="C19" s="2">
        <v>3343.2</v>
      </c>
    </row>
    <row r="20" spans="1:6" x14ac:dyDescent="0.25">
      <c r="A20" t="s">
        <v>51</v>
      </c>
      <c r="B20">
        <v>2</v>
      </c>
      <c r="C20" s="2">
        <v>705.92</v>
      </c>
    </row>
    <row r="21" spans="1:6" x14ac:dyDescent="0.25">
      <c r="A21" t="s">
        <v>52</v>
      </c>
      <c r="B21">
        <v>2</v>
      </c>
      <c r="C21" s="2">
        <v>1708.96</v>
      </c>
    </row>
    <row r="22" spans="1:6" x14ac:dyDescent="0.25">
      <c r="A22" t="s">
        <v>55</v>
      </c>
      <c r="B22">
        <v>4</v>
      </c>
      <c r="C22" s="2">
        <v>242.36</v>
      </c>
    </row>
    <row r="23" spans="1:6" x14ac:dyDescent="0.25">
      <c r="C23" s="2">
        <f>SUM(C19:C22)</f>
        <v>6000.44</v>
      </c>
      <c r="F23" s="3">
        <f>D17-C23</f>
        <v>18352.560000000001</v>
      </c>
    </row>
  </sheetData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860E1A-37E5-4D9A-86D0-FE2F649D3711}">
  <dimension ref="A1:G22"/>
  <sheetViews>
    <sheetView workbookViewId="0">
      <selection activeCell="G22" sqref="G22"/>
    </sheetView>
  </sheetViews>
  <sheetFormatPr defaultRowHeight="15" x14ac:dyDescent="0.25"/>
  <cols>
    <col min="1" max="1" width="10.7109375" customWidth="1"/>
    <col min="2" max="2" width="12.140625" bestFit="1" customWidth="1"/>
    <col min="3" max="3" width="13.28515625" bestFit="1" customWidth="1"/>
    <col min="4" max="4" width="12.140625" bestFit="1" customWidth="1"/>
    <col min="5" max="5" width="13.28515625" bestFit="1" customWidth="1"/>
    <col min="7" max="7" width="13.28515625" bestFit="1" customWidth="1"/>
  </cols>
  <sheetData>
    <row r="1" spans="1:5" x14ac:dyDescent="0.25">
      <c r="A1" t="s">
        <v>28</v>
      </c>
      <c r="B1" t="s">
        <v>4</v>
      </c>
      <c r="C1" t="s">
        <v>5</v>
      </c>
      <c r="D1" t="s">
        <v>8</v>
      </c>
      <c r="E1" t="s">
        <v>11</v>
      </c>
    </row>
    <row r="2" spans="1:5" x14ac:dyDescent="0.25">
      <c r="A2" t="s">
        <v>32</v>
      </c>
      <c r="B2">
        <v>0</v>
      </c>
      <c r="C2">
        <v>2</v>
      </c>
      <c r="D2">
        <v>0</v>
      </c>
      <c r="E2">
        <v>2</v>
      </c>
    </row>
    <row r="3" spans="1:5" x14ac:dyDescent="0.25">
      <c r="A3" t="s">
        <v>40</v>
      </c>
      <c r="B3">
        <v>0</v>
      </c>
      <c r="C3">
        <v>0</v>
      </c>
      <c r="D3">
        <v>1</v>
      </c>
      <c r="E3">
        <v>1</v>
      </c>
    </row>
    <row r="4" spans="1:5" x14ac:dyDescent="0.25">
      <c r="A4" t="s">
        <v>29</v>
      </c>
      <c r="B4">
        <v>0</v>
      </c>
      <c r="C4">
        <v>1</v>
      </c>
      <c r="D4">
        <v>0</v>
      </c>
      <c r="E4">
        <v>1</v>
      </c>
    </row>
    <row r="5" spans="1:5" x14ac:dyDescent="0.25">
      <c r="A5" t="s">
        <v>33</v>
      </c>
      <c r="B5">
        <v>1</v>
      </c>
      <c r="C5">
        <v>0</v>
      </c>
      <c r="D5">
        <v>0</v>
      </c>
      <c r="E5">
        <v>1</v>
      </c>
    </row>
    <row r="6" spans="1:5" x14ac:dyDescent="0.25">
      <c r="A6" t="s">
        <v>11</v>
      </c>
      <c r="B6">
        <v>1</v>
      </c>
      <c r="C6">
        <v>3</v>
      </c>
      <c r="D6">
        <v>1</v>
      </c>
      <c r="E6">
        <v>5</v>
      </c>
    </row>
    <row r="8" spans="1:5" x14ac:dyDescent="0.25">
      <c r="A8" t="s">
        <v>28</v>
      </c>
      <c r="B8" s="1">
        <v>3000</v>
      </c>
      <c r="C8" s="1">
        <v>4000</v>
      </c>
      <c r="D8" s="1">
        <v>6000</v>
      </c>
      <c r="E8" t="s">
        <v>11</v>
      </c>
    </row>
    <row r="9" spans="1:5" x14ac:dyDescent="0.25">
      <c r="A9" t="s">
        <v>32</v>
      </c>
      <c r="B9">
        <v>0</v>
      </c>
      <c r="C9">
        <v>2</v>
      </c>
      <c r="D9">
        <v>0</v>
      </c>
      <c r="E9">
        <v>2</v>
      </c>
    </row>
    <row r="10" spans="1:5" x14ac:dyDescent="0.25">
      <c r="A10" t="s">
        <v>40</v>
      </c>
      <c r="B10">
        <v>0</v>
      </c>
      <c r="C10">
        <v>0</v>
      </c>
      <c r="D10">
        <v>1</v>
      </c>
      <c r="E10">
        <v>1</v>
      </c>
    </row>
    <row r="11" spans="1:5" x14ac:dyDescent="0.25">
      <c r="A11" t="s">
        <v>29</v>
      </c>
      <c r="B11">
        <v>0</v>
      </c>
      <c r="C11">
        <v>1</v>
      </c>
      <c r="D11">
        <v>0</v>
      </c>
      <c r="E11">
        <v>1</v>
      </c>
    </row>
    <row r="12" spans="1:5" x14ac:dyDescent="0.25">
      <c r="A12" t="s">
        <v>33</v>
      </c>
      <c r="B12">
        <v>1</v>
      </c>
      <c r="C12">
        <v>0</v>
      </c>
      <c r="D12">
        <v>0</v>
      </c>
      <c r="E12">
        <v>1</v>
      </c>
    </row>
    <row r="13" spans="1:5" x14ac:dyDescent="0.25">
      <c r="A13" t="s">
        <v>11</v>
      </c>
      <c r="B13">
        <v>1</v>
      </c>
      <c r="C13">
        <v>3</v>
      </c>
      <c r="D13">
        <v>1</v>
      </c>
      <c r="E13">
        <v>5</v>
      </c>
    </row>
    <row r="15" spans="1:5" x14ac:dyDescent="0.25">
      <c r="A15" t="s">
        <v>28</v>
      </c>
      <c r="B15" t="s">
        <v>4</v>
      </c>
      <c r="C15" t="s">
        <v>5</v>
      </c>
      <c r="D15" t="s">
        <v>8</v>
      </c>
      <c r="E15" t="s">
        <v>11</v>
      </c>
    </row>
    <row r="16" spans="1:5" x14ac:dyDescent="0.25">
      <c r="A16" t="s">
        <v>32</v>
      </c>
      <c r="B16" s="2">
        <f>B$8*B2</f>
        <v>0</v>
      </c>
      <c r="C16" s="2">
        <f t="shared" ref="C16:D16" si="0">C$8*C2</f>
        <v>8000</v>
      </c>
      <c r="D16" s="2">
        <f t="shared" si="0"/>
        <v>0</v>
      </c>
      <c r="E16" s="2">
        <f>SUM(B16:D16)</f>
        <v>8000</v>
      </c>
    </row>
    <row r="17" spans="1:7" x14ac:dyDescent="0.25">
      <c r="A17" t="s">
        <v>40</v>
      </c>
      <c r="B17" s="2">
        <f t="shared" ref="B17:D17" si="1">B$8*B3</f>
        <v>0</v>
      </c>
      <c r="C17" s="2">
        <f t="shared" si="1"/>
        <v>0</v>
      </c>
      <c r="D17" s="2">
        <f t="shared" si="1"/>
        <v>6000</v>
      </c>
      <c r="E17" s="2">
        <f t="shared" ref="E17:E19" si="2">SUM(B17:D17)</f>
        <v>6000</v>
      </c>
    </row>
    <row r="18" spans="1:7" x14ac:dyDescent="0.25">
      <c r="A18" t="s">
        <v>29</v>
      </c>
      <c r="B18" s="2">
        <f t="shared" ref="B18:D18" si="3">B$8*B4</f>
        <v>0</v>
      </c>
      <c r="C18" s="2">
        <f t="shared" si="3"/>
        <v>4000</v>
      </c>
      <c r="D18" s="2">
        <f t="shared" si="3"/>
        <v>0</v>
      </c>
      <c r="E18" s="2">
        <f t="shared" si="2"/>
        <v>4000</v>
      </c>
    </row>
    <row r="19" spans="1:7" x14ac:dyDescent="0.25">
      <c r="A19" t="s">
        <v>33</v>
      </c>
      <c r="B19" s="2">
        <f t="shared" ref="B19:D19" si="4">B$8*B5</f>
        <v>3000</v>
      </c>
      <c r="C19" s="2">
        <f t="shared" si="4"/>
        <v>0</v>
      </c>
      <c r="D19" s="2">
        <f t="shared" si="4"/>
        <v>0</v>
      </c>
      <c r="E19" s="2">
        <f t="shared" si="2"/>
        <v>3000</v>
      </c>
    </row>
    <row r="20" spans="1:7" x14ac:dyDescent="0.25">
      <c r="A20" t="s">
        <v>11</v>
      </c>
      <c r="B20" s="2">
        <f t="shared" ref="B20:D20" si="5">SUM(B16:B19)</f>
        <v>3000</v>
      </c>
      <c r="C20" s="2">
        <f t="shared" si="5"/>
        <v>12000</v>
      </c>
      <c r="D20" s="2">
        <f t="shared" si="5"/>
        <v>6000</v>
      </c>
      <c r="E20" s="2">
        <f>SUM(E16:E19)</f>
        <v>21000</v>
      </c>
    </row>
    <row r="22" spans="1:7" x14ac:dyDescent="0.25">
      <c r="A22">
        <v>0</v>
      </c>
      <c r="G22" s="3">
        <f>E20-A22</f>
        <v>21000</v>
      </c>
    </row>
  </sheetData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D085C7-7CEA-46E3-9E54-BA889F86E143}">
  <dimension ref="A1:F19"/>
  <sheetViews>
    <sheetView workbookViewId="0">
      <selection activeCell="F19" sqref="F19"/>
    </sheetView>
  </sheetViews>
  <sheetFormatPr defaultRowHeight="15" x14ac:dyDescent="0.25"/>
  <cols>
    <col min="1" max="1" width="10.7109375" customWidth="1"/>
    <col min="2" max="2" width="12.140625" bestFit="1" customWidth="1"/>
    <col min="3" max="4" width="13.28515625" bestFit="1" customWidth="1"/>
    <col min="6" max="6" width="13.28515625" bestFit="1" customWidth="1"/>
  </cols>
  <sheetData>
    <row r="1" spans="1:4" x14ac:dyDescent="0.25">
      <c r="A1" t="s">
        <v>28</v>
      </c>
      <c r="B1" t="s">
        <v>3</v>
      </c>
      <c r="C1" t="s">
        <v>5</v>
      </c>
      <c r="D1" t="s">
        <v>11</v>
      </c>
    </row>
    <row r="2" spans="1:4" x14ac:dyDescent="0.25">
      <c r="A2" t="s">
        <v>41</v>
      </c>
      <c r="B2">
        <v>1</v>
      </c>
      <c r="C2">
        <v>0</v>
      </c>
      <c r="D2">
        <v>1</v>
      </c>
    </row>
    <row r="3" spans="1:4" x14ac:dyDescent="0.25">
      <c r="A3" t="s">
        <v>32</v>
      </c>
      <c r="B3">
        <v>0</v>
      </c>
      <c r="C3">
        <v>1</v>
      </c>
      <c r="D3">
        <v>1</v>
      </c>
    </row>
    <row r="4" spans="1:4" x14ac:dyDescent="0.25">
      <c r="A4" t="s">
        <v>39</v>
      </c>
      <c r="B4">
        <v>0</v>
      </c>
      <c r="C4">
        <v>7</v>
      </c>
      <c r="D4">
        <v>7</v>
      </c>
    </row>
    <row r="5" spans="1:4" x14ac:dyDescent="0.25">
      <c r="A5" t="s">
        <v>11</v>
      </c>
      <c r="B5">
        <v>1</v>
      </c>
      <c r="C5">
        <v>8</v>
      </c>
      <c r="D5">
        <v>9</v>
      </c>
    </row>
    <row r="7" spans="1:4" x14ac:dyDescent="0.25">
      <c r="A7" t="s">
        <v>28</v>
      </c>
      <c r="B7" s="1">
        <v>2428.54</v>
      </c>
      <c r="C7" s="1">
        <v>4000</v>
      </c>
      <c r="D7" t="s">
        <v>11</v>
      </c>
    </row>
    <row r="8" spans="1:4" x14ac:dyDescent="0.25">
      <c r="A8" t="s">
        <v>41</v>
      </c>
      <c r="B8">
        <v>1</v>
      </c>
      <c r="C8">
        <v>0</v>
      </c>
      <c r="D8">
        <v>1</v>
      </c>
    </row>
    <row r="9" spans="1:4" x14ac:dyDescent="0.25">
      <c r="A9" t="s">
        <v>32</v>
      </c>
      <c r="B9">
        <v>0</v>
      </c>
      <c r="C9">
        <v>1</v>
      </c>
      <c r="D9">
        <v>1</v>
      </c>
    </row>
    <row r="10" spans="1:4" x14ac:dyDescent="0.25">
      <c r="A10" t="s">
        <v>39</v>
      </c>
      <c r="B10">
        <v>0</v>
      </c>
      <c r="C10">
        <v>7</v>
      </c>
      <c r="D10">
        <v>7</v>
      </c>
    </row>
    <row r="11" spans="1:4" x14ac:dyDescent="0.25">
      <c r="A11" t="s">
        <v>11</v>
      </c>
      <c r="B11">
        <v>1</v>
      </c>
      <c r="C11">
        <v>8</v>
      </c>
      <c r="D11">
        <v>9</v>
      </c>
    </row>
    <row r="13" spans="1:4" x14ac:dyDescent="0.25">
      <c r="A13" t="s">
        <v>28</v>
      </c>
      <c r="B13" t="s">
        <v>3</v>
      </c>
      <c r="C13" t="s">
        <v>5</v>
      </c>
      <c r="D13" t="s">
        <v>11</v>
      </c>
    </row>
    <row r="14" spans="1:4" x14ac:dyDescent="0.25">
      <c r="A14" t="s">
        <v>41</v>
      </c>
      <c r="B14" s="2">
        <f>B$7*B2</f>
        <v>2428.54</v>
      </c>
      <c r="C14" s="2">
        <f>C$7*C2</f>
        <v>0</v>
      </c>
      <c r="D14" s="2">
        <f>SUM(B14:C14)</f>
        <v>2428.54</v>
      </c>
    </row>
    <row r="15" spans="1:4" x14ac:dyDescent="0.25">
      <c r="A15" t="s">
        <v>32</v>
      </c>
      <c r="B15" s="2">
        <f t="shared" ref="B15:C15" si="0">B$7*B3</f>
        <v>0</v>
      </c>
      <c r="C15" s="2">
        <f t="shared" si="0"/>
        <v>4000</v>
      </c>
      <c r="D15" s="2">
        <f t="shared" ref="D15:D16" si="1">SUM(B15:C15)</f>
        <v>4000</v>
      </c>
    </row>
    <row r="16" spans="1:4" x14ac:dyDescent="0.25">
      <c r="A16" t="s">
        <v>39</v>
      </c>
      <c r="B16" s="2">
        <f t="shared" ref="B16:C16" si="2">B$7*B4</f>
        <v>0</v>
      </c>
      <c r="C16" s="2">
        <f t="shared" si="2"/>
        <v>28000</v>
      </c>
      <c r="D16" s="2">
        <f t="shared" si="1"/>
        <v>28000</v>
      </c>
    </row>
    <row r="17" spans="1:6" x14ac:dyDescent="0.25">
      <c r="A17" t="s">
        <v>11</v>
      </c>
      <c r="B17" s="2">
        <f t="shared" ref="B17:C17" si="3">SUM(B14:B16)</f>
        <v>2428.54</v>
      </c>
      <c r="C17" s="2">
        <f t="shared" si="3"/>
        <v>32000</v>
      </c>
      <c r="D17" s="2">
        <f>SUM(D14:D16)</f>
        <v>34428.54</v>
      </c>
    </row>
    <row r="19" spans="1:6" x14ac:dyDescent="0.25">
      <c r="A19">
        <v>0</v>
      </c>
      <c r="F19" s="3">
        <f>D17-A19</f>
        <v>34428.54</v>
      </c>
    </row>
  </sheetData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6D2F53-1B0B-44CB-960C-BCF26BF55459}">
  <dimension ref="A1:H35"/>
  <sheetViews>
    <sheetView topLeftCell="A10" workbookViewId="0">
      <selection activeCell="H35" sqref="H35"/>
    </sheetView>
  </sheetViews>
  <sheetFormatPr defaultRowHeight="15" x14ac:dyDescent="0.25"/>
  <cols>
    <col min="1" max="1" width="10.85546875" customWidth="1"/>
    <col min="2" max="2" width="12.140625" bestFit="1" customWidth="1"/>
    <col min="3" max="3" width="14.28515625" bestFit="1" customWidth="1"/>
    <col min="4" max="5" width="13.28515625" bestFit="1" customWidth="1"/>
    <col min="6" max="6" width="14.28515625" bestFit="1" customWidth="1"/>
    <col min="8" max="8" width="14.28515625" bestFit="1" customWidth="1"/>
  </cols>
  <sheetData>
    <row r="1" spans="1:6" x14ac:dyDescent="0.25">
      <c r="A1" t="s">
        <v>28</v>
      </c>
      <c r="B1" t="s">
        <v>2</v>
      </c>
      <c r="C1" t="s">
        <v>5</v>
      </c>
      <c r="D1" t="s">
        <v>9</v>
      </c>
      <c r="E1" t="s">
        <v>10</v>
      </c>
      <c r="F1" t="s">
        <v>11</v>
      </c>
    </row>
    <row r="2" spans="1:6" x14ac:dyDescent="0.25">
      <c r="A2" t="s">
        <v>30</v>
      </c>
      <c r="B2">
        <v>0</v>
      </c>
      <c r="C2">
        <v>0</v>
      </c>
      <c r="D2">
        <v>0</v>
      </c>
      <c r="E2">
        <v>11</v>
      </c>
      <c r="F2">
        <v>11</v>
      </c>
    </row>
    <row r="3" spans="1:6" x14ac:dyDescent="0.25">
      <c r="A3" t="s">
        <v>31</v>
      </c>
      <c r="B3">
        <v>0</v>
      </c>
      <c r="C3">
        <v>0</v>
      </c>
      <c r="D3">
        <v>3</v>
      </c>
      <c r="E3">
        <v>0</v>
      </c>
      <c r="F3">
        <v>3</v>
      </c>
    </row>
    <row r="4" spans="1:6" x14ac:dyDescent="0.25">
      <c r="A4" t="s">
        <v>32</v>
      </c>
      <c r="B4">
        <v>0</v>
      </c>
      <c r="C4">
        <v>13</v>
      </c>
      <c r="D4">
        <v>0</v>
      </c>
      <c r="E4">
        <v>0</v>
      </c>
      <c r="F4">
        <v>13</v>
      </c>
    </row>
    <row r="5" spans="1:6" x14ac:dyDescent="0.25">
      <c r="A5" t="s">
        <v>42</v>
      </c>
      <c r="B5">
        <v>1</v>
      </c>
      <c r="C5">
        <v>0</v>
      </c>
      <c r="D5">
        <v>0</v>
      </c>
      <c r="E5">
        <v>0</v>
      </c>
      <c r="F5">
        <v>1</v>
      </c>
    </row>
    <row r="6" spans="1:6" x14ac:dyDescent="0.25">
      <c r="A6" t="s">
        <v>29</v>
      </c>
      <c r="B6">
        <v>0</v>
      </c>
      <c r="C6">
        <v>14</v>
      </c>
      <c r="D6">
        <v>0</v>
      </c>
      <c r="E6">
        <v>0</v>
      </c>
      <c r="F6">
        <v>14</v>
      </c>
    </row>
    <row r="7" spans="1:6" x14ac:dyDescent="0.25">
      <c r="A7" t="s">
        <v>11</v>
      </c>
      <c r="B7">
        <v>1</v>
      </c>
      <c r="C7">
        <v>27</v>
      </c>
      <c r="D7">
        <v>3</v>
      </c>
      <c r="E7">
        <v>11</v>
      </c>
      <c r="F7">
        <v>42</v>
      </c>
    </row>
    <row r="9" spans="1:6" x14ac:dyDescent="0.25">
      <c r="A9" t="s">
        <v>28</v>
      </c>
      <c r="B9" s="1">
        <v>2000</v>
      </c>
      <c r="C9" s="1">
        <v>4000</v>
      </c>
      <c r="D9" s="1">
        <v>6176.5</v>
      </c>
      <c r="E9" s="1">
        <v>7336.92</v>
      </c>
      <c r="F9" t="s">
        <v>11</v>
      </c>
    </row>
    <row r="10" spans="1:6" x14ac:dyDescent="0.25">
      <c r="A10" t="s">
        <v>30</v>
      </c>
      <c r="B10">
        <v>0</v>
      </c>
      <c r="C10">
        <v>0</v>
      </c>
      <c r="D10">
        <v>0</v>
      </c>
      <c r="E10">
        <v>11</v>
      </c>
      <c r="F10">
        <v>11</v>
      </c>
    </row>
    <row r="11" spans="1:6" x14ac:dyDescent="0.25">
      <c r="A11" t="s">
        <v>31</v>
      </c>
      <c r="B11">
        <v>0</v>
      </c>
      <c r="C11">
        <v>0</v>
      </c>
      <c r="D11">
        <v>3</v>
      </c>
      <c r="E11">
        <v>0</v>
      </c>
      <c r="F11">
        <v>3</v>
      </c>
    </row>
    <row r="12" spans="1:6" x14ac:dyDescent="0.25">
      <c r="A12" t="s">
        <v>32</v>
      </c>
      <c r="B12">
        <v>0</v>
      </c>
      <c r="C12">
        <v>13</v>
      </c>
      <c r="D12">
        <v>0</v>
      </c>
      <c r="E12">
        <v>0</v>
      </c>
      <c r="F12">
        <v>13</v>
      </c>
    </row>
    <row r="13" spans="1:6" x14ac:dyDescent="0.25">
      <c r="A13" t="s">
        <v>42</v>
      </c>
      <c r="B13">
        <v>1</v>
      </c>
      <c r="C13">
        <v>0</v>
      </c>
      <c r="D13">
        <v>0</v>
      </c>
      <c r="E13">
        <v>0</v>
      </c>
      <c r="F13">
        <v>1</v>
      </c>
    </row>
    <row r="14" spans="1:6" x14ac:dyDescent="0.25">
      <c r="A14" t="s">
        <v>29</v>
      </c>
      <c r="B14">
        <v>0</v>
      </c>
      <c r="C14">
        <v>14</v>
      </c>
      <c r="D14">
        <v>0</v>
      </c>
      <c r="E14">
        <v>0</v>
      </c>
      <c r="F14">
        <v>14</v>
      </c>
    </row>
    <row r="15" spans="1:6" x14ac:dyDescent="0.25">
      <c r="A15" t="s">
        <v>11</v>
      </c>
      <c r="B15">
        <v>1</v>
      </c>
      <c r="C15">
        <v>27</v>
      </c>
      <c r="D15">
        <v>3</v>
      </c>
      <c r="E15">
        <v>11</v>
      </c>
      <c r="F15">
        <v>42</v>
      </c>
    </row>
    <row r="17" spans="1:6" x14ac:dyDescent="0.25">
      <c r="A17" t="s">
        <v>28</v>
      </c>
      <c r="B17" t="s">
        <v>2</v>
      </c>
      <c r="C17" t="s">
        <v>5</v>
      </c>
      <c r="D17" t="s">
        <v>9</v>
      </c>
      <c r="E17" t="s">
        <v>10</v>
      </c>
      <c r="F17" t="s">
        <v>11</v>
      </c>
    </row>
    <row r="18" spans="1:6" x14ac:dyDescent="0.25">
      <c r="A18" t="s">
        <v>30</v>
      </c>
      <c r="B18" s="2">
        <f>B$9*B2</f>
        <v>0</v>
      </c>
      <c r="C18" s="2">
        <f t="shared" ref="C18:E18" si="0">C$9*C2</f>
        <v>0</v>
      </c>
      <c r="D18" s="2">
        <f t="shared" si="0"/>
        <v>0</v>
      </c>
      <c r="E18" s="2">
        <f t="shared" si="0"/>
        <v>80706.12</v>
      </c>
      <c r="F18" s="2">
        <f>SUM(B18:E18)</f>
        <v>80706.12</v>
      </c>
    </row>
    <row r="19" spans="1:6" x14ac:dyDescent="0.25">
      <c r="A19" t="s">
        <v>31</v>
      </c>
      <c r="B19" s="2">
        <f t="shared" ref="B19:E19" si="1">B$9*B3</f>
        <v>0</v>
      </c>
      <c r="C19" s="2">
        <f t="shared" si="1"/>
        <v>0</v>
      </c>
      <c r="D19" s="2">
        <f t="shared" si="1"/>
        <v>18529.5</v>
      </c>
      <c r="E19" s="2">
        <f t="shared" si="1"/>
        <v>0</v>
      </c>
      <c r="F19" s="2">
        <f t="shared" ref="F19:F22" si="2">SUM(B19:E19)</f>
        <v>18529.5</v>
      </c>
    </row>
    <row r="20" spans="1:6" x14ac:dyDescent="0.25">
      <c r="A20" t="s">
        <v>32</v>
      </c>
      <c r="B20" s="2">
        <f t="shared" ref="B20:E20" si="3">B$9*B4</f>
        <v>0</v>
      </c>
      <c r="C20" s="2">
        <f t="shared" si="3"/>
        <v>52000</v>
      </c>
      <c r="D20" s="2">
        <f t="shared" si="3"/>
        <v>0</v>
      </c>
      <c r="E20" s="2">
        <f t="shared" si="3"/>
        <v>0</v>
      </c>
      <c r="F20" s="2">
        <f t="shared" si="2"/>
        <v>52000</v>
      </c>
    </row>
    <row r="21" spans="1:6" x14ac:dyDescent="0.25">
      <c r="A21" t="s">
        <v>42</v>
      </c>
      <c r="B21" s="2">
        <f t="shared" ref="B21:E21" si="4">B$9*B5</f>
        <v>2000</v>
      </c>
      <c r="C21" s="2">
        <f t="shared" si="4"/>
        <v>0</v>
      </c>
      <c r="D21" s="2">
        <f t="shared" si="4"/>
        <v>0</v>
      </c>
      <c r="E21" s="2">
        <f t="shared" si="4"/>
        <v>0</v>
      </c>
      <c r="F21" s="2">
        <f t="shared" si="2"/>
        <v>2000</v>
      </c>
    </row>
    <row r="22" spans="1:6" x14ac:dyDescent="0.25">
      <c r="A22" t="s">
        <v>29</v>
      </c>
      <c r="B22" s="2">
        <f t="shared" ref="B22:E22" si="5">B$9*B6</f>
        <v>0</v>
      </c>
      <c r="C22" s="2">
        <f t="shared" si="5"/>
        <v>56000</v>
      </c>
      <c r="D22" s="2">
        <f t="shared" si="5"/>
        <v>0</v>
      </c>
      <c r="E22" s="2">
        <f t="shared" si="5"/>
        <v>0</v>
      </c>
      <c r="F22" s="2">
        <f t="shared" si="2"/>
        <v>56000</v>
      </c>
    </row>
    <row r="23" spans="1:6" x14ac:dyDescent="0.25">
      <c r="A23" t="s">
        <v>11</v>
      </c>
      <c r="B23" s="2">
        <f t="shared" ref="B23:E23" si="6">SUM(B18:B22)</f>
        <v>2000</v>
      </c>
      <c r="C23" s="2">
        <f t="shared" si="6"/>
        <v>108000</v>
      </c>
      <c r="D23" s="2">
        <f t="shared" si="6"/>
        <v>18529.5</v>
      </c>
      <c r="E23" s="2">
        <f t="shared" si="6"/>
        <v>80706.12</v>
      </c>
      <c r="F23" s="2">
        <f>SUM(F18:F22)</f>
        <v>209235.62</v>
      </c>
    </row>
    <row r="25" spans="1:6" x14ac:dyDescent="0.25">
      <c r="A25" t="s">
        <v>47</v>
      </c>
      <c r="B25">
        <v>11</v>
      </c>
      <c r="C25" s="2">
        <v>11300.08</v>
      </c>
    </row>
    <row r="26" spans="1:6" x14ac:dyDescent="0.25">
      <c r="A26" t="s">
        <v>48</v>
      </c>
      <c r="B26">
        <v>11</v>
      </c>
      <c r="C26" s="2">
        <v>5098.28</v>
      </c>
    </row>
    <row r="27" spans="1:6" x14ac:dyDescent="0.25">
      <c r="A27" t="s">
        <v>49</v>
      </c>
      <c r="B27">
        <v>11</v>
      </c>
      <c r="C27" s="2">
        <v>18647.97</v>
      </c>
    </row>
    <row r="28" spans="1:6" x14ac:dyDescent="0.25">
      <c r="A28" t="s">
        <v>50</v>
      </c>
      <c r="B28">
        <v>3</v>
      </c>
      <c r="C28" s="2">
        <v>5014.8</v>
      </c>
    </row>
    <row r="29" spans="1:6" x14ac:dyDescent="0.25">
      <c r="A29" t="s">
        <v>51</v>
      </c>
      <c r="B29">
        <v>3</v>
      </c>
      <c r="C29" s="2">
        <v>1058.8800000000001</v>
      </c>
    </row>
    <row r="30" spans="1:6" x14ac:dyDescent="0.25">
      <c r="A30" t="s">
        <v>52</v>
      </c>
      <c r="B30">
        <v>3</v>
      </c>
      <c r="C30" s="2">
        <v>2563.44</v>
      </c>
    </row>
    <row r="31" spans="1:6" x14ac:dyDescent="0.25">
      <c r="A31" t="s">
        <v>53</v>
      </c>
      <c r="B31">
        <v>11</v>
      </c>
      <c r="C31" s="2">
        <v>4100.58</v>
      </c>
    </row>
    <row r="32" spans="1:6" x14ac:dyDescent="0.25">
      <c r="A32" t="s">
        <v>54</v>
      </c>
      <c r="B32">
        <v>22</v>
      </c>
      <c r="C32" s="2">
        <v>2412.7399999999998</v>
      </c>
    </row>
    <row r="33" spans="1:8" x14ac:dyDescent="0.25">
      <c r="A33" t="s">
        <v>55</v>
      </c>
      <c r="B33">
        <v>3</v>
      </c>
      <c r="C33" s="2">
        <v>181.77</v>
      </c>
    </row>
    <row r="34" spans="1:8" x14ac:dyDescent="0.25">
      <c r="A34" t="s">
        <v>46</v>
      </c>
      <c r="B34">
        <v>1</v>
      </c>
      <c r="C34" s="2">
        <v>180</v>
      </c>
    </row>
    <row r="35" spans="1:8" x14ac:dyDescent="0.25">
      <c r="C35" s="2">
        <f>SUM(C25:C34)</f>
        <v>50558.54</v>
      </c>
      <c r="H35" s="3">
        <f>F23-C35</f>
        <v>158677.07999999999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17</vt:i4>
      </vt:variant>
    </vt:vector>
  </HeadingPairs>
  <TitlesOfParts>
    <vt:vector size="17" baseType="lpstr">
      <vt:lpstr>Resumo</vt:lpstr>
      <vt:lpstr>2303167</vt:lpstr>
      <vt:lpstr>2303892</vt:lpstr>
      <vt:lpstr>2306336</vt:lpstr>
      <vt:lpstr>2306344</vt:lpstr>
      <vt:lpstr>2436469</vt:lpstr>
      <vt:lpstr>2491249</vt:lpstr>
      <vt:lpstr>2521296</vt:lpstr>
      <vt:lpstr>2521695</vt:lpstr>
      <vt:lpstr>2521792</vt:lpstr>
      <vt:lpstr>2521873</vt:lpstr>
      <vt:lpstr>2522411</vt:lpstr>
      <vt:lpstr>2522691</vt:lpstr>
      <vt:lpstr>2558246</vt:lpstr>
      <vt:lpstr>2558254</vt:lpstr>
      <vt:lpstr>2568713</vt:lpstr>
      <vt:lpstr>6854729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Eduardo Pereira Carpes</dc:creator>
  <cp:lastModifiedBy>Carlos Eduardo Pereira Carpes</cp:lastModifiedBy>
  <dcterms:created xsi:type="dcterms:W3CDTF">2024-10-10T17:52:01Z</dcterms:created>
  <dcterms:modified xsi:type="dcterms:W3CDTF">2024-10-11T18:07:00Z</dcterms:modified>
</cp:coreProperties>
</file>