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Hospitalar\"/>
    </mc:Choice>
  </mc:AlternateContent>
  <xr:revisionPtr revIDLastSave="0" documentId="13_ncr:1_{990B8F8F-A095-498C-AC8A-432C7D6CEA0E}" xr6:coauthVersionLast="47" xr6:coauthVersionMax="47" xr10:uidLastSave="{00000000-0000-0000-0000-000000000000}"/>
  <bookViews>
    <workbookView xWindow="-90" yWindow="30" windowWidth="14190" windowHeight="15480" activeTab="2" xr2:uid="{2E57F387-1635-45A9-8F18-E5A5F6F7E6E9}"/>
  </bookViews>
  <sheets>
    <sheet name="Delib" sheetId="2" r:id="rId1"/>
    <sheet name="Físico" sheetId="1" r:id="rId2"/>
    <sheet name="Complemento" sheetId="3" r:id="rId3"/>
  </sheets>
  <definedNames>
    <definedName name="delixp">Delib!$A$1:$C$6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3" l="1"/>
  <c r="H3" i="3"/>
  <c r="H4" i="3"/>
  <c r="H5" i="3"/>
  <c r="H6" i="3"/>
  <c r="H7" i="3"/>
  <c r="H2" i="3"/>
  <c r="D8" i="3"/>
  <c r="E8" i="3"/>
  <c r="F8" i="3"/>
  <c r="G8" i="3"/>
  <c r="C8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D2" i="3"/>
  <c r="E2" i="3"/>
  <c r="F2" i="3"/>
  <c r="G2" i="3"/>
  <c r="C2" i="3"/>
  <c r="A3" i="3"/>
  <c r="A4" i="3"/>
  <c r="A5" i="3"/>
  <c r="A6" i="3"/>
  <c r="A7" i="3"/>
  <c r="A2" i="3"/>
</calcChain>
</file>

<file path=xl/sharedStrings.xml><?xml version="1.0" encoding="utf-8"?>
<sst xmlns="http://schemas.openxmlformats.org/spreadsheetml/2006/main" count="34" uniqueCount="19">
  <si>
    <t>Procedimentos realizados</t>
  </si>
  <si>
    <t>2504316 HOSPITAL NOSSA SENHORA DOS PRAZERES</t>
  </si>
  <si>
    <t>2522411 HOSPITAL AZAMBUJA</t>
  </si>
  <si>
    <t>2522691 HOSPITAL E MATERNIDADE MARIETA KONDER BORNHAUSEN</t>
  </si>
  <si>
    <t>2558246 HOSPITAL SANTA ISABEL</t>
  </si>
  <si>
    <t>2558254 HOSPITAL SANTO ANTONIO</t>
  </si>
  <si>
    <t>Total</t>
  </si>
  <si>
    <t>0407010173 GASTROPLASTIA COM DERIVACAO INTESTINAL</t>
  </si>
  <si>
    <t>0407010386 CIRURGIA BARIATRICA POR VIDEOLAPAROSCOPIA</t>
  </si>
  <si>
    <t>0407030255 COLANGIOPANCREATOGRAFIA RETROGRADA ENDOSCOPICA TERAPEUTICA</t>
  </si>
  <si>
    <t>0413040089 MAMOPLASTIA POS-CIRURGIA BARIATRICA</t>
  </si>
  <si>
    <t>0415010012 TRATAMENTO C/ CIRURGIAS MULTIPLAS</t>
  </si>
  <si>
    <t>0415020034 OUTROS PROCEDIMENTOS COM CIRURGIAS SEQUENCIAIS</t>
  </si>
  <si>
    <t>GASTROPLASTIA COM DERIVACAO INTESTINAL</t>
  </si>
  <si>
    <t>CIRURGIA BARIATRICA POR VIDEOLAPAROSCOPIA</t>
  </si>
  <si>
    <t>COLANGIOPANCREATOGRAFIA RETROGRADA ENDOSCOPICA TERAPEUTICA</t>
  </si>
  <si>
    <t>TRATAMENTO C/ CIRURGIAS MULTIPLAS</t>
  </si>
  <si>
    <t>OUTROS PROCEDIMENTOS COM CIRURGIAS SEQUENCIAIS</t>
  </si>
  <si>
    <t>PERITONECTOMIA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</si>
</sst>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5D70-2DD6-4686-A09B-F500E8A54F0E}">
  <dimension ref="A1:C6"/>
  <sheetViews>
    <sheetView workbookViewId="0">
      <selection sqref="A1:C6"/>
    </sheetView>
  </sheetViews>
  <sheetFormatPr defaultRowHeight="15" x14ac:dyDescent="0.25"/>
  <cols>
    <col min="1" max="1" width="10" bestFit="1" customWidth="1"/>
    <col min="3" max="3" width="12.140625" bestFit="1" customWidth="1"/>
  </cols>
  <sheetData>
    <row r="1" spans="1:3" x14ac:dyDescent="0.25">
      <c r="A1">
        <v>407010173</v>
      </c>
      <c r="B1" t="s">
        <v>13</v>
      </c>
      <c r="C1" s="1">
        <v>2175</v>
      </c>
    </row>
    <row r="2" spans="1:3" x14ac:dyDescent="0.25">
      <c r="A2">
        <v>407010386</v>
      </c>
      <c r="B2" t="s">
        <v>14</v>
      </c>
      <c r="C2" s="1">
        <v>3072.5</v>
      </c>
    </row>
    <row r="3" spans="1:3" x14ac:dyDescent="0.25">
      <c r="A3">
        <v>407030255</v>
      </c>
      <c r="B3" t="s">
        <v>15</v>
      </c>
      <c r="C3" s="1">
        <v>2428.54</v>
      </c>
    </row>
    <row r="4" spans="1:3" x14ac:dyDescent="0.25">
      <c r="A4">
        <v>415010012</v>
      </c>
      <c r="B4" t="s">
        <v>16</v>
      </c>
      <c r="C4" s="1">
        <v>0</v>
      </c>
    </row>
    <row r="5" spans="1:3" x14ac:dyDescent="0.25">
      <c r="A5">
        <v>415020034</v>
      </c>
      <c r="B5" t="s">
        <v>17</v>
      </c>
      <c r="C5" s="1">
        <v>0</v>
      </c>
    </row>
    <row r="6" spans="1:3" x14ac:dyDescent="0.25">
      <c r="A6">
        <v>416040292</v>
      </c>
      <c r="B6" t="s">
        <v>18</v>
      </c>
      <c r="C6" s="1">
        <v>6569.67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6983-9133-466E-B49E-89035E2780F7}">
  <dimension ref="A1:G8"/>
  <sheetViews>
    <sheetView workbookViewId="0">
      <selection sqref="A1:G8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0</v>
      </c>
      <c r="C2">
        <v>0</v>
      </c>
      <c r="D2">
        <v>0</v>
      </c>
      <c r="E2">
        <v>0</v>
      </c>
      <c r="F2">
        <v>4</v>
      </c>
      <c r="G2">
        <v>4</v>
      </c>
    </row>
    <row r="3" spans="1:7" x14ac:dyDescent="0.25">
      <c r="A3" t="s">
        <v>8</v>
      </c>
      <c r="B3">
        <v>0</v>
      </c>
      <c r="C3">
        <v>8</v>
      </c>
      <c r="D3">
        <v>0</v>
      </c>
      <c r="E3">
        <v>0</v>
      </c>
      <c r="F3">
        <v>0</v>
      </c>
      <c r="G3">
        <v>8</v>
      </c>
    </row>
    <row r="4" spans="1:7" x14ac:dyDescent="0.25">
      <c r="A4" t="s">
        <v>9</v>
      </c>
      <c r="B4">
        <v>0</v>
      </c>
      <c r="C4">
        <v>0</v>
      </c>
      <c r="D4">
        <v>0</v>
      </c>
      <c r="E4">
        <v>1</v>
      </c>
      <c r="F4">
        <v>0</v>
      </c>
      <c r="G4">
        <v>1</v>
      </c>
    </row>
    <row r="5" spans="1:7" x14ac:dyDescent="0.25">
      <c r="A5" t="s">
        <v>10</v>
      </c>
      <c r="B5">
        <v>0</v>
      </c>
      <c r="C5">
        <v>1</v>
      </c>
      <c r="D5">
        <v>0</v>
      </c>
      <c r="E5">
        <v>0</v>
      </c>
      <c r="F5">
        <v>0</v>
      </c>
      <c r="G5">
        <v>1</v>
      </c>
    </row>
    <row r="6" spans="1:7" x14ac:dyDescent="0.25">
      <c r="A6" t="s">
        <v>11</v>
      </c>
      <c r="B6">
        <v>1</v>
      </c>
      <c r="C6">
        <v>1</v>
      </c>
      <c r="D6">
        <v>1</v>
      </c>
      <c r="E6">
        <v>0</v>
      </c>
      <c r="F6">
        <v>3</v>
      </c>
      <c r="G6">
        <v>6</v>
      </c>
    </row>
    <row r="7" spans="1:7" x14ac:dyDescent="0.25">
      <c r="A7" t="s">
        <v>12</v>
      </c>
      <c r="B7">
        <v>0</v>
      </c>
      <c r="C7">
        <v>0</v>
      </c>
      <c r="D7">
        <v>1</v>
      </c>
      <c r="E7">
        <v>1</v>
      </c>
      <c r="F7">
        <v>0</v>
      </c>
      <c r="G7">
        <v>2</v>
      </c>
    </row>
    <row r="8" spans="1:7" x14ac:dyDescent="0.25">
      <c r="A8" t="s">
        <v>6</v>
      </c>
      <c r="B8">
        <v>1</v>
      </c>
      <c r="C8">
        <v>10</v>
      </c>
      <c r="D8">
        <v>2</v>
      </c>
      <c r="E8">
        <v>2</v>
      </c>
      <c r="F8">
        <v>7</v>
      </c>
      <c r="G8">
        <v>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33AF-6C09-4D1C-9648-4937F2618506}">
  <dimension ref="A1:H8"/>
  <sheetViews>
    <sheetView tabSelected="1" workbookViewId="0">
      <selection activeCell="H8" sqref="C2:H8"/>
    </sheetView>
  </sheetViews>
  <sheetFormatPr defaultRowHeight="15" x14ac:dyDescent="0.25"/>
  <cols>
    <col min="1" max="1" width="10" bestFit="1" customWidth="1"/>
    <col min="2" max="2" width="10.5703125" customWidth="1"/>
    <col min="3" max="3" width="9.28515625" bestFit="1" customWidth="1"/>
    <col min="4" max="4" width="13.28515625" bestFit="1" customWidth="1"/>
    <col min="5" max="5" width="9.28515625" bestFit="1" customWidth="1"/>
    <col min="6" max="7" width="12.140625" bestFit="1" customWidth="1"/>
    <col min="8" max="8" width="13.28515625" bestFit="1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f>LEFT(B2,10)*1</f>
        <v>407010173</v>
      </c>
      <c r="B2" t="s">
        <v>7</v>
      </c>
      <c r="C2" s="1">
        <f>IFERROR(VLOOKUP($A2,delixp,3,0)*(Físico!B2),0)</f>
        <v>0</v>
      </c>
      <c r="D2" s="1">
        <f>IFERROR(VLOOKUP($A2,delixp,3,0)*(Físico!C2),0)</f>
        <v>0</v>
      </c>
      <c r="E2" s="1">
        <f>IFERROR(VLOOKUP($A2,delixp,3,0)*(Físico!D2),0)</f>
        <v>0</v>
      </c>
      <c r="F2" s="1">
        <f>IFERROR(VLOOKUP($A2,delixp,3,0)*(Físico!E2),0)</f>
        <v>0</v>
      </c>
      <c r="G2" s="1">
        <f>IFERROR(VLOOKUP($A2,delixp,3,0)*(Físico!F2),0)</f>
        <v>8700</v>
      </c>
      <c r="H2" s="1">
        <f>SUM(C2:G2)</f>
        <v>8700</v>
      </c>
    </row>
    <row r="3" spans="1:8" x14ac:dyDescent="0.25">
      <c r="A3">
        <f t="shared" ref="A3:A7" si="0">LEFT(B3,10)*1</f>
        <v>407010386</v>
      </c>
      <c r="B3" t="s">
        <v>8</v>
      </c>
      <c r="C3" s="1">
        <f>IFERROR(VLOOKUP($A3,delixp,3,0)*(Físico!B3),0)</f>
        <v>0</v>
      </c>
      <c r="D3" s="1">
        <f>IFERROR(VLOOKUP($A3,delixp,3,0)*(Físico!C3),0)</f>
        <v>24580</v>
      </c>
      <c r="E3" s="1">
        <f>IFERROR(VLOOKUP($A3,delixp,3,0)*(Físico!D3),0)</f>
        <v>0</v>
      </c>
      <c r="F3" s="1">
        <f>IFERROR(VLOOKUP($A3,delixp,3,0)*(Físico!E3),0)</f>
        <v>0</v>
      </c>
      <c r="G3" s="1">
        <f>IFERROR(VLOOKUP($A3,delixp,3,0)*(Físico!F3),0)</f>
        <v>0</v>
      </c>
      <c r="H3" s="1">
        <f t="shared" ref="H3:H7" si="1">SUM(C3:G3)</f>
        <v>24580</v>
      </c>
    </row>
    <row r="4" spans="1:8" x14ac:dyDescent="0.25">
      <c r="A4">
        <f t="shared" si="0"/>
        <v>407030255</v>
      </c>
      <c r="B4" t="s">
        <v>9</v>
      </c>
      <c r="C4" s="1">
        <f>IFERROR(VLOOKUP($A4,delixp,3,0)*(Físico!B4),0)</f>
        <v>0</v>
      </c>
      <c r="D4" s="1">
        <f>IFERROR(VLOOKUP($A4,delixp,3,0)*(Físico!C4),0)</f>
        <v>0</v>
      </c>
      <c r="E4" s="1">
        <f>IFERROR(VLOOKUP($A4,delixp,3,0)*(Físico!D4),0)</f>
        <v>0</v>
      </c>
      <c r="F4" s="1">
        <f>IFERROR(VLOOKUP($A4,delixp,3,0)*(Físico!E4),0)</f>
        <v>2428.54</v>
      </c>
      <c r="G4" s="1">
        <f>IFERROR(VLOOKUP($A4,delixp,3,0)*(Físico!F4),0)</f>
        <v>0</v>
      </c>
      <c r="H4" s="1">
        <f t="shared" si="1"/>
        <v>2428.54</v>
      </c>
    </row>
    <row r="5" spans="1:8" x14ac:dyDescent="0.25">
      <c r="A5">
        <f t="shared" si="0"/>
        <v>413040089</v>
      </c>
      <c r="B5" t="s">
        <v>10</v>
      </c>
      <c r="C5" s="1">
        <f>IFERROR(VLOOKUP($A5,delixp,3,0)*(Físico!B5),0)</f>
        <v>0</v>
      </c>
      <c r="D5" s="1">
        <f>IFERROR(VLOOKUP($A5,delixp,3,0)*(Físico!C5),0)</f>
        <v>0</v>
      </c>
      <c r="E5" s="1">
        <f>IFERROR(VLOOKUP($A5,delixp,3,0)*(Físico!D5),0)</f>
        <v>0</v>
      </c>
      <c r="F5" s="1">
        <f>IFERROR(VLOOKUP($A5,delixp,3,0)*(Físico!E5),0)</f>
        <v>0</v>
      </c>
      <c r="G5" s="1">
        <f>IFERROR(VLOOKUP($A5,delixp,3,0)*(Físico!F5),0)</f>
        <v>0</v>
      </c>
      <c r="H5" s="1">
        <f t="shared" si="1"/>
        <v>0</v>
      </c>
    </row>
    <row r="6" spans="1:8" x14ac:dyDescent="0.25">
      <c r="A6">
        <f t="shared" si="0"/>
        <v>415010012</v>
      </c>
      <c r="B6" t="s">
        <v>11</v>
      </c>
      <c r="C6" s="1">
        <f>IFERROR(VLOOKUP($A6,delixp,3,0)*(Físico!B6),0)</f>
        <v>0</v>
      </c>
      <c r="D6" s="1">
        <f>IFERROR(VLOOKUP($A6,delixp,3,0)*(Físico!C6),0)</f>
        <v>0</v>
      </c>
      <c r="E6" s="1">
        <f>IFERROR(VLOOKUP($A6,delixp,3,0)*(Físico!D6),0)</f>
        <v>0</v>
      </c>
      <c r="F6" s="1">
        <f>IFERROR(VLOOKUP($A6,delixp,3,0)*(Físico!E6),0)</f>
        <v>0</v>
      </c>
      <c r="G6" s="1">
        <f>IFERROR(VLOOKUP($A6,delixp,3,0)*(Físico!F6),0)</f>
        <v>0</v>
      </c>
      <c r="H6" s="1">
        <f t="shared" si="1"/>
        <v>0</v>
      </c>
    </row>
    <row r="7" spans="1:8" x14ac:dyDescent="0.25">
      <c r="A7">
        <f t="shared" si="0"/>
        <v>415020034</v>
      </c>
      <c r="B7" t="s">
        <v>12</v>
      </c>
      <c r="C7" s="1">
        <f>IFERROR(VLOOKUP($A7,delixp,3,0)*(Físico!B7),0)</f>
        <v>0</v>
      </c>
      <c r="D7" s="1">
        <f>IFERROR(VLOOKUP($A7,delixp,3,0)*(Físico!C7),0)</f>
        <v>0</v>
      </c>
      <c r="E7" s="1">
        <f>IFERROR(VLOOKUP($A7,delixp,3,0)*(Físico!D7),0)</f>
        <v>0</v>
      </c>
      <c r="F7" s="1">
        <f>IFERROR(VLOOKUP($A7,delixp,3,0)*(Físico!E7),0)</f>
        <v>0</v>
      </c>
      <c r="G7" s="1">
        <f>IFERROR(VLOOKUP($A7,delixp,3,0)*(Físico!F7),0)</f>
        <v>0</v>
      </c>
      <c r="H7" s="1">
        <f t="shared" si="1"/>
        <v>0</v>
      </c>
    </row>
    <row r="8" spans="1:8" x14ac:dyDescent="0.25">
      <c r="B8" t="s">
        <v>6</v>
      </c>
      <c r="C8" s="1">
        <f>SUM(C2:C7)</f>
        <v>0</v>
      </c>
      <c r="D8" s="1">
        <f t="shared" ref="D8:G8" si="2">SUM(D2:D7)</f>
        <v>24580</v>
      </c>
      <c r="E8" s="1">
        <f t="shared" si="2"/>
        <v>0</v>
      </c>
      <c r="F8" s="1">
        <f t="shared" si="2"/>
        <v>2428.54</v>
      </c>
      <c r="G8" s="1">
        <f t="shared" si="2"/>
        <v>8700</v>
      </c>
      <c r="H8" s="1">
        <f>SUM(H2:H7)</f>
        <v>35708.54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2026-06-08T18:15:49Z</dcterms:created>
  <dcterms:modified xsi:type="dcterms:W3CDTF">2026-06-09T16:39:52Z</dcterms:modified>
</cp:coreProperties>
</file>