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Janeiro\Hospitalar\"/>
    </mc:Choice>
  </mc:AlternateContent>
  <xr:revisionPtr revIDLastSave="0" documentId="13_ncr:1_{C85C754F-7C6A-4C71-B707-2E84A94EF13F}" xr6:coauthVersionLast="47" xr6:coauthVersionMax="47" xr10:uidLastSave="{00000000-0000-0000-0000-000000000000}"/>
  <bookViews>
    <workbookView xWindow="-120" yWindow="-120" windowWidth="29040" windowHeight="15720" tabRatio="606" activeTab="4" xr2:uid="{69A13C64-7FE8-4648-87C3-27E23A184BA8}"/>
  </bookViews>
  <sheets>
    <sheet name="Delib" sheetId="3" r:id="rId1"/>
    <sheet name="Físico-MAC" sheetId="2" r:id="rId2"/>
    <sheet name="Financeiro MC" sheetId="5" r:id="rId3"/>
    <sheet name="Complemento" sheetId="4" r:id="rId4"/>
    <sheet name="Total" sheetId="6" r:id="rId5"/>
  </sheets>
  <externalReferences>
    <externalReference r:id="rId6"/>
  </externalReferences>
  <definedNames>
    <definedName name="delibm">#REF!</definedName>
    <definedName name="delibm26">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" i="6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2" i="4"/>
</calcChain>
</file>

<file path=xl/sharedStrings.xml><?xml version="1.0" encoding="utf-8"?>
<sst xmlns="http://schemas.openxmlformats.org/spreadsheetml/2006/main" count="316" uniqueCount="108">
  <si>
    <t>Procedimentos realizados</t>
  </si>
  <si>
    <t>2504316 HOSPITAL NOSSA SENHORA DOS PRAZERES</t>
  </si>
  <si>
    <t>2522411 HOSPITAL AZAMBUJA</t>
  </si>
  <si>
    <t>2522691 HOSPITAL E MATERNIDADE MARIETA KONDER BORNHAUSEN</t>
  </si>
  <si>
    <t>2558246 HOSPITAL SANTA ISABEL</t>
  </si>
  <si>
    <t>2558254 HOSPITAL SANTO ANTONIO</t>
  </si>
  <si>
    <t>Total</t>
  </si>
  <si>
    <t>0415010012 TRATAMENTO C/ CIRURGIAS MULTIPLAS</t>
  </si>
  <si>
    <t>0415020034 OUTROS PROCEDIMENTOS COM CIRURGIAS SEQUENCIAIS</t>
  </si>
  <si>
    <t>0019402 INSTITUTO DE ENSINO E PESQUISA DR IRINEU MAY BRODBEC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</si>
  <si>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</si>
  <si>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</si>
  <si>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</si>
  <si>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</si>
  <si>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</si>
  <si>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</si>
  <si>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2492342 HOSPITAL SANTO ANTONIO GUARAMIRIM</t>
  </si>
  <si>
    <t>2521296 HOSPITAL BETHESDA</t>
  </si>
  <si>
    <t>2521792 HOSPITAL E MATERNIDADE SAGRADA FAMILIA</t>
  </si>
  <si>
    <t>2521873 HOSPITAL BEATRIZ RAMOS</t>
  </si>
  <si>
    <t>2522489 ASSOCIACAO HOSPITAL E MATERNIDADE DOM JOAQUIM</t>
  </si>
  <si>
    <t>2555840 FUNDACAO HOSPITALAR SANTA OTILIA</t>
  </si>
  <si>
    <t>2558017 HOSPITAL DE CARIDADE S B J DOS PASSOS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</si>
  <si>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</si>
  <si>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</si>
  <si>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</si>
  <si>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</si>
  <si>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</si>
  <si>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2691523 HCC HOSPITAL CIRURGICO CAMBORIU</t>
  </si>
  <si>
    <t>2744937 HOSPITAL INFANTIL PEQUENO ANJO</t>
  </si>
  <si>
    <t>0403010055 CRANIOTOMIA PARA RETIRADA DE CISTO / ABSCESSO / GRANULOMA ENCEFALICO (COM TECNICA COMPLEMENTAR)</t>
  </si>
  <si>
    <t>0403010330 TRATAMENTO CIRURGICO DE PLATIBASIA E MALFORMACAO DE ARNOLD CHIARI</t>
  </si>
  <si>
    <t>0403020050 MICRONEUROLISE DE NERVO PERIFERICO</t>
  </si>
  <si>
    <t>0403020069 MICRONEURORRAFIA</t>
  </si>
  <si>
    <t>0403020115 TRATAMENTO CIRURGICO DE NEUROPATIA COMPRESSIVA COM OU SEM MICROCIRURGIA</t>
  </si>
  <si>
    <t>0403020131 TRATAMENTO MICROCIRURGICO DE TUMOR DE NERVO PERIFERICO / NEUROMA</t>
  </si>
  <si>
    <t>0403030145 MICROCIRURGIA PARA TUMOR INTRACRANIANO</t>
  </si>
  <si>
    <t>0403030153 MICROCIRURGIA PARA TUMOR INTRACRANIANO (COM TECNICA COMPLEMENTAR)</t>
  </si>
  <si>
    <t>0403050103 RIZOTOMIA / NEUROTOMIA PERCUTANEA POR RADIOFREQUENCIA</t>
  </si>
  <si>
    <t>0403050154 TRATAMENTO DE LESAO DO SISTEMA NEUROVEGETATIVO POR AGENTES QUIMICOS</t>
  </si>
  <si>
    <t>0403070040 EMBOLIZACAO DE ANEURISMA CEREBRAL MAIOR QUE 1,5 CM COM COLO ESTREITO</t>
  </si>
  <si>
    <t>0403070104 EMBOLIZACAO DE MALFORMACAO ARTERIO-VENOSA DURAL COMPLEXA DO SISTEMA NERVOSO CENTRAL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</si>
  <si>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</si>
  <si>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</si>
  <si>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</si>
  <si>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</si>
  <si>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</si>
  <si>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</si>
  <si>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</si>
  <si>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</si>
  <si>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</si>
  <si>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0416010016 AMPUTACAO DE PENIS EM ONCOLOGIA</t>
  </si>
  <si>
    <t>0416010075 NEFRECTOMIA TOTAL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</si>
  <si>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</si>
  <si>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</si>
  <si>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</si>
  <si>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</si>
  <si>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</si>
  <si>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0416020151 LINFADENECTOMIA RADICAL CERVICAL UNILATERAL EM ONCOLOGIA</t>
  </si>
  <si>
    <t>0416020160 LINFADENECTOMIA RADICAL MODIFICADA CERVICAL UNILATERAL EM ONCOLOGIA</t>
  </si>
  <si>
    <t>0416020178 LINFADENECTOMIA CERVICAL SUPRAOMO-HIOIDEA UNILATERAL EM ONCOLOGIA</t>
  </si>
  <si>
    <t>0416020186 LINFADENECTOMIA CERVICAL RECORRENCIAL UNILATERAL EM ONCOLOGIA</t>
  </si>
  <si>
    <t>0416020194 MEDIASTINOSCOPIA/LINFADENECTOMIA MEDIASTINAL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</si>
  <si>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</si>
  <si>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</si>
  <si>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</si>
  <si>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</si>
  <si>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</si>
  <si>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0416030203 PAROTIDECTOMIA TOTAL AMPLIADA EM ONCOLOGIA</t>
  </si>
  <si>
    <t>0416030254 LARINGECTOMIA PARCIAL EM ONCOLOGIA</t>
  </si>
  <si>
    <t>0416030270 TIREOIDECTOMIA TOTAL EM ONCOLOGIA</t>
  </si>
  <si>
    <t>0416030289 RECONSTRUCAO PARA FONACAO EM ONCOLOGIA</t>
  </si>
  <si>
    <t>0416030327 RESSECCAO DE PAVILHAO AURICULAR EM ONCOLOGIA</t>
  </si>
  <si>
    <t>0416040071 GASTRECTOMIA TOTAL EM ONCOLOGIA</t>
  </si>
  <si>
    <t>0416040101 HEPATECTOMIA PARCIAL EM ONCOLOGIA</t>
  </si>
  <si>
    <t>0416040128 DUODENOPANCREATECTOMIA EM ONCOLOGIA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</si>
  <si>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</si>
  <si>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</si>
  <si>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</si>
  <si>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0416040268 RESSECCAO ALARGADA DE TUMOR DE PARTES MOLES DE PAREDE ABDOMINAL EM ONCOLOGIA</t>
  </si>
  <si>
    <t>0416040276 RESSECCAO ALARGADA DE TUMOR DE INTESTINO EM ONCOLOGIA</t>
  </si>
  <si>
    <t>0416050026 COLECTOMIA PARCIAL (HEMICOLECTOMIA) EM ONCOLOGIA</t>
  </si>
  <si>
    <t>0416050034 COLECTOMIA TOTAL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</si>
  <si>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</si>
  <si>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</si>
  <si>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</si>
  <si>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</si>
  <si>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</si>
  <si>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</si>
  <si>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</si>
  <si>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</si>
  <si>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</si>
  <si>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</si>
  <si>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</si>
  <si>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</si>
  <si>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0416080111 RECONSTRUCAO COM RETALHO OSTEOMIOCUTANEO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</si>
  <si>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</si>
  <si>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</si>
  <si>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</si>
  <si>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0416090133 RESSECCAO DE TUMOR DE PARTES MOLES EM ONCOLOGIA</t>
  </si>
  <si>
    <t>0416110061 SEGMENTECTOMIA PULMONAR EM ONCOLOGIA</t>
  </si>
  <si>
    <t>0416110070 RESSECCAO PULMONAR EM CUNHA EM ONCOLOGIA</t>
  </si>
  <si>
    <t>0416120024 MASTECTOMIA RADICAL COM LINFADENECTOMIA AXILAR EM ONCOLOGIA</t>
  </si>
  <si>
    <t>0416120040 RESSECCAO DE LESAO NAO PALPAVEL DE MAMA COM MARCACAO EM ONCOLOGIA (POR MAMA)</t>
  </si>
  <si>
    <t>0416120059 SEGMENTECTOMIA/QUADRANTECTOMIA/SETORECTOMIA DE MAMA EM ONCOLOGIA</t>
  </si>
  <si>
    <t>Financeiro</t>
  </si>
  <si>
    <t>Complemento</t>
  </si>
  <si>
    <t>Hospitais-SC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</si>
</sst>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tigos/SIH%20MAC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26C6-88E6-4098-B35A-5F40321B2967}">
  <dimension ref="A2:B242"/>
  <sheetViews>
    <sheetView workbookViewId="0">
      <selection sqref="A1:B242"/>
    </sheetView>
  </sheetViews>
  <sheetFormatPr defaultRowHeight="15" x14ac:dyDescent="0.25"/>
  <cols>
    <col min="2" max="2" width="12.140625" style="1" bestFit="1" customWidth="1"/>
  </cols>
  <sheetData>
    <row r="2" spans="1:2" x14ac:dyDescent="0.25">
      <c r="A2">
        <v>30304020</v>
      </c>
      <c r="B2" s="1">
        <v>309.73</v>
      </c>
    </row>
    <row r="3" spans="1:2" x14ac:dyDescent="0.25">
      <c r="A3">
        <v>40301004</v>
      </c>
      <c r="B3" s="1">
        <v>2018.51</v>
      </c>
    </row>
    <row r="4" spans="1:2" x14ac:dyDescent="0.25">
      <c r="A4">
        <v>40301005</v>
      </c>
      <c r="B4" s="1">
        <v>2144.87</v>
      </c>
    </row>
    <row r="5" spans="1:2" x14ac:dyDescent="0.25">
      <c r="A5">
        <v>40301007</v>
      </c>
      <c r="B5" s="1">
        <v>1980.66</v>
      </c>
    </row>
    <row r="6" spans="1:2" x14ac:dyDescent="0.25">
      <c r="A6">
        <v>40301011</v>
      </c>
      <c r="B6" s="1">
        <v>2133.0700000000002</v>
      </c>
    </row>
    <row r="7" spans="1:2" x14ac:dyDescent="0.25">
      <c r="A7">
        <v>40301012</v>
      </c>
      <c r="B7" s="1">
        <v>3169.61</v>
      </c>
    </row>
    <row r="8" spans="1:2" x14ac:dyDescent="0.25">
      <c r="A8">
        <v>40301013</v>
      </c>
      <c r="B8" s="1">
        <v>2246.48</v>
      </c>
    </row>
    <row r="9" spans="1:2" x14ac:dyDescent="0.25">
      <c r="A9">
        <v>40301014</v>
      </c>
      <c r="B9" s="1">
        <v>2018.51</v>
      </c>
    </row>
    <row r="10" spans="1:2" x14ac:dyDescent="0.25">
      <c r="A10">
        <v>40301021</v>
      </c>
      <c r="B10" s="1">
        <v>2018.51</v>
      </c>
    </row>
    <row r="11" spans="1:2" x14ac:dyDescent="0.25">
      <c r="A11">
        <v>40301022</v>
      </c>
      <c r="B11" s="1">
        <v>1343.12</v>
      </c>
    </row>
    <row r="12" spans="1:2" x14ac:dyDescent="0.25">
      <c r="A12">
        <v>40301023</v>
      </c>
      <c r="B12" s="1">
        <v>1446.84</v>
      </c>
    </row>
    <row r="13" spans="1:2" x14ac:dyDescent="0.25">
      <c r="A13">
        <v>40301024</v>
      </c>
      <c r="B13" s="1">
        <v>2018.51</v>
      </c>
    </row>
    <row r="14" spans="1:2" x14ac:dyDescent="0.25">
      <c r="A14">
        <v>40301025</v>
      </c>
      <c r="B14" s="1">
        <v>2018.51</v>
      </c>
    </row>
    <row r="15" spans="1:2" x14ac:dyDescent="0.25">
      <c r="A15">
        <v>40301033</v>
      </c>
      <c r="B15" s="1">
        <v>1906.52</v>
      </c>
    </row>
    <row r="16" spans="1:2" x14ac:dyDescent="0.25">
      <c r="A16">
        <v>40301035</v>
      </c>
      <c r="B16" s="1">
        <v>702.09</v>
      </c>
    </row>
    <row r="17" spans="1:2" x14ac:dyDescent="0.25">
      <c r="A17">
        <v>40301039</v>
      </c>
      <c r="B17" s="1">
        <v>1657.64</v>
      </c>
    </row>
    <row r="18" spans="1:2" x14ac:dyDescent="0.25">
      <c r="A18">
        <v>40302001</v>
      </c>
      <c r="B18" s="1">
        <v>1797.49</v>
      </c>
    </row>
    <row r="19" spans="1:2" x14ac:dyDescent="0.25">
      <c r="A19">
        <v>40302002</v>
      </c>
      <c r="B19" s="1">
        <v>1797.49</v>
      </c>
    </row>
    <row r="20" spans="1:2" x14ac:dyDescent="0.25">
      <c r="A20">
        <v>40302003</v>
      </c>
      <c r="B20" s="1">
        <v>800.7</v>
      </c>
    </row>
    <row r="21" spans="1:2" x14ac:dyDescent="0.25">
      <c r="A21">
        <v>40302004</v>
      </c>
      <c r="B21" s="1">
        <v>1521.84</v>
      </c>
    </row>
    <row r="22" spans="1:2" x14ac:dyDescent="0.25">
      <c r="A22">
        <v>40302005</v>
      </c>
      <c r="B22" s="1">
        <v>785.04</v>
      </c>
    </row>
    <row r="23" spans="1:2" x14ac:dyDescent="0.25">
      <c r="A23">
        <v>40302006</v>
      </c>
      <c r="B23" s="1">
        <v>1401.75</v>
      </c>
    </row>
    <row r="24" spans="1:2" x14ac:dyDescent="0.25">
      <c r="A24">
        <v>40302009</v>
      </c>
      <c r="B24" s="1">
        <v>1856.81</v>
      </c>
    </row>
    <row r="25" spans="1:2" x14ac:dyDescent="0.25">
      <c r="A25">
        <v>40302011</v>
      </c>
      <c r="B25" s="1">
        <v>1318.46</v>
      </c>
    </row>
    <row r="26" spans="1:2" x14ac:dyDescent="0.25">
      <c r="A26">
        <v>40302013</v>
      </c>
      <c r="B26" s="1">
        <v>459.18</v>
      </c>
    </row>
    <row r="27" spans="1:2" x14ac:dyDescent="0.25">
      <c r="A27">
        <v>40303001</v>
      </c>
      <c r="B27" s="1">
        <v>1847.07</v>
      </c>
    </row>
    <row r="28" spans="1:2" x14ac:dyDescent="0.25">
      <c r="A28">
        <v>40303002</v>
      </c>
      <c r="B28" s="1">
        <v>1980.66</v>
      </c>
    </row>
    <row r="29" spans="1:2" x14ac:dyDescent="0.25">
      <c r="A29">
        <v>40303003</v>
      </c>
      <c r="B29" s="1">
        <v>3321.14</v>
      </c>
    </row>
    <row r="30" spans="1:2" x14ac:dyDescent="0.25">
      <c r="A30">
        <v>40303004</v>
      </c>
      <c r="B30" s="1">
        <v>1900.97</v>
      </c>
    </row>
    <row r="31" spans="1:2" x14ac:dyDescent="0.25">
      <c r="A31">
        <v>40303005</v>
      </c>
      <c r="B31" s="1">
        <v>1500.72</v>
      </c>
    </row>
    <row r="32" spans="1:2" x14ac:dyDescent="0.25">
      <c r="A32">
        <v>40303006</v>
      </c>
      <c r="B32" s="1">
        <v>2991.07</v>
      </c>
    </row>
    <row r="33" spans="1:2" x14ac:dyDescent="0.25">
      <c r="A33">
        <v>40303008</v>
      </c>
      <c r="B33" s="1">
        <v>2605.25</v>
      </c>
    </row>
    <row r="34" spans="1:2" x14ac:dyDescent="0.25">
      <c r="A34">
        <v>40303009</v>
      </c>
      <c r="B34" s="1">
        <v>3143.88</v>
      </c>
    </row>
    <row r="35" spans="1:2" x14ac:dyDescent="0.25">
      <c r="A35">
        <v>40303010</v>
      </c>
      <c r="B35" s="1">
        <v>2644.92</v>
      </c>
    </row>
    <row r="36" spans="1:2" x14ac:dyDescent="0.25">
      <c r="A36">
        <v>40303011</v>
      </c>
      <c r="B36" s="1">
        <v>1101.76</v>
      </c>
    </row>
    <row r="37" spans="1:2" x14ac:dyDescent="0.25">
      <c r="A37">
        <v>40303012</v>
      </c>
      <c r="B37" s="1">
        <v>3636.09</v>
      </c>
    </row>
    <row r="38" spans="1:2" x14ac:dyDescent="0.25">
      <c r="A38">
        <v>40303013</v>
      </c>
      <c r="B38" s="1">
        <v>2664.13</v>
      </c>
    </row>
    <row r="39" spans="1:2" x14ac:dyDescent="0.25">
      <c r="A39">
        <v>40303014</v>
      </c>
      <c r="B39" s="1">
        <v>3159.63</v>
      </c>
    </row>
    <row r="40" spans="1:2" x14ac:dyDescent="0.25">
      <c r="A40">
        <v>40303015</v>
      </c>
      <c r="B40" s="1">
        <v>3824.25</v>
      </c>
    </row>
    <row r="41" spans="1:2" x14ac:dyDescent="0.25">
      <c r="A41">
        <v>40303016</v>
      </c>
      <c r="B41" s="1">
        <v>1875.12</v>
      </c>
    </row>
    <row r="42" spans="1:2" x14ac:dyDescent="0.25">
      <c r="A42">
        <v>40304001</v>
      </c>
      <c r="B42" s="1">
        <v>4846.8900000000003</v>
      </c>
    </row>
    <row r="43" spans="1:2" x14ac:dyDescent="0.25">
      <c r="A43">
        <v>40304002</v>
      </c>
      <c r="B43" s="1">
        <v>2991.07</v>
      </c>
    </row>
    <row r="44" spans="1:2" x14ac:dyDescent="0.25">
      <c r="A44">
        <v>40304005</v>
      </c>
      <c r="B44" s="1">
        <v>2907.65</v>
      </c>
    </row>
    <row r="45" spans="1:2" x14ac:dyDescent="0.25">
      <c r="A45">
        <v>40304007</v>
      </c>
      <c r="B45" s="1">
        <v>3457.55</v>
      </c>
    </row>
    <row r="46" spans="1:2" x14ac:dyDescent="0.25">
      <c r="A46">
        <v>40304008</v>
      </c>
      <c r="B46" s="1">
        <v>2008.01</v>
      </c>
    </row>
    <row r="47" spans="1:2" x14ac:dyDescent="0.25">
      <c r="A47">
        <v>40304009</v>
      </c>
      <c r="B47" s="1">
        <v>3159.63</v>
      </c>
    </row>
    <row r="48" spans="1:2" x14ac:dyDescent="0.25">
      <c r="A48">
        <v>40304010</v>
      </c>
      <c r="B48" s="1">
        <v>3645.71</v>
      </c>
    </row>
    <row r="49" spans="1:2" x14ac:dyDescent="0.25">
      <c r="A49">
        <v>40304011</v>
      </c>
      <c r="B49" s="1">
        <v>3159.63</v>
      </c>
    </row>
    <row r="50" spans="1:2" x14ac:dyDescent="0.25">
      <c r="A50">
        <v>40304012</v>
      </c>
      <c r="B50" s="1">
        <v>3645.71</v>
      </c>
    </row>
    <row r="51" spans="1:2" x14ac:dyDescent="0.25">
      <c r="A51">
        <v>40305003</v>
      </c>
      <c r="B51" s="1">
        <v>564.29</v>
      </c>
    </row>
    <row r="52" spans="1:2" x14ac:dyDescent="0.25">
      <c r="A52">
        <v>40305004</v>
      </c>
      <c r="B52" s="1">
        <v>1988.31</v>
      </c>
    </row>
    <row r="53" spans="1:2" x14ac:dyDescent="0.25">
      <c r="A53">
        <v>40305005</v>
      </c>
      <c r="B53" s="1">
        <v>1328.41</v>
      </c>
    </row>
    <row r="54" spans="1:2" x14ac:dyDescent="0.25">
      <c r="A54">
        <v>40305006</v>
      </c>
      <c r="B54" s="1">
        <v>850.16</v>
      </c>
    </row>
    <row r="55" spans="1:2" x14ac:dyDescent="0.25">
      <c r="A55">
        <v>40305007</v>
      </c>
      <c r="B55" s="1">
        <v>1578.66</v>
      </c>
    </row>
    <row r="56" spans="1:2" x14ac:dyDescent="0.25">
      <c r="A56">
        <v>40305009</v>
      </c>
      <c r="B56" s="1">
        <v>1423.23</v>
      </c>
    </row>
    <row r="57" spans="1:2" x14ac:dyDescent="0.25">
      <c r="A57">
        <v>40305010</v>
      </c>
      <c r="B57" s="1">
        <v>1328.41</v>
      </c>
    </row>
    <row r="58" spans="1:2" x14ac:dyDescent="0.25">
      <c r="A58">
        <v>40305015</v>
      </c>
      <c r="B58" s="1">
        <v>1516.18</v>
      </c>
    </row>
    <row r="59" spans="1:2" x14ac:dyDescent="0.25">
      <c r="A59">
        <v>40305016</v>
      </c>
      <c r="B59" s="1">
        <v>1881.06</v>
      </c>
    </row>
    <row r="60" spans="1:2" x14ac:dyDescent="0.25">
      <c r="A60">
        <v>40306001</v>
      </c>
      <c r="B60" s="1">
        <v>6604.29</v>
      </c>
    </row>
    <row r="61" spans="1:2" x14ac:dyDescent="0.25">
      <c r="A61">
        <v>40306002</v>
      </c>
      <c r="B61" s="1">
        <v>3668.32</v>
      </c>
    </row>
    <row r="62" spans="1:2" x14ac:dyDescent="0.25">
      <c r="A62">
        <v>40306003</v>
      </c>
      <c r="B62" s="1">
        <v>5123.87</v>
      </c>
    </row>
    <row r="63" spans="1:2" x14ac:dyDescent="0.25">
      <c r="A63">
        <v>40306004</v>
      </c>
      <c r="B63" s="1">
        <v>2816.57</v>
      </c>
    </row>
    <row r="64" spans="1:2" x14ac:dyDescent="0.25">
      <c r="A64">
        <v>40306005</v>
      </c>
      <c r="B64" s="1">
        <v>4043.87</v>
      </c>
    </row>
    <row r="65" spans="1:2" x14ac:dyDescent="0.25">
      <c r="A65">
        <v>40306006</v>
      </c>
      <c r="B65" s="1">
        <v>5794.07</v>
      </c>
    </row>
    <row r="66" spans="1:2" x14ac:dyDescent="0.25">
      <c r="A66">
        <v>40306007</v>
      </c>
      <c r="B66" s="1">
        <v>5095.1499999999996</v>
      </c>
    </row>
    <row r="67" spans="1:2" x14ac:dyDescent="0.25">
      <c r="A67">
        <v>40307004</v>
      </c>
      <c r="B67" s="1">
        <v>4193.76</v>
      </c>
    </row>
    <row r="68" spans="1:2" x14ac:dyDescent="0.25">
      <c r="A68">
        <v>40307005</v>
      </c>
      <c r="B68" s="1">
        <v>4193.76</v>
      </c>
    </row>
    <row r="69" spans="1:2" x14ac:dyDescent="0.25">
      <c r="A69">
        <v>40307008</v>
      </c>
      <c r="B69" s="1">
        <v>3621.76</v>
      </c>
    </row>
    <row r="70" spans="1:2" x14ac:dyDescent="0.25">
      <c r="A70">
        <v>40307009</v>
      </c>
      <c r="B70" s="1">
        <v>3621.76</v>
      </c>
    </row>
    <row r="71" spans="1:2" x14ac:dyDescent="0.25">
      <c r="A71">
        <v>40307010</v>
      </c>
      <c r="B71" s="1">
        <v>1876.94</v>
      </c>
    </row>
    <row r="72" spans="1:2" x14ac:dyDescent="0.25">
      <c r="A72">
        <v>40307011</v>
      </c>
      <c r="B72" s="1">
        <v>1876.94</v>
      </c>
    </row>
    <row r="73" spans="1:2" x14ac:dyDescent="0.25">
      <c r="A73">
        <v>40307012</v>
      </c>
      <c r="B73" s="1">
        <v>3911.36</v>
      </c>
    </row>
    <row r="74" spans="1:2" x14ac:dyDescent="0.25">
      <c r="A74">
        <v>40307013</v>
      </c>
      <c r="B74" s="1">
        <v>3290.88</v>
      </c>
    </row>
    <row r="75" spans="1:2" x14ac:dyDescent="0.25">
      <c r="A75">
        <v>40307014</v>
      </c>
      <c r="B75" s="1">
        <v>807.81</v>
      </c>
    </row>
    <row r="76" spans="1:2" x14ac:dyDescent="0.25">
      <c r="A76">
        <v>40307015</v>
      </c>
      <c r="B76" s="1">
        <v>4045.76</v>
      </c>
    </row>
    <row r="77" spans="1:2" x14ac:dyDescent="0.25">
      <c r="A77">
        <v>40307016</v>
      </c>
      <c r="B77" s="1">
        <v>4045.76</v>
      </c>
    </row>
    <row r="78" spans="1:2" x14ac:dyDescent="0.25">
      <c r="A78">
        <v>40308001</v>
      </c>
      <c r="B78" s="1">
        <v>1988.31</v>
      </c>
    </row>
    <row r="79" spans="1:2" x14ac:dyDescent="0.25">
      <c r="A79">
        <v>40308002</v>
      </c>
      <c r="B79" s="1">
        <v>434.8</v>
      </c>
    </row>
    <row r="80" spans="1:2" x14ac:dyDescent="0.25">
      <c r="A80">
        <v>40308003</v>
      </c>
      <c r="B80" s="1">
        <v>1328.41</v>
      </c>
    </row>
    <row r="81" spans="1:2" x14ac:dyDescent="0.25">
      <c r="A81">
        <v>40308004</v>
      </c>
      <c r="B81" s="1">
        <v>1666.56</v>
      </c>
    </row>
    <row r="82" spans="1:2" x14ac:dyDescent="0.25">
      <c r="A82">
        <v>40308005</v>
      </c>
      <c r="B82" s="1">
        <v>1666.56</v>
      </c>
    </row>
    <row r="83" spans="1:2" x14ac:dyDescent="0.25">
      <c r="A83">
        <v>40308006</v>
      </c>
      <c r="B83" s="1">
        <v>1988.31</v>
      </c>
    </row>
    <row r="84" spans="1:2" x14ac:dyDescent="0.25">
      <c r="A84">
        <v>40308007</v>
      </c>
      <c r="B84" s="1">
        <v>1702.31</v>
      </c>
    </row>
    <row r="85" spans="1:2" x14ac:dyDescent="0.25">
      <c r="A85">
        <v>40308008</v>
      </c>
      <c r="B85" s="1">
        <v>1702.31</v>
      </c>
    </row>
    <row r="86" spans="1:2" x14ac:dyDescent="0.25">
      <c r="A86">
        <v>40308009</v>
      </c>
      <c r="B86" s="1">
        <v>1894.47</v>
      </c>
    </row>
    <row r="87" spans="1:2" x14ac:dyDescent="0.25">
      <c r="A87">
        <v>40308010</v>
      </c>
      <c r="B87" s="1">
        <v>434.8</v>
      </c>
    </row>
    <row r="88" spans="1:2" x14ac:dyDescent="0.25">
      <c r="A88">
        <v>40605001</v>
      </c>
      <c r="B88" s="1">
        <v>875.97</v>
      </c>
    </row>
    <row r="89" spans="1:2" x14ac:dyDescent="0.25">
      <c r="A89">
        <v>40605002</v>
      </c>
      <c r="B89" s="1">
        <v>1474.54</v>
      </c>
    </row>
    <row r="90" spans="1:2" x14ac:dyDescent="0.25">
      <c r="A90">
        <v>40605003</v>
      </c>
      <c r="B90" s="1">
        <v>1492.31</v>
      </c>
    </row>
    <row r="91" spans="1:2" x14ac:dyDescent="0.25">
      <c r="A91">
        <v>40605004</v>
      </c>
      <c r="B91" s="1">
        <v>1466.52</v>
      </c>
    </row>
    <row r="92" spans="1:2" x14ac:dyDescent="0.25">
      <c r="A92">
        <v>40605005</v>
      </c>
      <c r="B92" s="1">
        <v>1486.97</v>
      </c>
    </row>
    <row r="93" spans="1:2" x14ac:dyDescent="0.25">
      <c r="A93">
        <v>40605006</v>
      </c>
      <c r="B93" s="1">
        <v>1445.78</v>
      </c>
    </row>
    <row r="94" spans="1:2" x14ac:dyDescent="0.25">
      <c r="A94">
        <v>40605007</v>
      </c>
      <c r="B94" s="1">
        <v>2059.23</v>
      </c>
    </row>
    <row r="95" spans="1:2" x14ac:dyDescent="0.25">
      <c r="A95">
        <v>40605008</v>
      </c>
      <c r="B95" s="1">
        <v>2142.02</v>
      </c>
    </row>
    <row r="96" spans="1:2" x14ac:dyDescent="0.25">
      <c r="A96">
        <v>40605009</v>
      </c>
      <c r="B96" s="1">
        <v>2297.7399999999998</v>
      </c>
    </row>
    <row r="97" spans="1:2" x14ac:dyDescent="0.25">
      <c r="A97">
        <v>40605010</v>
      </c>
      <c r="B97" s="1">
        <v>1618.97</v>
      </c>
    </row>
    <row r="98" spans="1:2" x14ac:dyDescent="0.25">
      <c r="A98">
        <v>40605011</v>
      </c>
      <c r="B98" s="1">
        <v>1886.14</v>
      </c>
    </row>
    <row r="99" spans="1:2" x14ac:dyDescent="0.25">
      <c r="A99">
        <v>40605012</v>
      </c>
      <c r="B99" s="1">
        <v>1560.48</v>
      </c>
    </row>
    <row r="100" spans="1:2" x14ac:dyDescent="0.25">
      <c r="A100">
        <v>40605013</v>
      </c>
      <c r="B100" s="1">
        <v>1685.96</v>
      </c>
    </row>
    <row r="101" spans="1:2" x14ac:dyDescent="0.25">
      <c r="A101">
        <v>40701017</v>
      </c>
      <c r="B101" s="1">
        <v>2175</v>
      </c>
    </row>
    <row r="102" spans="1:2" x14ac:dyDescent="0.25">
      <c r="A102">
        <v>40701038</v>
      </c>
      <c r="B102" s="1">
        <v>3072.5</v>
      </c>
    </row>
    <row r="103" spans="1:2" x14ac:dyDescent="0.25">
      <c r="A103">
        <v>40802041</v>
      </c>
      <c r="B103" s="1">
        <v>1099.1099999999999</v>
      </c>
    </row>
    <row r="104" spans="1:2" x14ac:dyDescent="0.25">
      <c r="A104">
        <v>40905008</v>
      </c>
      <c r="B104" s="1">
        <v>657.36</v>
      </c>
    </row>
    <row r="105" spans="1:2" x14ac:dyDescent="0.25">
      <c r="A105">
        <v>41304005</v>
      </c>
      <c r="B105" s="1">
        <v>862.35</v>
      </c>
    </row>
    <row r="106" spans="1:2" x14ac:dyDescent="0.25">
      <c r="A106">
        <v>41304006</v>
      </c>
      <c r="B106" s="1">
        <v>862.32</v>
      </c>
    </row>
    <row r="107" spans="1:2" x14ac:dyDescent="0.25">
      <c r="A107">
        <v>41304007</v>
      </c>
      <c r="B107" s="1">
        <v>862.35</v>
      </c>
    </row>
    <row r="108" spans="1:2" x14ac:dyDescent="0.25">
      <c r="A108">
        <v>41304008</v>
      </c>
      <c r="B108" s="1">
        <v>851.52</v>
      </c>
    </row>
    <row r="109" spans="1:2" x14ac:dyDescent="0.25">
      <c r="A109">
        <v>41304025</v>
      </c>
      <c r="B109" s="1">
        <v>1052.2</v>
      </c>
    </row>
    <row r="110" spans="1:2" x14ac:dyDescent="0.25">
      <c r="A110">
        <v>41501001</v>
      </c>
      <c r="B110" s="1">
        <v>2000</v>
      </c>
    </row>
    <row r="111" spans="1:2" x14ac:dyDescent="0.25">
      <c r="A111">
        <v>41502003</v>
      </c>
      <c r="B111" s="1">
        <v>2000</v>
      </c>
    </row>
    <row r="112" spans="1:2" x14ac:dyDescent="0.25">
      <c r="A112">
        <v>41502004</v>
      </c>
      <c r="B112" s="1">
        <v>2000</v>
      </c>
    </row>
    <row r="113" spans="1:2" x14ac:dyDescent="0.25">
      <c r="A113">
        <v>41502005</v>
      </c>
      <c r="B113" s="1">
        <v>2000</v>
      </c>
    </row>
    <row r="114" spans="1:2" x14ac:dyDescent="0.25">
      <c r="A114">
        <v>41502006</v>
      </c>
      <c r="B114" s="1">
        <v>2000</v>
      </c>
    </row>
    <row r="115" spans="1:2" x14ac:dyDescent="0.25">
      <c r="A115">
        <v>41502007</v>
      </c>
      <c r="B115" s="1">
        <v>2000</v>
      </c>
    </row>
    <row r="116" spans="1:2" x14ac:dyDescent="0.25">
      <c r="A116">
        <v>41504002</v>
      </c>
      <c r="B116" s="1">
        <v>1300</v>
      </c>
    </row>
    <row r="117" spans="1:2" x14ac:dyDescent="0.25">
      <c r="A117">
        <v>41504003</v>
      </c>
      <c r="B117" s="1">
        <v>1300</v>
      </c>
    </row>
    <row r="118" spans="1:2" x14ac:dyDescent="0.25">
      <c r="A118">
        <v>41601001</v>
      </c>
      <c r="B118" s="1">
        <v>839.28</v>
      </c>
    </row>
    <row r="119" spans="1:2" x14ac:dyDescent="0.25">
      <c r="A119">
        <v>41601002</v>
      </c>
      <c r="B119" s="1">
        <v>4062.45</v>
      </c>
    </row>
    <row r="120" spans="1:2" x14ac:dyDescent="0.25">
      <c r="A120">
        <v>41601004</v>
      </c>
      <c r="B120" s="1">
        <v>4083.73</v>
      </c>
    </row>
    <row r="121" spans="1:2" x14ac:dyDescent="0.25">
      <c r="A121">
        <v>41601007</v>
      </c>
      <c r="B121" s="1">
        <v>1753.3</v>
      </c>
    </row>
    <row r="122" spans="1:2" x14ac:dyDescent="0.25">
      <c r="A122">
        <v>41601009</v>
      </c>
      <c r="B122" s="1">
        <v>2279.2800000000002</v>
      </c>
    </row>
    <row r="123" spans="1:2" x14ac:dyDescent="0.25">
      <c r="A123">
        <v>41601011</v>
      </c>
      <c r="B123" s="1">
        <v>852.49</v>
      </c>
    </row>
    <row r="124" spans="1:2" x14ac:dyDescent="0.25">
      <c r="A124">
        <v>41601012</v>
      </c>
      <c r="B124" s="1">
        <v>3983.29</v>
      </c>
    </row>
    <row r="125" spans="1:2" x14ac:dyDescent="0.25">
      <c r="A125">
        <v>41601013</v>
      </c>
      <c r="B125" s="1">
        <v>4416.26</v>
      </c>
    </row>
    <row r="126" spans="1:2" x14ac:dyDescent="0.25">
      <c r="A126">
        <v>41601016</v>
      </c>
      <c r="B126" s="1">
        <v>4280.18</v>
      </c>
    </row>
    <row r="127" spans="1:2" x14ac:dyDescent="0.25">
      <c r="A127">
        <v>41601017</v>
      </c>
      <c r="B127" s="1">
        <v>1040.42</v>
      </c>
    </row>
    <row r="128" spans="1:2" x14ac:dyDescent="0.25">
      <c r="A128">
        <v>41601018</v>
      </c>
      <c r="B128" s="1">
        <v>3850.04</v>
      </c>
    </row>
    <row r="129" spans="1:2" x14ac:dyDescent="0.25">
      <c r="A129">
        <v>41601019</v>
      </c>
      <c r="B129" s="1">
        <v>3950.93</v>
      </c>
    </row>
    <row r="130" spans="1:2" x14ac:dyDescent="0.25">
      <c r="A130">
        <v>41601020</v>
      </c>
      <c r="B130" s="1">
        <v>2711.1</v>
      </c>
    </row>
    <row r="131" spans="1:2" x14ac:dyDescent="0.25">
      <c r="A131">
        <v>41601021</v>
      </c>
      <c r="B131" s="1">
        <v>2279.2800000000002</v>
      </c>
    </row>
    <row r="132" spans="1:2" x14ac:dyDescent="0.25">
      <c r="A132">
        <v>41601022</v>
      </c>
      <c r="B132" s="1">
        <v>1091.07</v>
      </c>
    </row>
    <row r="133" spans="1:2" x14ac:dyDescent="0.25">
      <c r="A133">
        <v>41602002</v>
      </c>
      <c r="B133" s="1">
        <v>1673.4</v>
      </c>
    </row>
    <row r="134" spans="1:2" x14ac:dyDescent="0.25">
      <c r="A134">
        <v>41602015</v>
      </c>
      <c r="B134" s="1">
        <v>1930.56</v>
      </c>
    </row>
    <row r="135" spans="1:2" x14ac:dyDescent="0.25">
      <c r="A135">
        <v>41602016</v>
      </c>
      <c r="B135" s="1">
        <v>2509.73</v>
      </c>
    </row>
    <row r="136" spans="1:2" x14ac:dyDescent="0.25">
      <c r="A136">
        <v>41602017</v>
      </c>
      <c r="B136" s="1">
        <v>2509.73</v>
      </c>
    </row>
    <row r="137" spans="1:2" x14ac:dyDescent="0.25">
      <c r="A137">
        <v>41602018</v>
      </c>
      <c r="B137" s="1">
        <v>2509.73</v>
      </c>
    </row>
    <row r="138" spans="1:2" x14ac:dyDescent="0.25">
      <c r="A138">
        <v>41602019</v>
      </c>
      <c r="B138" s="1">
        <v>3814.58</v>
      </c>
    </row>
    <row r="139" spans="1:2" x14ac:dyDescent="0.25">
      <c r="A139">
        <v>41602020</v>
      </c>
      <c r="B139" s="1">
        <v>1809.42</v>
      </c>
    </row>
    <row r="140" spans="1:2" x14ac:dyDescent="0.25">
      <c r="A140">
        <v>41602021</v>
      </c>
      <c r="B140" s="1">
        <v>1937.81</v>
      </c>
    </row>
    <row r="141" spans="1:2" x14ac:dyDescent="0.25">
      <c r="A141">
        <v>41602022</v>
      </c>
      <c r="B141" s="1">
        <v>4577.3599999999997</v>
      </c>
    </row>
    <row r="142" spans="1:2" x14ac:dyDescent="0.25">
      <c r="A142">
        <v>41602023</v>
      </c>
      <c r="B142" s="1">
        <v>1809.05</v>
      </c>
    </row>
    <row r="143" spans="1:2" x14ac:dyDescent="0.25">
      <c r="A143">
        <v>41602024</v>
      </c>
      <c r="B143" s="1">
        <v>727.87</v>
      </c>
    </row>
    <row r="144" spans="1:2" x14ac:dyDescent="0.25">
      <c r="A144">
        <v>41602025</v>
      </c>
      <c r="B144" s="1">
        <v>4303.05</v>
      </c>
    </row>
    <row r="145" spans="1:2" x14ac:dyDescent="0.25">
      <c r="A145">
        <v>41603002</v>
      </c>
      <c r="B145" s="1">
        <v>791.49</v>
      </c>
    </row>
    <row r="146" spans="1:2" x14ac:dyDescent="0.25">
      <c r="A146">
        <v>41603003</v>
      </c>
      <c r="B146" s="1">
        <v>763.01</v>
      </c>
    </row>
    <row r="147" spans="1:2" x14ac:dyDescent="0.25">
      <c r="A147">
        <v>41603004</v>
      </c>
      <c r="B147" s="1">
        <v>814.49</v>
      </c>
    </row>
    <row r="148" spans="1:2" x14ac:dyDescent="0.25">
      <c r="A148">
        <v>41603006</v>
      </c>
      <c r="B148" s="1">
        <v>1077.1500000000001</v>
      </c>
    </row>
    <row r="149" spans="1:2" x14ac:dyDescent="0.25">
      <c r="A149">
        <v>41603007</v>
      </c>
      <c r="B149" s="1">
        <v>4037.41</v>
      </c>
    </row>
    <row r="150" spans="1:2" x14ac:dyDescent="0.25">
      <c r="A150">
        <v>41603008</v>
      </c>
      <c r="B150" s="1">
        <v>2234.19</v>
      </c>
    </row>
    <row r="151" spans="1:2" x14ac:dyDescent="0.25">
      <c r="A151">
        <v>41603009</v>
      </c>
      <c r="B151" s="1">
        <v>1528.25</v>
      </c>
    </row>
    <row r="152" spans="1:2" x14ac:dyDescent="0.25">
      <c r="A152">
        <v>41603014</v>
      </c>
      <c r="B152" s="1">
        <v>390.72</v>
      </c>
    </row>
    <row r="153" spans="1:2" x14ac:dyDescent="0.25">
      <c r="A153">
        <v>41603015</v>
      </c>
      <c r="B153" s="1">
        <v>791.49</v>
      </c>
    </row>
    <row r="154" spans="1:2" x14ac:dyDescent="0.25">
      <c r="A154">
        <v>41603016</v>
      </c>
      <c r="B154" s="1">
        <v>1703.73</v>
      </c>
    </row>
    <row r="155" spans="1:2" x14ac:dyDescent="0.25">
      <c r="A155">
        <v>41603017</v>
      </c>
      <c r="B155" s="1">
        <v>3812.42</v>
      </c>
    </row>
    <row r="156" spans="1:2" x14ac:dyDescent="0.25">
      <c r="A156">
        <v>41603018</v>
      </c>
      <c r="B156" s="1">
        <v>4956.1400000000003</v>
      </c>
    </row>
    <row r="157" spans="1:2" x14ac:dyDescent="0.25">
      <c r="A157">
        <v>41603019</v>
      </c>
      <c r="B157" s="1">
        <v>7384.78</v>
      </c>
    </row>
    <row r="158" spans="1:2" x14ac:dyDescent="0.25">
      <c r="A158">
        <v>41603020</v>
      </c>
      <c r="B158" s="1">
        <v>3787.07</v>
      </c>
    </row>
    <row r="159" spans="1:2" x14ac:dyDescent="0.25">
      <c r="A159">
        <v>41603021</v>
      </c>
      <c r="B159" s="1">
        <v>2269.04</v>
      </c>
    </row>
    <row r="160" spans="1:2" x14ac:dyDescent="0.25">
      <c r="A160">
        <v>41603022</v>
      </c>
      <c r="B160" s="1">
        <v>2949.76</v>
      </c>
    </row>
    <row r="161" spans="1:2" x14ac:dyDescent="0.25">
      <c r="A161">
        <v>41603023</v>
      </c>
      <c r="B161" s="1">
        <v>2125.44</v>
      </c>
    </row>
    <row r="162" spans="1:2" x14ac:dyDescent="0.25">
      <c r="A162">
        <v>41603024</v>
      </c>
      <c r="B162" s="1">
        <v>991.91</v>
      </c>
    </row>
    <row r="163" spans="1:2" x14ac:dyDescent="0.25">
      <c r="A163">
        <v>41603025</v>
      </c>
      <c r="B163" s="1">
        <v>2125.46</v>
      </c>
    </row>
    <row r="164" spans="1:2" x14ac:dyDescent="0.25">
      <c r="A164">
        <v>41603026</v>
      </c>
      <c r="B164" s="1">
        <v>5818.68</v>
      </c>
    </row>
    <row r="165" spans="1:2" x14ac:dyDescent="0.25">
      <c r="A165">
        <v>41603027</v>
      </c>
      <c r="B165" s="1">
        <v>2836.3</v>
      </c>
    </row>
    <row r="166" spans="1:2" x14ac:dyDescent="0.25">
      <c r="A166">
        <v>41603028</v>
      </c>
      <c r="B166" s="1">
        <v>910.5</v>
      </c>
    </row>
    <row r="167" spans="1:2" x14ac:dyDescent="0.25">
      <c r="A167">
        <v>41603029</v>
      </c>
      <c r="B167" s="1">
        <v>910.5</v>
      </c>
    </row>
    <row r="168" spans="1:2" x14ac:dyDescent="0.25">
      <c r="A168">
        <v>41603030</v>
      </c>
      <c r="B168" s="1">
        <v>4430.87</v>
      </c>
    </row>
    <row r="169" spans="1:2" x14ac:dyDescent="0.25">
      <c r="A169">
        <v>41603031</v>
      </c>
      <c r="B169" s="1">
        <v>5907.83</v>
      </c>
    </row>
    <row r="170" spans="1:2" x14ac:dyDescent="0.25">
      <c r="A170">
        <v>41603032</v>
      </c>
      <c r="B170" s="1">
        <v>791.49</v>
      </c>
    </row>
    <row r="171" spans="1:2" x14ac:dyDescent="0.25">
      <c r="A171">
        <v>41603033</v>
      </c>
      <c r="B171" s="1">
        <v>910.5</v>
      </c>
    </row>
    <row r="172" spans="1:2" x14ac:dyDescent="0.25">
      <c r="A172">
        <v>41603034</v>
      </c>
      <c r="B172" s="1">
        <v>910.5</v>
      </c>
    </row>
    <row r="173" spans="1:2" x14ac:dyDescent="0.25">
      <c r="A173">
        <v>41603035</v>
      </c>
      <c r="B173" s="1">
        <v>1028.92</v>
      </c>
    </row>
    <row r="174" spans="1:2" x14ac:dyDescent="0.25">
      <c r="A174">
        <v>41603036</v>
      </c>
      <c r="B174" s="1">
        <v>4186.6400000000003</v>
      </c>
    </row>
    <row r="175" spans="1:2" x14ac:dyDescent="0.25">
      <c r="A175">
        <v>41604001</v>
      </c>
      <c r="B175" s="1">
        <v>1252.5999999999999</v>
      </c>
    </row>
    <row r="176" spans="1:2" x14ac:dyDescent="0.25">
      <c r="A176">
        <v>41604002</v>
      </c>
      <c r="B176" s="1">
        <v>2023.53</v>
      </c>
    </row>
    <row r="177" spans="1:2" x14ac:dyDescent="0.25">
      <c r="A177">
        <v>41604003</v>
      </c>
      <c r="B177" s="1">
        <v>5376.53</v>
      </c>
    </row>
    <row r="178" spans="1:2" x14ac:dyDescent="0.25">
      <c r="A178">
        <v>41604004</v>
      </c>
      <c r="B178" s="1">
        <v>4138.2700000000004</v>
      </c>
    </row>
    <row r="179" spans="1:2" x14ac:dyDescent="0.25">
      <c r="A179">
        <v>41604005</v>
      </c>
      <c r="B179" s="1">
        <v>4098.74</v>
      </c>
    </row>
    <row r="180" spans="1:2" x14ac:dyDescent="0.25">
      <c r="A180">
        <v>41604007</v>
      </c>
      <c r="B180" s="1">
        <v>3494.28</v>
      </c>
    </row>
    <row r="181" spans="1:2" x14ac:dyDescent="0.25">
      <c r="A181">
        <v>41604010</v>
      </c>
      <c r="B181" s="1">
        <v>2125.44</v>
      </c>
    </row>
    <row r="182" spans="1:2" x14ac:dyDescent="0.25">
      <c r="A182">
        <v>41604011</v>
      </c>
      <c r="B182" s="1">
        <v>3872.57</v>
      </c>
    </row>
    <row r="183" spans="1:2" x14ac:dyDescent="0.25">
      <c r="A183">
        <v>41604012</v>
      </c>
      <c r="B183" s="1">
        <v>5507.03</v>
      </c>
    </row>
    <row r="184" spans="1:2" x14ac:dyDescent="0.25">
      <c r="A184">
        <v>41604014</v>
      </c>
      <c r="B184" s="1">
        <v>6569.67</v>
      </c>
    </row>
    <row r="185" spans="1:2" x14ac:dyDescent="0.25">
      <c r="A185">
        <v>41604017</v>
      </c>
      <c r="B185" s="1">
        <v>873.45</v>
      </c>
    </row>
    <row r="186" spans="1:2" x14ac:dyDescent="0.25">
      <c r="A186">
        <v>41604018</v>
      </c>
      <c r="B186" s="1">
        <v>1042.43</v>
      </c>
    </row>
    <row r="187" spans="1:2" x14ac:dyDescent="0.25">
      <c r="A187">
        <v>41604019</v>
      </c>
      <c r="B187" s="1">
        <v>1100</v>
      </c>
    </row>
    <row r="188" spans="1:2" x14ac:dyDescent="0.25">
      <c r="A188">
        <v>41604020</v>
      </c>
      <c r="B188" s="1">
        <v>4551.8</v>
      </c>
    </row>
    <row r="189" spans="1:2" x14ac:dyDescent="0.25">
      <c r="A189">
        <v>41604021</v>
      </c>
      <c r="B189" s="1">
        <v>2795.42</v>
      </c>
    </row>
    <row r="190" spans="1:2" x14ac:dyDescent="0.25">
      <c r="A190">
        <v>41604022</v>
      </c>
      <c r="B190" s="1">
        <v>1700.36</v>
      </c>
    </row>
    <row r="191" spans="1:2" x14ac:dyDescent="0.25">
      <c r="A191">
        <v>41604023</v>
      </c>
      <c r="B191" s="1">
        <v>1356.75</v>
      </c>
    </row>
    <row r="192" spans="1:2" x14ac:dyDescent="0.25">
      <c r="A192">
        <v>41604024</v>
      </c>
      <c r="B192" s="1">
        <v>1763.78</v>
      </c>
    </row>
    <row r="193" spans="1:2" x14ac:dyDescent="0.25">
      <c r="A193">
        <v>41604025</v>
      </c>
      <c r="B193" s="1">
        <v>5053.59</v>
      </c>
    </row>
    <row r="194" spans="1:2" x14ac:dyDescent="0.25">
      <c r="A194">
        <v>41604026</v>
      </c>
      <c r="B194" s="1">
        <v>6569.67</v>
      </c>
    </row>
    <row r="195" spans="1:2" x14ac:dyDescent="0.25">
      <c r="A195">
        <v>41604027</v>
      </c>
      <c r="B195" s="1">
        <v>5053.59</v>
      </c>
    </row>
    <row r="196" spans="1:2" x14ac:dyDescent="0.25">
      <c r="A196">
        <v>41604028</v>
      </c>
      <c r="B196" s="1">
        <v>2888.96</v>
      </c>
    </row>
    <row r="197" spans="1:2" x14ac:dyDescent="0.25">
      <c r="A197">
        <v>41604029</v>
      </c>
      <c r="B197" s="1">
        <v>6569.67</v>
      </c>
    </row>
    <row r="198" spans="1:2" x14ac:dyDescent="0.25">
      <c r="A198">
        <v>41605001</v>
      </c>
      <c r="B198" s="1">
        <v>5556.76</v>
      </c>
    </row>
    <row r="199" spans="1:2" x14ac:dyDescent="0.25">
      <c r="A199">
        <v>41605002</v>
      </c>
      <c r="B199" s="1">
        <v>1971.77</v>
      </c>
    </row>
    <row r="200" spans="1:2" x14ac:dyDescent="0.25">
      <c r="A200">
        <v>41605003</v>
      </c>
      <c r="B200" s="1">
        <v>6340.82</v>
      </c>
    </row>
    <row r="201" spans="1:2" x14ac:dyDescent="0.25">
      <c r="A201">
        <v>41605005</v>
      </c>
      <c r="B201" s="1">
        <v>991.89</v>
      </c>
    </row>
    <row r="202" spans="1:2" x14ac:dyDescent="0.25">
      <c r="A202">
        <v>41605007</v>
      </c>
      <c r="B202" s="1">
        <v>5434.4</v>
      </c>
    </row>
    <row r="203" spans="1:2" x14ac:dyDescent="0.25">
      <c r="A203">
        <v>41605009</v>
      </c>
      <c r="B203" s="1">
        <v>5265.02</v>
      </c>
    </row>
    <row r="204" spans="1:2" x14ac:dyDescent="0.25">
      <c r="A204">
        <v>41605010</v>
      </c>
      <c r="B204" s="1">
        <v>6844.53</v>
      </c>
    </row>
    <row r="205" spans="1:2" x14ac:dyDescent="0.25">
      <c r="A205">
        <v>41605011</v>
      </c>
      <c r="B205" s="1">
        <v>5673.43</v>
      </c>
    </row>
    <row r="206" spans="1:2" x14ac:dyDescent="0.25">
      <c r="A206">
        <v>41606001</v>
      </c>
      <c r="B206" s="1">
        <v>1808.69</v>
      </c>
    </row>
    <row r="207" spans="1:2" x14ac:dyDescent="0.25">
      <c r="A207">
        <v>41606002</v>
      </c>
      <c r="B207" s="1">
        <v>1545.1</v>
      </c>
    </row>
    <row r="208" spans="1:2" x14ac:dyDescent="0.25">
      <c r="A208">
        <v>41606003</v>
      </c>
      <c r="B208" s="1">
        <v>1068.94</v>
      </c>
    </row>
    <row r="209" spans="1:2" x14ac:dyDescent="0.25">
      <c r="A209">
        <v>41606005</v>
      </c>
      <c r="B209" s="1">
        <v>5265.02</v>
      </c>
    </row>
    <row r="210" spans="1:2" x14ac:dyDescent="0.25">
      <c r="A210">
        <v>41606006</v>
      </c>
      <c r="B210" s="1">
        <v>5403.43</v>
      </c>
    </row>
    <row r="211" spans="1:2" x14ac:dyDescent="0.25">
      <c r="A211">
        <v>41606008</v>
      </c>
      <c r="B211" s="1">
        <v>5403.43</v>
      </c>
    </row>
    <row r="212" spans="1:2" x14ac:dyDescent="0.25">
      <c r="A212">
        <v>41606009</v>
      </c>
      <c r="B212" s="1">
        <v>5188.8900000000003</v>
      </c>
    </row>
    <row r="213" spans="1:2" x14ac:dyDescent="0.25">
      <c r="A213">
        <v>41606010</v>
      </c>
      <c r="B213" s="1">
        <v>1131.31</v>
      </c>
    </row>
    <row r="214" spans="1:2" x14ac:dyDescent="0.25">
      <c r="A214">
        <v>41606011</v>
      </c>
      <c r="B214" s="1">
        <v>2279.2399999999998</v>
      </c>
    </row>
    <row r="215" spans="1:2" x14ac:dyDescent="0.25">
      <c r="A215">
        <v>41606012</v>
      </c>
      <c r="B215" s="1">
        <v>4551.8</v>
      </c>
    </row>
    <row r="216" spans="1:2" x14ac:dyDescent="0.25">
      <c r="A216">
        <v>41608001</v>
      </c>
      <c r="B216" s="1">
        <v>396.18</v>
      </c>
    </row>
    <row r="217" spans="1:2" x14ac:dyDescent="0.25">
      <c r="A217">
        <v>41608003</v>
      </c>
      <c r="B217" s="1">
        <v>396.18</v>
      </c>
    </row>
    <row r="218" spans="1:2" x14ac:dyDescent="0.25">
      <c r="A218">
        <v>41608008</v>
      </c>
      <c r="B218" s="1">
        <v>3359.04</v>
      </c>
    </row>
    <row r="219" spans="1:2" x14ac:dyDescent="0.25">
      <c r="A219">
        <v>41608009</v>
      </c>
      <c r="B219" s="1">
        <v>4098.37</v>
      </c>
    </row>
    <row r="220" spans="1:2" x14ac:dyDescent="0.25">
      <c r="A220">
        <v>41608011</v>
      </c>
      <c r="B220" s="1">
        <v>4366.75</v>
      </c>
    </row>
    <row r="221" spans="1:2" x14ac:dyDescent="0.25">
      <c r="A221">
        <v>41608012</v>
      </c>
      <c r="B221" s="1">
        <v>565.86</v>
      </c>
    </row>
    <row r="222" spans="1:2" x14ac:dyDescent="0.25">
      <c r="A222">
        <v>41609001</v>
      </c>
      <c r="B222" s="1">
        <v>2860.63</v>
      </c>
    </row>
    <row r="223" spans="1:2" x14ac:dyDescent="0.25">
      <c r="A223">
        <v>41609002</v>
      </c>
      <c r="B223" s="1">
        <v>2860.63</v>
      </c>
    </row>
    <row r="224" spans="1:2" x14ac:dyDescent="0.25">
      <c r="A224">
        <v>41609003</v>
      </c>
      <c r="B224" s="1">
        <v>3165.42</v>
      </c>
    </row>
    <row r="225" spans="1:2" x14ac:dyDescent="0.25">
      <c r="A225">
        <v>41609007</v>
      </c>
      <c r="B225" s="1">
        <v>5342.18</v>
      </c>
    </row>
    <row r="226" spans="1:2" x14ac:dyDescent="0.25">
      <c r="A226">
        <v>41609010</v>
      </c>
      <c r="B226" s="1">
        <v>3059.29</v>
      </c>
    </row>
    <row r="227" spans="1:2" x14ac:dyDescent="0.25">
      <c r="A227">
        <v>41609011</v>
      </c>
      <c r="B227" s="1">
        <v>3165.42</v>
      </c>
    </row>
    <row r="228" spans="1:2" x14ac:dyDescent="0.25">
      <c r="A228">
        <v>41609012</v>
      </c>
      <c r="B228" s="1">
        <v>4115.05</v>
      </c>
    </row>
    <row r="229" spans="1:2" x14ac:dyDescent="0.25">
      <c r="A229">
        <v>41609013</v>
      </c>
      <c r="B229" s="1">
        <v>3972.21</v>
      </c>
    </row>
    <row r="230" spans="1:2" x14ac:dyDescent="0.25">
      <c r="A230">
        <v>41611001</v>
      </c>
      <c r="B230" s="1">
        <v>3282.83</v>
      </c>
    </row>
    <row r="231" spans="1:2" x14ac:dyDescent="0.25">
      <c r="A231">
        <v>41611002</v>
      </c>
      <c r="B231" s="1">
        <v>5035.46</v>
      </c>
    </row>
    <row r="232" spans="1:2" x14ac:dyDescent="0.25">
      <c r="A232">
        <v>41611003</v>
      </c>
      <c r="B232" s="1">
        <v>5661.24</v>
      </c>
    </row>
    <row r="233" spans="1:2" x14ac:dyDescent="0.25">
      <c r="A233">
        <v>41611004</v>
      </c>
      <c r="B233" s="1">
        <v>3902.02</v>
      </c>
    </row>
    <row r="234" spans="1:2" x14ac:dyDescent="0.25">
      <c r="A234">
        <v>41611005</v>
      </c>
      <c r="B234" s="1">
        <v>2208.6799999999998</v>
      </c>
    </row>
    <row r="235" spans="1:2" x14ac:dyDescent="0.25">
      <c r="A235">
        <v>41611006</v>
      </c>
      <c r="B235" s="1">
        <v>2954.54</v>
      </c>
    </row>
    <row r="236" spans="1:2" x14ac:dyDescent="0.25">
      <c r="A236">
        <v>41611007</v>
      </c>
      <c r="B236" s="1">
        <v>2726.58</v>
      </c>
    </row>
    <row r="237" spans="1:2" x14ac:dyDescent="0.25">
      <c r="A237">
        <v>41611008</v>
      </c>
      <c r="B237" s="1">
        <v>4186.6400000000003</v>
      </c>
    </row>
    <row r="238" spans="1:2" x14ac:dyDescent="0.25">
      <c r="A238">
        <v>41612002</v>
      </c>
      <c r="B238" s="1">
        <v>2462.85</v>
      </c>
    </row>
    <row r="239" spans="1:2" x14ac:dyDescent="0.25">
      <c r="A239">
        <v>41612003</v>
      </c>
      <c r="B239" s="1">
        <v>2045.07</v>
      </c>
    </row>
    <row r="240" spans="1:2" x14ac:dyDescent="0.25">
      <c r="A240">
        <v>41612004</v>
      </c>
      <c r="B240" s="1">
        <v>1498.64</v>
      </c>
    </row>
    <row r="241" spans="1:2" x14ac:dyDescent="0.25">
      <c r="A241">
        <v>41612005</v>
      </c>
      <c r="B241" s="1">
        <v>1913.83</v>
      </c>
    </row>
    <row r="242" spans="1:2" x14ac:dyDescent="0.25">
      <c r="A242">
        <v>40703025</v>
      </c>
      <c r="B242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CF49-9875-42CB-9738-2BF8C9B5FCD6}">
  <dimension ref="A1:AB79"/>
  <sheetViews>
    <sheetView workbookViewId="0">
      <selection sqref="A1:AB79"/>
    </sheetView>
  </sheetViews>
  <sheetFormatPr defaultRowHeight="15" x14ac:dyDescent="0.25"/>
  <sheetData>
    <row r="1" spans="1:28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</v>
      </c>
      <c r="K1" t="s">
        <v>17</v>
      </c>
      <c r="L1" t="s">
        <v>18</v>
      </c>
      <c r="M1" t="s">
        <v>19</v>
      </c>
      <c r="N1" t="s">
        <v>2</v>
      </c>
      <c r="O1" t="s">
        <v>20</v>
      </c>
      <c r="P1" t="s">
        <v>3</v>
      </c>
      <c r="Q1" t="s">
        <v>21</v>
      </c>
      <c r="R1" t="s">
        <v>22</v>
      </c>
      <c r="S1" t="s">
        <v>4</v>
      </c>
      <c r="T1" t="s">
        <v>5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6</v>
      </c>
    </row>
    <row r="2" spans="1:28" x14ac:dyDescent="0.25">
      <c r="A2" t="s">
        <v>30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</row>
    <row r="3" spans="1:28" x14ac:dyDescent="0.25">
      <c r="A3" t="s">
        <v>31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</row>
    <row r="4" spans="1:28" x14ac:dyDescent="0.25">
      <c r="A4" t="s">
        <v>32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3</v>
      </c>
      <c r="O4">
        <v>0</v>
      </c>
      <c r="P4">
        <v>0</v>
      </c>
      <c r="Q4">
        <v>0</v>
      </c>
      <c r="R4">
        <v>0</v>
      </c>
      <c r="S4">
        <v>1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6</v>
      </c>
    </row>
    <row r="5" spans="1:28" x14ac:dyDescent="0.25">
      <c r="A5" t="s">
        <v>33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</row>
    <row r="6" spans="1:28" x14ac:dyDescent="0.25">
      <c r="A6" t="s">
        <v>34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2</v>
      </c>
    </row>
    <row r="7" spans="1:28" x14ac:dyDescent="0.25">
      <c r="A7" t="s">
        <v>35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</row>
    <row r="8" spans="1:28" x14ac:dyDescent="0.25">
      <c r="A8" t="s">
        <v>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</row>
    <row r="9" spans="1:28" x14ac:dyDescent="0.25">
      <c r="A9" t="s">
        <v>37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3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4</v>
      </c>
    </row>
    <row r="10" spans="1:28" x14ac:dyDescent="0.25">
      <c r="A10" t="s">
        <v>38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</row>
    <row r="11" spans="1:28" x14ac:dyDescent="0.25">
      <c r="A11" t="s">
        <v>39</v>
      </c>
      <c r="B11">
        <v>0</v>
      </c>
      <c r="C11">
        <v>1</v>
      </c>
      <c r="D11">
        <v>0</v>
      </c>
      <c r="E11">
        <v>7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11</v>
      </c>
    </row>
    <row r="12" spans="1:28" x14ac:dyDescent="0.25">
      <c r="A12" t="s">
        <v>40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</row>
    <row r="13" spans="1:28" x14ac:dyDescent="0.25">
      <c r="A13" t="s">
        <v>41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</row>
    <row r="14" spans="1:28" x14ac:dyDescent="0.25">
      <c r="A14" t="s">
        <v>42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</row>
    <row r="15" spans="1:28" x14ac:dyDescent="0.25">
      <c r="A15" t="s">
        <v>43</v>
      </c>
      <c r="B15">
        <v>0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</v>
      </c>
    </row>
    <row r="16" spans="1:28" x14ac:dyDescent="0.25">
      <c r="A16" t="s">
        <v>44</v>
      </c>
      <c r="B16">
        <v>0</v>
      </c>
      <c r="C16">
        <v>0</v>
      </c>
      <c r="D16">
        <v>0</v>
      </c>
      <c r="E16">
        <v>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5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10</v>
      </c>
    </row>
    <row r="17" spans="1:28" x14ac:dyDescent="0.25">
      <c r="A17" t="s">
        <v>45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2</v>
      </c>
    </row>
    <row r="18" spans="1:28" x14ac:dyDescent="0.25">
      <c r="A18" t="s">
        <v>46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1</v>
      </c>
      <c r="I18">
        <v>1</v>
      </c>
      <c r="J18">
        <v>0</v>
      </c>
      <c r="K18">
        <v>1</v>
      </c>
      <c r="L18">
        <v>0</v>
      </c>
      <c r="M18">
        <v>3</v>
      </c>
      <c r="N18">
        <v>0</v>
      </c>
      <c r="O18">
        <v>1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23</v>
      </c>
      <c r="X18">
        <v>1</v>
      </c>
      <c r="Y18">
        <v>4</v>
      </c>
      <c r="Z18">
        <v>0</v>
      </c>
      <c r="AA18">
        <v>14</v>
      </c>
      <c r="AB18">
        <v>52</v>
      </c>
    </row>
    <row r="19" spans="1:28" x14ac:dyDescent="0.25">
      <c r="A19" t="s">
        <v>7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2</v>
      </c>
      <c r="K19">
        <v>3</v>
      </c>
      <c r="L19">
        <v>0</v>
      </c>
      <c r="M19">
        <v>0</v>
      </c>
      <c r="N19">
        <v>0</v>
      </c>
      <c r="O19">
        <v>0</v>
      </c>
      <c r="P19">
        <v>10</v>
      </c>
      <c r="Q19">
        <v>0</v>
      </c>
      <c r="R19">
        <v>1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</v>
      </c>
      <c r="AA19">
        <v>8</v>
      </c>
      <c r="AB19">
        <v>28</v>
      </c>
    </row>
    <row r="20" spans="1:28" x14ac:dyDescent="0.25">
      <c r="A20" t="s">
        <v>8</v>
      </c>
      <c r="B20">
        <v>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v>0</v>
      </c>
      <c r="L20">
        <v>0</v>
      </c>
      <c r="M20">
        <v>0</v>
      </c>
      <c r="N20">
        <v>0</v>
      </c>
      <c r="O20">
        <v>0</v>
      </c>
      <c r="P20">
        <v>2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6</v>
      </c>
    </row>
    <row r="21" spans="1:28" x14ac:dyDescent="0.25">
      <c r="A21" t="s">
        <v>47</v>
      </c>
      <c r="B21">
        <v>0</v>
      </c>
      <c r="C21">
        <v>0</v>
      </c>
      <c r="D21">
        <v>0</v>
      </c>
      <c r="E21">
        <v>11</v>
      </c>
      <c r="F21">
        <v>0</v>
      </c>
      <c r="G21">
        <v>0</v>
      </c>
      <c r="H21">
        <v>19</v>
      </c>
      <c r="I21">
        <v>0</v>
      </c>
      <c r="J21">
        <v>0</v>
      </c>
      <c r="K21">
        <v>0</v>
      </c>
      <c r="L21">
        <v>3</v>
      </c>
      <c r="M21">
        <v>0</v>
      </c>
      <c r="N21">
        <v>0</v>
      </c>
      <c r="O21">
        <v>0</v>
      </c>
      <c r="P21">
        <v>24</v>
      </c>
      <c r="Q21">
        <v>0</v>
      </c>
      <c r="R21">
        <v>0</v>
      </c>
      <c r="S21">
        <v>0</v>
      </c>
      <c r="T21">
        <v>34</v>
      </c>
      <c r="U21">
        <v>10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101</v>
      </c>
    </row>
    <row r="22" spans="1:28" x14ac:dyDescent="0.25">
      <c r="A22" t="s">
        <v>48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</row>
    <row r="23" spans="1:28" x14ac:dyDescent="0.25">
      <c r="A23" t="s">
        <v>49</v>
      </c>
      <c r="B23">
        <v>0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6</v>
      </c>
      <c r="Q23">
        <v>0</v>
      </c>
      <c r="R23">
        <v>0</v>
      </c>
      <c r="S23">
        <v>0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9</v>
      </c>
    </row>
    <row r="24" spans="1:28" x14ac:dyDescent="0.25">
      <c r="A24" t="s">
        <v>50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</row>
    <row r="25" spans="1:28" x14ac:dyDescent="0.25">
      <c r="A25" t="s">
        <v>51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2</v>
      </c>
    </row>
    <row r="26" spans="1:28" x14ac:dyDescent="0.25">
      <c r="A26" t="s">
        <v>52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4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2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6</v>
      </c>
    </row>
    <row r="27" spans="1:28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6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8</v>
      </c>
    </row>
    <row r="28" spans="1:28" x14ac:dyDescent="0.25">
      <c r="A28" t="s">
        <v>54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2</v>
      </c>
      <c r="Q28">
        <v>0</v>
      </c>
      <c r="R28">
        <v>0</v>
      </c>
      <c r="S28">
        <v>0</v>
      </c>
      <c r="T28">
        <v>2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5</v>
      </c>
    </row>
    <row r="29" spans="1:28" x14ac:dyDescent="0.25">
      <c r="A29" t="s">
        <v>55</v>
      </c>
      <c r="B29">
        <v>0</v>
      </c>
      <c r="C29">
        <v>0</v>
      </c>
      <c r="D29">
        <v>0</v>
      </c>
      <c r="E29">
        <v>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4</v>
      </c>
    </row>
    <row r="30" spans="1:28" x14ac:dyDescent="0.25">
      <c r="A30" t="s">
        <v>56</v>
      </c>
      <c r="B30">
        <v>0</v>
      </c>
      <c r="C30">
        <v>0</v>
      </c>
      <c r="D30">
        <v>0</v>
      </c>
      <c r="E30">
        <v>2</v>
      </c>
      <c r="F30">
        <v>0</v>
      </c>
      <c r="G30">
        <v>0</v>
      </c>
      <c r="H30">
        <v>10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9</v>
      </c>
      <c r="Q30">
        <v>0</v>
      </c>
      <c r="R30">
        <v>0</v>
      </c>
      <c r="S30">
        <v>0</v>
      </c>
      <c r="T30">
        <v>4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25</v>
      </c>
    </row>
    <row r="31" spans="1:28" x14ac:dyDescent="0.25">
      <c r="A31" t="s">
        <v>57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4</v>
      </c>
    </row>
    <row r="32" spans="1:28" x14ac:dyDescent="0.25">
      <c r="A32" t="s">
        <v>58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2</v>
      </c>
    </row>
    <row r="33" spans="1:28" x14ac:dyDescent="0.25">
      <c r="A33" t="s">
        <v>59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2</v>
      </c>
    </row>
    <row r="34" spans="1:28" x14ac:dyDescent="0.25">
      <c r="A34" t="s">
        <v>60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2</v>
      </c>
    </row>
    <row r="35" spans="1:28" x14ac:dyDescent="0.25">
      <c r="A35" t="s">
        <v>61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1</v>
      </c>
    </row>
    <row r="36" spans="1:28" x14ac:dyDescent="0.25">
      <c r="A36" t="s">
        <v>62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2</v>
      </c>
    </row>
    <row r="37" spans="1:28" x14ac:dyDescent="0.25">
      <c r="A37" t="s">
        <v>63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2</v>
      </c>
    </row>
    <row r="38" spans="1:28" x14ac:dyDescent="0.25">
      <c r="A38" t="s">
        <v>64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2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1</v>
      </c>
      <c r="U38">
        <v>2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8</v>
      </c>
    </row>
    <row r="39" spans="1:28" x14ac:dyDescent="0.25">
      <c r="A39" t="s">
        <v>65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2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4</v>
      </c>
    </row>
    <row r="40" spans="1:28" x14ac:dyDescent="0.25">
      <c r="A40" t="s">
        <v>66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2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3</v>
      </c>
    </row>
    <row r="41" spans="1:28" x14ac:dyDescent="0.25">
      <c r="A41" t="s">
        <v>67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</row>
    <row r="42" spans="1:28" x14ac:dyDescent="0.25">
      <c r="A42" t="s">
        <v>68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</row>
    <row r="43" spans="1:28" x14ac:dyDescent="0.25">
      <c r="A43" t="s">
        <v>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0</v>
      </c>
      <c r="P43">
        <v>2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4</v>
      </c>
    </row>
    <row r="44" spans="1:28" x14ac:dyDescent="0.25">
      <c r="A44" t="s">
        <v>70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</v>
      </c>
    </row>
    <row r="45" spans="1:28" x14ac:dyDescent="0.25">
      <c r="A45" t="s">
        <v>71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3</v>
      </c>
    </row>
    <row r="46" spans="1:28" x14ac:dyDescent="0.25">
      <c r="A46" t="s">
        <v>72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6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2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10</v>
      </c>
    </row>
    <row r="47" spans="1:28" x14ac:dyDescent="0.25">
      <c r="A47" t="s">
        <v>73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2</v>
      </c>
    </row>
    <row r="48" spans="1:28" x14ac:dyDescent="0.25">
      <c r="A48" t="s">
        <v>74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3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3</v>
      </c>
    </row>
    <row r="49" spans="1:28" x14ac:dyDescent="0.25">
      <c r="A49" t="s">
        <v>75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</row>
    <row r="50" spans="1:28" x14ac:dyDescent="0.25">
      <c r="A50" t="s">
        <v>76</v>
      </c>
      <c r="B50">
        <v>0</v>
      </c>
      <c r="C50">
        <v>0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2</v>
      </c>
    </row>
    <row r="51" spans="1:28" x14ac:dyDescent="0.25">
      <c r="A51" t="s">
        <v>77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2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2</v>
      </c>
    </row>
    <row r="52" spans="1:28" x14ac:dyDescent="0.25">
      <c r="A52" t="s">
        <v>78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</row>
    <row r="53" spans="1:28" x14ac:dyDescent="0.25">
      <c r="A53" t="s">
        <v>79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</row>
    <row r="54" spans="1:28" x14ac:dyDescent="0.25">
      <c r="A54" t="s">
        <v>80</v>
      </c>
      <c r="B54">
        <v>0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2</v>
      </c>
    </row>
    <row r="55" spans="1:28" x14ac:dyDescent="0.25">
      <c r="A55" t="s">
        <v>81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2</v>
      </c>
    </row>
    <row r="56" spans="1:28" x14ac:dyDescent="0.25">
      <c r="A56" t="s">
        <v>82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</row>
    <row r="57" spans="1:28" x14ac:dyDescent="0.25">
      <c r="A57" t="s">
        <v>83</v>
      </c>
      <c r="B57">
        <v>0</v>
      </c>
      <c r="C57">
        <v>0</v>
      </c>
      <c r="D57">
        <v>0</v>
      </c>
      <c r="E57">
        <v>1</v>
      </c>
      <c r="F57">
        <v>0</v>
      </c>
      <c r="G57">
        <v>0</v>
      </c>
      <c r="H57">
        <v>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2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6</v>
      </c>
    </row>
    <row r="58" spans="1:28" x14ac:dyDescent="0.25">
      <c r="A58" t="s">
        <v>84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28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29</v>
      </c>
    </row>
    <row r="59" spans="1:28" x14ac:dyDescent="0.25">
      <c r="A59" t="s">
        <v>85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</row>
    <row r="60" spans="1:28" x14ac:dyDescent="0.25">
      <c r="A60" t="s">
        <v>86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2</v>
      </c>
    </row>
    <row r="61" spans="1:28" x14ac:dyDescent="0.25">
      <c r="A61" t="s">
        <v>87</v>
      </c>
      <c r="B61">
        <v>0</v>
      </c>
      <c r="C61">
        <v>0</v>
      </c>
      <c r="D61">
        <v>0</v>
      </c>
      <c r="E61">
        <v>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3</v>
      </c>
    </row>
    <row r="62" spans="1:28" x14ac:dyDescent="0.25">
      <c r="A62" t="s">
        <v>88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2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5</v>
      </c>
    </row>
    <row r="63" spans="1:28" x14ac:dyDescent="0.25">
      <c r="A63" t="s">
        <v>89</v>
      </c>
      <c r="B63">
        <v>0</v>
      </c>
      <c r="C63">
        <v>0</v>
      </c>
      <c r="D63">
        <v>0</v>
      </c>
      <c r="E63">
        <v>4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4</v>
      </c>
    </row>
    <row r="64" spans="1:28" x14ac:dyDescent="0.25">
      <c r="A64" t="s">
        <v>90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3</v>
      </c>
    </row>
    <row r="65" spans="1:28" x14ac:dyDescent="0.25">
      <c r="A65" t="s">
        <v>91</v>
      </c>
      <c r="B65">
        <v>0</v>
      </c>
      <c r="C65">
        <v>0</v>
      </c>
      <c r="D65">
        <v>0</v>
      </c>
      <c r="E65">
        <v>1</v>
      </c>
      <c r="F65">
        <v>0</v>
      </c>
      <c r="G65">
        <v>0</v>
      </c>
      <c r="H65">
        <v>2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2</v>
      </c>
      <c r="Q65">
        <v>0</v>
      </c>
      <c r="R65">
        <v>0</v>
      </c>
      <c r="S65">
        <v>0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7</v>
      </c>
    </row>
    <row r="66" spans="1:28" x14ac:dyDescent="0.25">
      <c r="A66" t="s">
        <v>92</v>
      </c>
      <c r="B66">
        <v>0</v>
      </c>
      <c r="C66">
        <v>0</v>
      </c>
      <c r="D66">
        <v>0</v>
      </c>
      <c r="E66">
        <v>3</v>
      </c>
      <c r="F66">
        <v>0</v>
      </c>
      <c r="G66">
        <v>0</v>
      </c>
      <c r="H66">
        <v>3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6</v>
      </c>
    </row>
    <row r="67" spans="1:28" x14ac:dyDescent="0.25">
      <c r="A67" t="s">
        <v>93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12</v>
      </c>
      <c r="I67">
        <v>0</v>
      </c>
      <c r="J67">
        <v>0</v>
      </c>
      <c r="K67">
        <v>0</v>
      </c>
      <c r="L67">
        <v>7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31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55</v>
      </c>
    </row>
    <row r="68" spans="1:28" x14ac:dyDescent="0.25">
      <c r="A68" t="s">
        <v>94</v>
      </c>
      <c r="B68">
        <v>0</v>
      </c>
      <c r="C68">
        <v>0</v>
      </c>
      <c r="D68">
        <v>0</v>
      </c>
      <c r="E68">
        <v>2</v>
      </c>
      <c r="F68">
        <v>0</v>
      </c>
      <c r="G68">
        <v>0</v>
      </c>
      <c r="H68">
        <v>3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34</v>
      </c>
      <c r="Q68">
        <v>0</v>
      </c>
      <c r="R68">
        <v>0</v>
      </c>
      <c r="S68">
        <v>0</v>
      </c>
      <c r="T68">
        <v>42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81</v>
      </c>
    </row>
    <row r="69" spans="1:28" x14ac:dyDescent="0.25">
      <c r="A69" t="s">
        <v>95</v>
      </c>
      <c r="B69">
        <v>0</v>
      </c>
      <c r="C69">
        <v>0</v>
      </c>
      <c r="D69">
        <v>0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3</v>
      </c>
    </row>
    <row r="70" spans="1:28" x14ac:dyDescent="0.25">
      <c r="A70" t="s">
        <v>96</v>
      </c>
      <c r="B70">
        <v>0</v>
      </c>
      <c r="C70">
        <v>0</v>
      </c>
      <c r="D70">
        <v>0</v>
      </c>
      <c r="E70">
        <v>4</v>
      </c>
      <c r="F70">
        <v>0</v>
      </c>
      <c r="G70">
        <v>0</v>
      </c>
      <c r="H70">
        <v>17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18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39</v>
      </c>
    </row>
    <row r="71" spans="1:28" x14ac:dyDescent="0.25">
      <c r="A71" t="s">
        <v>97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</row>
    <row r="72" spans="1:28" x14ac:dyDescent="0.25">
      <c r="A72" t="s">
        <v>98</v>
      </c>
      <c r="B72">
        <v>0</v>
      </c>
      <c r="C72">
        <v>0</v>
      </c>
      <c r="D72">
        <v>0</v>
      </c>
      <c r="E72">
        <v>2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2</v>
      </c>
    </row>
    <row r="73" spans="1:28" x14ac:dyDescent="0.25">
      <c r="A73" t="s">
        <v>99</v>
      </c>
      <c r="B73">
        <v>0</v>
      </c>
      <c r="C73">
        <v>0</v>
      </c>
      <c r="D73">
        <v>0</v>
      </c>
      <c r="E73">
        <v>2</v>
      </c>
      <c r="F73">
        <v>0</v>
      </c>
      <c r="G73">
        <v>0</v>
      </c>
      <c r="H73">
        <v>3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0</v>
      </c>
      <c r="U73">
        <v>12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19</v>
      </c>
    </row>
    <row r="74" spans="1:28" x14ac:dyDescent="0.25">
      <c r="A74" t="s">
        <v>100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2</v>
      </c>
    </row>
    <row r="75" spans="1:28" x14ac:dyDescent="0.25">
      <c r="A75" t="s">
        <v>101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</row>
    <row r="76" spans="1:28" x14ac:dyDescent="0.25">
      <c r="A76" t="s">
        <v>102</v>
      </c>
      <c r="B76">
        <v>0</v>
      </c>
      <c r="C76">
        <v>0</v>
      </c>
      <c r="D76">
        <v>0</v>
      </c>
      <c r="E76">
        <v>2</v>
      </c>
      <c r="F76">
        <v>0</v>
      </c>
      <c r="G76">
        <v>0</v>
      </c>
      <c r="H76">
        <v>6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10</v>
      </c>
    </row>
    <row r="77" spans="1:28" x14ac:dyDescent="0.25">
      <c r="A77" t="s">
        <v>103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2</v>
      </c>
    </row>
    <row r="78" spans="1:28" x14ac:dyDescent="0.25">
      <c r="A78" t="s">
        <v>104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2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6</v>
      </c>
    </row>
    <row r="79" spans="1:28" x14ac:dyDescent="0.25">
      <c r="A79" t="s">
        <v>6</v>
      </c>
      <c r="B79">
        <v>2</v>
      </c>
      <c r="C79">
        <v>2</v>
      </c>
      <c r="D79">
        <v>1</v>
      </c>
      <c r="E79">
        <v>70</v>
      </c>
      <c r="F79">
        <v>2</v>
      </c>
      <c r="G79">
        <v>1</v>
      </c>
      <c r="H79">
        <v>122</v>
      </c>
      <c r="I79">
        <v>1</v>
      </c>
      <c r="J79">
        <v>5</v>
      </c>
      <c r="K79">
        <v>4</v>
      </c>
      <c r="L79">
        <v>27</v>
      </c>
      <c r="M79">
        <v>3</v>
      </c>
      <c r="N79">
        <v>4</v>
      </c>
      <c r="O79">
        <v>1</v>
      </c>
      <c r="P79">
        <v>144</v>
      </c>
      <c r="Q79">
        <v>1</v>
      </c>
      <c r="R79">
        <v>1</v>
      </c>
      <c r="S79">
        <v>2</v>
      </c>
      <c r="T79">
        <v>165</v>
      </c>
      <c r="U79">
        <v>38</v>
      </c>
      <c r="V79">
        <v>1</v>
      </c>
      <c r="W79">
        <v>23</v>
      </c>
      <c r="X79">
        <v>1</v>
      </c>
      <c r="Y79">
        <v>4</v>
      </c>
      <c r="Z79">
        <v>2</v>
      </c>
      <c r="AA79">
        <v>22</v>
      </c>
      <c r="AB79">
        <v>649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B4D6-9129-44D1-A87E-4530EB10EE25}">
  <dimension ref="A1:T7"/>
  <sheetViews>
    <sheetView workbookViewId="0">
      <selection activeCell="A7" sqref="A7:T7"/>
    </sheetView>
  </sheetViews>
  <sheetFormatPr defaultRowHeight="15" x14ac:dyDescent="0.25"/>
  <cols>
    <col min="2" max="3" width="10.5703125" bestFit="1" customWidth="1"/>
    <col min="4" max="4" width="12.140625" bestFit="1" customWidth="1"/>
    <col min="5" max="6" width="10.5703125" bestFit="1" customWidth="1"/>
    <col min="7" max="7" width="12.140625" bestFit="1" customWidth="1"/>
    <col min="8" max="9" width="10.5703125" bestFit="1" customWidth="1"/>
    <col min="10" max="10" width="13.28515625" bestFit="1" customWidth="1"/>
    <col min="11" max="11" width="10.5703125" bestFit="1" customWidth="1"/>
    <col min="12" max="12" width="12.140625" bestFit="1" customWidth="1"/>
    <col min="13" max="14" width="10.5703125" bestFit="1" customWidth="1"/>
    <col min="15" max="15" width="12.140625" bestFit="1" customWidth="1"/>
    <col min="16" max="17" width="10.5703125" bestFit="1" customWidth="1"/>
    <col min="18" max="18" width="12.140625" bestFit="1" customWidth="1"/>
    <col min="19" max="20" width="13.28515625" bestFit="1" customWidth="1"/>
  </cols>
  <sheetData>
    <row r="1" spans="1:20" x14ac:dyDescent="0.25">
      <c r="A1" t="s">
        <v>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17</v>
      </c>
      <c r="H1" t="s">
        <v>19</v>
      </c>
      <c r="I1" t="s">
        <v>20</v>
      </c>
      <c r="J1" t="s">
        <v>3</v>
      </c>
      <c r="K1" t="s">
        <v>21</v>
      </c>
      <c r="L1" t="s">
        <v>22</v>
      </c>
      <c r="M1" t="s">
        <v>5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6</v>
      </c>
    </row>
    <row r="2" spans="1:20" x14ac:dyDescent="0.25">
      <c r="A2" t="s">
        <v>46</v>
      </c>
      <c r="B2" s="1">
        <v>219.12</v>
      </c>
      <c r="C2" s="1">
        <v>0</v>
      </c>
      <c r="D2" s="1">
        <v>0</v>
      </c>
      <c r="E2" s="1">
        <v>219.12</v>
      </c>
      <c r="F2" s="1">
        <v>219.12</v>
      </c>
      <c r="G2" s="1">
        <v>219.12</v>
      </c>
      <c r="H2" s="1">
        <v>754.56</v>
      </c>
      <c r="I2" s="1">
        <v>219.12</v>
      </c>
      <c r="J2" s="1">
        <v>0</v>
      </c>
      <c r="K2" s="1">
        <v>219.12</v>
      </c>
      <c r="L2" s="1">
        <v>0</v>
      </c>
      <c r="M2" s="1">
        <v>0</v>
      </c>
      <c r="N2" s="1">
        <v>219.12</v>
      </c>
      <c r="O2" s="1">
        <v>5264.54</v>
      </c>
      <c r="P2" s="1">
        <v>219.12</v>
      </c>
      <c r="Q2" s="1">
        <v>876.48</v>
      </c>
      <c r="R2" s="1">
        <v>0</v>
      </c>
      <c r="S2" s="1">
        <v>3179.68</v>
      </c>
      <c r="T2" s="1">
        <v>11828.22</v>
      </c>
    </row>
    <row r="3" spans="1:20" x14ac:dyDescent="0.25">
      <c r="A3" t="s">
        <v>7</v>
      </c>
      <c r="B3" s="1">
        <v>0</v>
      </c>
      <c r="C3" s="1">
        <v>0</v>
      </c>
      <c r="D3" s="1">
        <v>1014.49</v>
      </c>
      <c r="E3" s="1">
        <v>0</v>
      </c>
      <c r="F3" s="1">
        <v>0</v>
      </c>
      <c r="G3" s="1">
        <v>2286.65</v>
      </c>
      <c r="H3" s="1">
        <v>0</v>
      </c>
      <c r="I3" s="1">
        <v>0</v>
      </c>
      <c r="J3" s="1">
        <v>22380.78</v>
      </c>
      <c r="K3" s="1">
        <v>0</v>
      </c>
      <c r="L3" s="1">
        <v>2630.87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1531.08</v>
      </c>
      <c r="S3" s="1">
        <v>14098.16</v>
      </c>
      <c r="T3" s="1">
        <v>43942.03</v>
      </c>
    </row>
    <row r="4" spans="1:20" x14ac:dyDescent="0.25">
      <c r="A4" t="s">
        <v>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3348.76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3348.76</v>
      </c>
    </row>
    <row r="5" spans="1:20" x14ac:dyDescent="0.25">
      <c r="A5" t="s">
        <v>48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914.12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914.12</v>
      </c>
    </row>
    <row r="6" spans="1:20" x14ac:dyDescent="0.25">
      <c r="A6" t="s">
        <v>50</v>
      </c>
      <c r="B6" s="1">
        <v>0</v>
      </c>
      <c r="C6" s="1">
        <v>543.08000000000004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543.08000000000004</v>
      </c>
    </row>
    <row r="7" spans="1:20" x14ac:dyDescent="0.25">
      <c r="A7" t="s">
        <v>6</v>
      </c>
      <c r="B7" s="1">
        <v>219.12</v>
      </c>
      <c r="C7" s="1">
        <v>543.08000000000004</v>
      </c>
      <c r="D7" s="1">
        <v>1014.49</v>
      </c>
      <c r="E7" s="1">
        <v>219.12</v>
      </c>
      <c r="F7" s="1">
        <v>219.12</v>
      </c>
      <c r="G7" s="1">
        <v>2505.77</v>
      </c>
      <c r="H7" s="1">
        <v>754.56</v>
      </c>
      <c r="I7" s="1">
        <v>219.12</v>
      </c>
      <c r="J7" s="1">
        <v>25729.54</v>
      </c>
      <c r="K7" s="1">
        <v>219.12</v>
      </c>
      <c r="L7" s="1">
        <v>2630.87</v>
      </c>
      <c r="M7" s="1">
        <v>914.12</v>
      </c>
      <c r="N7" s="1">
        <v>219.12</v>
      </c>
      <c r="O7" s="1">
        <v>5264.54</v>
      </c>
      <c r="P7" s="1">
        <v>219.12</v>
      </c>
      <c r="Q7" s="1">
        <v>876.48</v>
      </c>
      <c r="R7" s="1">
        <v>1531.08</v>
      </c>
      <c r="S7" s="1">
        <v>17277.84</v>
      </c>
      <c r="T7" s="1">
        <v>60576.21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249D-124E-45DA-BFCD-6FC298E36A46}">
  <dimension ref="A1:AC79"/>
  <sheetViews>
    <sheetView topLeftCell="I46" workbookViewId="0">
      <selection activeCell="B79" sqref="B79:AC79"/>
    </sheetView>
  </sheetViews>
  <sheetFormatPr defaultRowHeight="15" x14ac:dyDescent="0.25"/>
  <cols>
    <col min="3" max="4" width="12.140625" bestFit="1" customWidth="1"/>
    <col min="5" max="5" width="10.5703125" bestFit="1" customWidth="1"/>
    <col min="6" max="6" width="14.28515625" bestFit="1" customWidth="1"/>
    <col min="7" max="8" width="12.140625" bestFit="1" customWidth="1"/>
    <col min="9" max="9" width="14.28515625" bestFit="1" customWidth="1"/>
    <col min="10" max="10" width="10.5703125" bestFit="1" customWidth="1"/>
    <col min="11" max="12" width="12.140625" bestFit="1" customWidth="1"/>
    <col min="13" max="13" width="13.28515625" bestFit="1" customWidth="1"/>
    <col min="14" max="15" width="12.140625" bestFit="1" customWidth="1"/>
    <col min="16" max="16" width="10.5703125" bestFit="1" customWidth="1"/>
    <col min="17" max="17" width="14.28515625" bestFit="1" customWidth="1"/>
    <col min="18" max="18" width="10.5703125" bestFit="1" customWidth="1"/>
    <col min="19" max="20" width="12.140625" bestFit="1" customWidth="1"/>
    <col min="21" max="22" width="14.28515625" bestFit="1" customWidth="1"/>
    <col min="23" max="23" width="10.5703125" bestFit="1" customWidth="1"/>
    <col min="24" max="24" width="13.28515625" bestFit="1" customWidth="1"/>
    <col min="25" max="25" width="10.5703125" bestFit="1" customWidth="1"/>
    <col min="26" max="27" width="12.140625" bestFit="1" customWidth="1"/>
    <col min="28" max="28" width="13.28515625" bestFit="1" customWidth="1"/>
    <col min="29" max="29" width="15.85546875" bestFit="1" customWidth="1"/>
  </cols>
  <sheetData>
    <row r="1" spans="1:29" x14ac:dyDescent="0.25">
      <c r="B1" t="s">
        <v>0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</v>
      </c>
      <c r="L1" t="s">
        <v>17</v>
      </c>
      <c r="M1" t="s">
        <v>18</v>
      </c>
      <c r="N1" t="s">
        <v>19</v>
      </c>
      <c r="O1" t="s">
        <v>2</v>
      </c>
      <c r="P1" t="s">
        <v>20</v>
      </c>
      <c r="Q1" t="s">
        <v>3</v>
      </c>
      <c r="R1" t="s">
        <v>21</v>
      </c>
      <c r="S1" t="s">
        <v>22</v>
      </c>
      <c r="T1" t="s">
        <v>4</v>
      </c>
      <c r="U1" t="s">
        <v>5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6</v>
      </c>
    </row>
    <row r="2" spans="1:29" x14ac:dyDescent="0.25">
      <c r="A2">
        <f>LEFT(B2,9)*1</f>
        <v>40301005</v>
      </c>
      <c r="B2" t="s">
        <v>30</v>
      </c>
      <c r="C2" s="1">
        <f>IFERROR(VLOOKUP($A2,delibm26,2,0)*('Físico-MAC'!B2),0)</f>
        <v>0</v>
      </c>
      <c r="D2" s="1">
        <f>IFERROR(VLOOKUP($A2,delibm26,2,0)*('Físico-MAC'!C2),0)</f>
        <v>0</v>
      </c>
      <c r="E2" s="1">
        <f>IFERROR(VLOOKUP($A2,delibm26,2,0)*('Físico-MAC'!D2),0)</f>
        <v>0</v>
      </c>
      <c r="F2" s="1">
        <f>IFERROR(VLOOKUP($A2,delibm26,2,0)*('Físico-MAC'!E2),0)</f>
        <v>0</v>
      </c>
      <c r="G2" s="1">
        <f>IFERROR(VLOOKUP($A2,delibm26,2,0)*('Físico-MAC'!F2),0)</f>
        <v>2144.87</v>
      </c>
      <c r="H2" s="1">
        <f>IFERROR(VLOOKUP($A2,delibm26,2,0)*('Físico-MAC'!G2),0)</f>
        <v>0</v>
      </c>
      <c r="I2" s="1">
        <f>IFERROR(VLOOKUP($A2,delibm26,2,0)*('Físico-MAC'!H2),0)</f>
        <v>0</v>
      </c>
      <c r="J2" s="1">
        <f>IFERROR(VLOOKUP($A2,delibm26,2,0)*('Físico-MAC'!I2),0)</f>
        <v>0</v>
      </c>
      <c r="K2" s="1">
        <f>IFERROR(VLOOKUP($A2,delibm26,2,0)*('Físico-MAC'!J2),0)</f>
        <v>0</v>
      </c>
      <c r="L2" s="1">
        <f>IFERROR(VLOOKUP($A2,delibm26,2,0)*('Físico-MAC'!K2),0)</f>
        <v>0</v>
      </c>
      <c r="M2" s="1">
        <f>IFERROR(VLOOKUP($A2,delibm26,2,0)*('Físico-MAC'!L2),0)</f>
        <v>0</v>
      </c>
      <c r="N2" s="1">
        <f>IFERROR(VLOOKUP($A2,delibm26,2,0)*('Físico-MAC'!M2),0)</f>
        <v>0</v>
      </c>
      <c r="O2" s="1">
        <f>IFERROR(VLOOKUP($A2,delibm26,2,0)*('Físico-MAC'!N2),0)</f>
        <v>0</v>
      </c>
      <c r="P2" s="1">
        <f>IFERROR(VLOOKUP($A2,delibm26,2,0)*('Físico-MAC'!O2),0)</f>
        <v>0</v>
      </c>
      <c r="Q2" s="1">
        <f>IFERROR(VLOOKUP($A2,delibm26,2,0)*('Físico-MAC'!P2),0)</f>
        <v>0</v>
      </c>
      <c r="R2" s="1">
        <f>IFERROR(VLOOKUP($A2,delibm26,2,0)*('Físico-MAC'!Q2),0)</f>
        <v>0</v>
      </c>
      <c r="S2" s="1">
        <f>IFERROR(VLOOKUP($A2,delibm26,2,0)*('Físico-MAC'!R2),0)</f>
        <v>0</v>
      </c>
      <c r="T2" s="1">
        <f>IFERROR(VLOOKUP($A2,delibm26,2,0)*('Físico-MAC'!S2),0)</f>
        <v>0</v>
      </c>
      <c r="U2" s="1">
        <f>IFERROR(VLOOKUP($A2,delibm26,2,0)*('Físico-MAC'!T2),0)</f>
        <v>0</v>
      </c>
      <c r="V2" s="1">
        <f>IFERROR(VLOOKUP($A2,delibm26,2,0)*('Físico-MAC'!U2),0)</f>
        <v>0</v>
      </c>
      <c r="W2" s="1">
        <f>IFERROR(VLOOKUP($A2,delibm26,2,0)*('Físico-MAC'!V2),0)</f>
        <v>0</v>
      </c>
      <c r="X2" s="1">
        <f>IFERROR(VLOOKUP($A2,delibm26,2,0)*('Físico-MAC'!W2),0)</f>
        <v>0</v>
      </c>
      <c r="Y2" s="1">
        <f>IFERROR(VLOOKUP($A2,delibm26,2,0)*('Físico-MAC'!X2),0)</f>
        <v>0</v>
      </c>
      <c r="Z2" s="1">
        <f>IFERROR(VLOOKUP($A2,delibm26,2,0)*('Físico-MAC'!Y2),0)</f>
        <v>0</v>
      </c>
      <c r="AA2" s="1">
        <f>IFERROR(VLOOKUP($A2,delibm26,2,0)*('Físico-MAC'!Z2),0)</f>
        <v>0</v>
      </c>
      <c r="AB2" s="1">
        <f>IFERROR(VLOOKUP($A2,delibm26,2,0)*('Físico-MAC'!AA2),0)</f>
        <v>0</v>
      </c>
      <c r="AC2" s="1">
        <f>SUM(C2:AB2)</f>
        <v>2144.87</v>
      </c>
    </row>
    <row r="3" spans="1:29" x14ac:dyDescent="0.25">
      <c r="A3">
        <f t="shared" ref="A3:A66" si="0">LEFT(B3,9)*1</f>
        <v>40301033</v>
      </c>
      <c r="B3" t="s">
        <v>31</v>
      </c>
      <c r="C3" s="1">
        <f>IFERROR(VLOOKUP($A3,delibm26,2,0)*('Físico-MAC'!B3),0)</f>
        <v>0</v>
      </c>
      <c r="D3" s="1">
        <f>IFERROR(VLOOKUP($A3,delibm26,2,0)*('Físico-MAC'!C3),0)</f>
        <v>0</v>
      </c>
      <c r="E3" s="1">
        <f>IFERROR(VLOOKUP($A3,delibm26,2,0)*('Físico-MAC'!D3),0)</f>
        <v>0</v>
      </c>
      <c r="F3" s="1">
        <f>IFERROR(VLOOKUP($A3,delibm26,2,0)*('Físico-MAC'!E3),0)</f>
        <v>1906.52</v>
      </c>
      <c r="G3" s="1">
        <f>IFERROR(VLOOKUP($A3,delibm26,2,0)*('Físico-MAC'!F3),0)</f>
        <v>0</v>
      </c>
      <c r="H3" s="1">
        <f>IFERROR(VLOOKUP($A3,delibm26,2,0)*('Físico-MAC'!G3),0)</f>
        <v>0</v>
      </c>
      <c r="I3" s="1">
        <f>IFERROR(VLOOKUP($A3,delibm26,2,0)*('Físico-MAC'!H3),0)</f>
        <v>0</v>
      </c>
      <c r="J3" s="1">
        <f>IFERROR(VLOOKUP($A3,delibm26,2,0)*('Físico-MAC'!I3),0)</f>
        <v>0</v>
      </c>
      <c r="K3" s="1">
        <f>IFERROR(VLOOKUP($A3,delibm26,2,0)*('Físico-MAC'!J3),0)</f>
        <v>0</v>
      </c>
      <c r="L3" s="1">
        <f>IFERROR(VLOOKUP($A3,delibm26,2,0)*('Físico-MAC'!K3),0)</f>
        <v>0</v>
      </c>
      <c r="M3" s="1">
        <f>IFERROR(VLOOKUP($A3,delibm26,2,0)*('Físico-MAC'!L3),0)</f>
        <v>0</v>
      </c>
      <c r="N3" s="1">
        <f>IFERROR(VLOOKUP($A3,delibm26,2,0)*('Físico-MAC'!M3),0)</f>
        <v>0</v>
      </c>
      <c r="O3" s="1">
        <f>IFERROR(VLOOKUP($A3,delibm26,2,0)*('Físico-MAC'!N3),0)</f>
        <v>0</v>
      </c>
      <c r="P3" s="1">
        <f>IFERROR(VLOOKUP($A3,delibm26,2,0)*('Físico-MAC'!O3),0)</f>
        <v>0</v>
      </c>
      <c r="Q3" s="1">
        <f>IFERROR(VLOOKUP($A3,delibm26,2,0)*('Físico-MAC'!P3),0)</f>
        <v>0</v>
      </c>
      <c r="R3" s="1">
        <f>IFERROR(VLOOKUP($A3,delibm26,2,0)*('Físico-MAC'!Q3),0)</f>
        <v>0</v>
      </c>
      <c r="S3" s="1">
        <f>IFERROR(VLOOKUP($A3,delibm26,2,0)*('Físico-MAC'!R3),0)</f>
        <v>0</v>
      </c>
      <c r="T3" s="1">
        <f>IFERROR(VLOOKUP($A3,delibm26,2,0)*('Físico-MAC'!S3),0)</f>
        <v>0</v>
      </c>
      <c r="U3" s="1">
        <f>IFERROR(VLOOKUP($A3,delibm26,2,0)*('Físico-MAC'!T3),0)</f>
        <v>0</v>
      </c>
      <c r="V3" s="1">
        <f>IFERROR(VLOOKUP($A3,delibm26,2,0)*('Físico-MAC'!U3),0)</f>
        <v>0</v>
      </c>
      <c r="W3" s="1">
        <f>IFERROR(VLOOKUP($A3,delibm26,2,0)*('Físico-MAC'!V3),0)</f>
        <v>0</v>
      </c>
      <c r="X3" s="1">
        <f>IFERROR(VLOOKUP($A3,delibm26,2,0)*('Físico-MAC'!W3),0)</f>
        <v>0</v>
      </c>
      <c r="Y3" s="1">
        <f>IFERROR(VLOOKUP($A3,delibm26,2,0)*('Físico-MAC'!X3),0)</f>
        <v>0</v>
      </c>
      <c r="Z3" s="1">
        <f>IFERROR(VLOOKUP($A3,delibm26,2,0)*('Físico-MAC'!Y3),0)</f>
        <v>0</v>
      </c>
      <c r="AA3" s="1">
        <f>IFERROR(VLOOKUP($A3,delibm26,2,0)*('Físico-MAC'!Z3),0)</f>
        <v>0</v>
      </c>
      <c r="AB3" s="1">
        <f>IFERROR(VLOOKUP($A3,delibm26,2,0)*('Físico-MAC'!AA3),0)</f>
        <v>0</v>
      </c>
      <c r="AC3" s="1">
        <f t="shared" ref="AC3:AC66" si="1">SUM(C3:AB3)</f>
        <v>1906.52</v>
      </c>
    </row>
    <row r="4" spans="1:29" x14ac:dyDescent="0.25">
      <c r="A4">
        <f t="shared" si="0"/>
        <v>40302005</v>
      </c>
      <c r="B4" t="s">
        <v>32</v>
      </c>
      <c r="C4" s="1">
        <f>IFERROR(VLOOKUP($A4,delibm26,2,0)*('Físico-MAC'!B4),0)</f>
        <v>0</v>
      </c>
      <c r="D4" s="1">
        <f>IFERROR(VLOOKUP($A4,delibm26,2,0)*('Físico-MAC'!C4),0)</f>
        <v>785.04</v>
      </c>
      <c r="E4" s="1">
        <f>IFERROR(VLOOKUP($A4,delibm26,2,0)*('Físico-MAC'!D4),0)</f>
        <v>0</v>
      </c>
      <c r="F4" s="1">
        <f>IFERROR(VLOOKUP($A4,delibm26,2,0)*('Físico-MAC'!E4),0)</f>
        <v>0</v>
      </c>
      <c r="G4" s="1">
        <f>IFERROR(VLOOKUP($A4,delibm26,2,0)*('Físico-MAC'!F4),0)</f>
        <v>0</v>
      </c>
      <c r="H4" s="1">
        <f>IFERROR(VLOOKUP($A4,delibm26,2,0)*('Físico-MAC'!G4),0)</f>
        <v>0</v>
      </c>
      <c r="I4" s="1">
        <f>IFERROR(VLOOKUP($A4,delibm26,2,0)*('Físico-MAC'!H4),0)</f>
        <v>0</v>
      </c>
      <c r="J4" s="1">
        <f>IFERROR(VLOOKUP($A4,delibm26,2,0)*('Físico-MAC'!I4),0)</f>
        <v>0</v>
      </c>
      <c r="K4" s="1">
        <f>IFERROR(VLOOKUP($A4,delibm26,2,0)*('Físico-MAC'!J4),0)</f>
        <v>0</v>
      </c>
      <c r="L4" s="1">
        <f>IFERROR(VLOOKUP($A4,delibm26,2,0)*('Físico-MAC'!K4),0)</f>
        <v>0</v>
      </c>
      <c r="M4" s="1">
        <f>IFERROR(VLOOKUP($A4,delibm26,2,0)*('Físico-MAC'!L4),0)</f>
        <v>0</v>
      </c>
      <c r="N4" s="1">
        <f>IFERROR(VLOOKUP($A4,delibm26,2,0)*('Físico-MAC'!M4),0)</f>
        <v>0</v>
      </c>
      <c r="O4" s="1">
        <f>IFERROR(VLOOKUP($A4,delibm26,2,0)*('Físico-MAC'!N4),0)</f>
        <v>2355.12</v>
      </c>
      <c r="P4" s="1">
        <f>IFERROR(VLOOKUP($A4,delibm26,2,0)*('Físico-MAC'!O4),0)</f>
        <v>0</v>
      </c>
      <c r="Q4" s="1">
        <f>IFERROR(VLOOKUP($A4,delibm26,2,0)*('Físico-MAC'!P4),0)</f>
        <v>0</v>
      </c>
      <c r="R4" s="1">
        <f>IFERROR(VLOOKUP($A4,delibm26,2,0)*('Físico-MAC'!Q4),0)</f>
        <v>0</v>
      </c>
      <c r="S4" s="1">
        <f>IFERROR(VLOOKUP($A4,delibm26,2,0)*('Físico-MAC'!R4),0)</f>
        <v>0</v>
      </c>
      <c r="T4" s="1">
        <f>IFERROR(VLOOKUP($A4,delibm26,2,0)*('Físico-MAC'!S4),0)</f>
        <v>785.04</v>
      </c>
      <c r="U4" s="1">
        <f>IFERROR(VLOOKUP($A4,delibm26,2,0)*('Físico-MAC'!T4),0)</f>
        <v>785.04</v>
      </c>
      <c r="V4" s="1">
        <f>IFERROR(VLOOKUP($A4,delibm26,2,0)*('Físico-MAC'!U4),0)</f>
        <v>0</v>
      </c>
      <c r="W4" s="1">
        <f>IFERROR(VLOOKUP($A4,delibm26,2,0)*('Físico-MAC'!V4),0)</f>
        <v>0</v>
      </c>
      <c r="X4" s="1">
        <f>IFERROR(VLOOKUP($A4,delibm26,2,0)*('Físico-MAC'!W4),0)</f>
        <v>0</v>
      </c>
      <c r="Y4" s="1">
        <f>IFERROR(VLOOKUP($A4,delibm26,2,0)*('Físico-MAC'!X4),0)</f>
        <v>0</v>
      </c>
      <c r="Z4" s="1">
        <f>IFERROR(VLOOKUP($A4,delibm26,2,0)*('Físico-MAC'!Y4),0)</f>
        <v>0</v>
      </c>
      <c r="AA4" s="1">
        <f>IFERROR(VLOOKUP($A4,delibm26,2,0)*('Físico-MAC'!Z4),0)</f>
        <v>0</v>
      </c>
      <c r="AB4" s="1">
        <f>IFERROR(VLOOKUP($A4,delibm26,2,0)*('Físico-MAC'!AA4),0)</f>
        <v>0</v>
      </c>
      <c r="AC4" s="1">
        <f t="shared" si="1"/>
        <v>4710.24</v>
      </c>
    </row>
    <row r="5" spans="1:29" x14ac:dyDescent="0.25">
      <c r="A5">
        <f t="shared" si="0"/>
        <v>40302006</v>
      </c>
      <c r="B5" t="s">
        <v>33</v>
      </c>
      <c r="C5" s="1">
        <f>IFERROR(VLOOKUP($A5,delibm26,2,0)*('Físico-MAC'!B5),0)</f>
        <v>0</v>
      </c>
      <c r="D5" s="1">
        <f>IFERROR(VLOOKUP($A5,delibm26,2,0)*('Físico-MAC'!C5),0)</f>
        <v>0</v>
      </c>
      <c r="E5" s="1">
        <f>IFERROR(VLOOKUP($A5,delibm26,2,0)*('Físico-MAC'!D5),0)</f>
        <v>0</v>
      </c>
      <c r="F5" s="1">
        <f>IFERROR(VLOOKUP($A5,delibm26,2,0)*('Físico-MAC'!E5),0)</f>
        <v>0</v>
      </c>
      <c r="G5" s="1">
        <f>IFERROR(VLOOKUP($A5,delibm26,2,0)*('Físico-MAC'!F5),0)</f>
        <v>0</v>
      </c>
      <c r="H5" s="1">
        <f>IFERROR(VLOOKUP($A5,delibm26,2,0)*('Físico-MAC'!G5),0)</f>
        <v>0</v>
      </c>
      <c r="I5" s="1">
        <f>IFERROR(VLOOKUP($A5,delibm26,2,0)*('Físico-MAC'!H5),0)</f>
        <v>0</v>
      </c>
      <c r="J5" s="1">
        <f>IFERROR(VLOOKUP($A5,delibm26,2,0)*('Físico-MAC'!I5),0)</f>
        <v>0</v>
      </c>
      <c r="K5" s="1">
        <f>IFERROR(VLOOKUP($A5,delibm26,2,0)*('Físico-MAC'!J5),0)</f>
        <v>0</v>
      </c>
      <c r="L5" s="1">
        <f>IFERROR(VLOOKUP($A5,delibm26,2,0)*('Físico-MAC'!K5),0)</f>
        <v>0</v>
      </c>
      <c r="M5" s="1">
        <f>IFERROR(VLOOKUP($A5,delibm26,2,0)*('Físico-MAC'!L5),0)</f>
        <v>0</v>
      </c>
      <c r="N5" s="1">
        <f>IFERROR(VLOOKUP($A5,delibm26,2,0)*('Físico-MAC'!M5),0)</f>
        <v>0</v>
      </c>
      <c r="O5" s="1">
        <f>IFERROR(VLOOKUP($A5,delibm26,2,0)*('Físico-MAC'!N5),0)</f>
        <v>1401.75</v>
      </c>
      <c r="P5" s="1">
        <f>IFERROR(VLOOKUP($A5,delibm26,2,0)*('Físico-MAC'!O5),0)</f>
        <v>0</v>
      </c>
      <c r="Q5" s="1">
        <f>IFERROR(VLOOKUP($A5,delibm26,2,0)*('Físico-MAC'!P5),0)</f>
        <v>0</v>
      </c>
      <c r="R5" s="1">
        <f>IFERROR(VLOOKUP($A5,delibm26,2,0)*('Físico-MAC'!Q5),0)</f>
        <v>0</v>
      </c>
      <c r="S5" s="1">
        <f>IFERROR(VLOOKUP($A5,delibm26,2,0)*('Físico-MAC'!R5),0)</f>
        <v>0</v>
      </c>
      <c r="T5" s="1">
        <f>IFERROR(VLOOKUP($A5,delibm26,2,0)*('Físico-MAC'!S5),0)</f>
        <v>0</v>
      </c>
      <c r="U5" s="1">
        <f>IFERROR(VLOOKUP($A5,delibm26,2,0)*('Físico-MAC'!T5),0)</f>
        <v>0</v>
      </c>
      <c r="V5" s="1">
        <f>IFERROR(VLOOKUP($A5,delibm26,2,0)*('Físico-MAC'!U5),0)</f>
        <v>0</v>
      </c>
      <c r="W5" s="1">
        <f>IFERROR(VLOOKUP($A5,delibm26,2,0)*('Físico-MAC'!V5),0)</f>
        <v>0</v>
      </c>
      <c r="X5" s="1">
        <f>IFERROR(VLOOKUP($A5,delibm26,2,0)*('Físico-MAC'!W5),0)</f>
        <v>0</v>
      </c>
      <c r="Y5" s="1">
        <f>IFERROR(VLOOKUP($A5,delibm26,2,0)*('Físico-MAC'!X5),0)</f>
        <v>0</v>
      </c>
      <c r="Z5" s="1">
        <f>IFERROR(VLOOKUP($A5,delibm26,2,0)*('Físico-MAC'!Y5),0)</f>
        <v>0</v>
      </c>
      <c r="AA5" s="1">
        <f>IFERROR(VLOOKUP($A5,delibm26,2,0)*('Físico-MAC'!Z5),0)</f>
        <v>0</v>
      </c>
      <c r="AB5" s="1">
        <f>IFERROR(VLOOKUP($A5,delibm26,2,0)*('Físico-MAC'!AA5),0)</f>
        <v>0</v>
      </c>
      <c r="AC5" s="1">
        <f t="shared" si="1"/>
        <v>1401.75</v>
      </c>
    </row>
    <row r="6" spans="1:29" x14ac:dyDescent="0.25">
      <c r="A6">
        <f t="shared" si="0"/>
        <v>40302011</v>
      </c>
      <c r="B6" t="s">
        <v>34</v>
      </c>
      <c r="C6" s="1">
        <f>IFERROR(VLOOKUP($A6,delibm26,2,0)*('Físico-MAC'!B6),0)</f>
        <v>0</v>
      </c>
      <c r="D6" s="1">
        <f>IFERROR(VLOOKUP($A6,delibm26,2,0)*('Físico-MAC'!C6),0)</f>
        <v>0</v>
      </c>
      <c r="E6" s="1">
        <f>IFERROR(VLOOKUP($A6,delibm26,2,0)*('Físico-MAC'!D6),0)</f>
        <v>0</v>
      </c>
      <c r="F6" s="1">
        <f>IFERROR(VLOOKUP($A6,delibm26,2,0)*('Físico-MAC'!E6),0)</f>
        <v>1318.46</v>
      </c>
      <c r="G6" s="1">
        <f>IFERROR(VLOOKUP($A6,delibm26,2,0)*('Físico-MAC'!F6),0)</f>
        <v>0</v>
      </c>
      <c r="H6" s="1">
        <f>IFERROR(VLOOKUP($A6,delibm26,2,0)*('Físico-MAC'!G6),0)</f>
        <v>0</v>
      </c>
      <c r="I6" s="1">
        <f>IFERROR(VLOOKUP($A6,delibm26,2,0)*('Físico-MAC'!H6),0)</f>
        <v>1318.46</v>
      </c>
      <c r="J6" s="1">
        <f>IFERROR(VLOOKUP($A6,delibm26,2,0)*('Físico-MAC'!I6),0)</f>
        <v>0</v>
      </c>
      <c r="K6" s="1">
        <f>IFERROR(VLOOKUP($A6,delibm26,2,0)*('Físico-MAC'!J6),0)</f>
        <v>0</v>
      </c>
      <c r="L6" s="1">
        <f>IFERROR(VLOOKUP($A6,delibm26,2,0)*('Físico-MAC'!K6),0)</f>
        <v>0</v>
      </c>
      <c r="M6" s="1">
        <f>IFERROR(VLOOKUP($A6,delibm26,2,0)*('Físico-MAC'!L6),0)</f>
        <v>0</v>
      </c>
      <c r="N6" s="1">
        <f>IFERROR(VLOOKUP($A6,delibm26,2,0)*('Físico-MAC'!M6),0)</f>
        <v>0</v>
      </c>
      <c r="O6" s="1">
        <f>IFERROR(VLOOKUP($A6,delibm26,2,0)*('Físico-MAC'!N6),0)</f>
        <v>0</v>
      </c>
      <c r="P6" s="1">
        <f>IFERROR(VLOOKUP($A6,delibm26,2,0)*('Físico-MAC'!O6),0)</f>
        <v>0</v>
      </c>
      <c r="Q6" s="1">
        <f>IFERROR(VLOOKUP($A6,delibm26,2,0)*('Físico-MAC'!P6),0)</f>
        <v>0</v>
      </c>
      <c r="R6" s="1">
        <f>IFERROR(VLOOKUP($A6,delibm26,2,0)*('Físico-MAC'!Q6),0)</f>
        <v>0</v>
      </c>
      <c r="S6" s="1">
        <f>IFERROR(VLOOKUP($A6,delibm26,2,0)*('Físico-MAC'!R6),0)</f>
        <v>0</v>
      </c>
      <c r="T6" s="1">
        <f>IFERROR(VLOOKUP($A6,delibm26,2,0)*('Físico-MAC'!S6),0)</f>
        <v>0</v>
      </c>
      <c r="U6" s="1">
        <f>IFERROR(VLOOKUP($A6,delibm26,2,0)*('Físico-MAC'!T6),0)</f>
        <v>0</v>
      </c>
      <c r="V6" s="1">
        <f>IFERROR(VLOOKUP($A6,delibm26,2,0)*('Físico-MAC'!U6),0)</f>
        <v>0</v>
      </c>
      <c r="W6" s="1">
        <f>IFERROR(VLOOKUP($A6,delibm26,2,0)*('Físico-MAC'!V6),0)</f>
        <v>0</v>
      </c>
      <c r="X6" s="1">
        <f>IFERROR(VLOOKUP($A6,delibm26,2,0)*('Físico-MAC'!W6),0)</f>
        <v>0</v>
      </c>
      <c r="Y6" s="1">
        <f>IFERROR(VLOOKUP($A6,delibm26,2,0)*('Físico-MAC'!X6),0)</f>
        <v>0</v>
      </c>
      <c r="Z6" s="1">
        <f>IFERROR(VLOOKUP($A6,delibm26,2,0)*('Físico-MAC'!Y6),0)</f>
        <v>0</v>
      </c>
      <c r="AA6" s="1">
        <f>IFERROR(VLOOKUP($A6,delibm26,2,0)*('Físico-MAC'!Z6),0)</f>
        <v>0</v>
      </c>
      <c r="AB6" s="1">
        <f>IFERROR(VLOOKUP($A6,delibm26,2,0)*('Físico-MAC'!AA6),0)</f>
        <v>0</v>
      </c>
      <c r="AC6" s="1">
        <f t="shared" si="1"/>
        <v>2636.92</v>
      </c>
    </row>
    <row r="7" spans="1:29" x14ac:dyDescent="0.25">
      <c r="A7">
        <f t="shared" si="0"/>
        <v>40302013</v>
      </c>
      <c r="B7" t="s">
        <v>35</v>
      </c>
      <c r="C7" s="1">
        <f>IFERROR(VLOOKUP($A7,delibm26,2,0)*('Físico-MAC'!B7),0)</f>
        <v>0</v>
      </c>
      <c r="D7" s="1">
        <f>IFERROR(VLOOKUP($A7,delibm26,2,0)*('Físico-MAC'!C7),0)</f>
        <v>0</v>
      </c>
      <c r="E7" s="1">
        <f>IFERROR(VLOOKUP($A7,delibm26,2,0)*('Físico-MAC'!D7),0)</f>
        <v>0</v>
      </c>
      <c r="F7" s="1">
        <f>IFERROR(VLOOKUP($A7,delibm26,2,0)*('Físico-MAC'!E7),0)</f>
        <v>459.18</v>
      </c>
      <c r="G7" s="1">
        <f>IFERROR(VLOOKUP($A7,delibm26,2,0)*('Físico-MAC'!F7),0)</f>
        <v>0</v>
      </c>
      <c r="H7" s="1">
        <f>IFERROR(VLOOKUP($A7,delibm26,2,0)*('Físico-MAC'!G7),0)</f>
        <v>0</v>
      </c>
      <c r="I7" s="1">
        <f>IFERROR(VLOOKUP($A7,delibm26,2,0)*('Físico-MAC'!H7),0)</f>
        <v>0</v>
      </c>
      <c r="J7" s="1">
        <f>IFERROR(VLOOKUP($A7,delibm26,2,0)*('Físico-MAC'!I7),0)</f>
        <v>0</v>
      </c>
      <c r="K7" s="1">
        <f>IFERROR(VLOOKUP($A7,delibm26,2,0)*('Físico-MAC'!J7),0)</f>
        <v>0</v>
      </c>
      <c r="L7" s="1">
        <f>IFERROR(VLOOKUP($A7,delibm26,2,0)*('Físico-MAC'!K7),0)</f>
        <v>0</v>
      </c>
      <c r="M7" s="1">
        <f>IFERROR(VLOOKUP($A7,delibm26,2,0)*('Físico-MAC'!L7),0)</f>
        <v>0</v>
      </c>
      <c r="N7" s="1">
        <f>IFERROR(VLOOKUP($A7,delibm26,2,0)*('Físico-MAC'!M7),0)</f>
        <v>0</v>
      </c>
      <c r="O7" s="1">
        <f>IFERROR(VLOOKUP($A7,delibm26,2,0)*('Físico-MAC'!N7),0)</f>
        <v>0</v>
      </c>
      <c r="P7" s="1">
        <f>IFERROR(VLOOKUP($A7,delibm26,2,0)*('Físico-MAC'!O7),0)</f>
        <v>0</v>
      </c>
      <c r="Q7" s="1">
        <f>IFERROR(VLOOKUP($A7,delibm26,2,0)*('Físico-MAC'!P7),0)</f>
        <v>0</v>
      </c>
      <c r="R7" s="1">
        <f>IFERROR(VLOOKUP($A7,delibm26,2,0)*('Físico-MAC'!Q7),0)</f>
        <v>0</v>
      </c>
      <c r="S7" s="1">
        <f>IFERROR(VLOOKUP($A7,delibm26,2,0)*('Físico-MAC'!R7),0)</f>
        <v>0</v>
      </c>
      <c r="T7" s="1">
        <f>IFERROR(VLOOKUP($A7,delibm26,2,0)*('Físico-MAC'!S7),0)</f>
        <v>0</v>
      </c>
      <c r="U7" s="1">
        <f>IFERROR(VLOOKUP($A7,delibm26,2,0)*('Físico-MAC'!T7),0)</f>
        <v>0</v>
      </c>
      <c r="V7" s="1">
        <f>IFERROR(VLOOKUP($A7,delibm26,2,0)*('Físico-MAC'!U7),0)</f>
        <v>0</v>
      </c>
      <c r="W7" s="1">
        <f>IFERROR(VLOOKUP($A7,delibm26,2,0)*('Físico-MAC'!V7),0)</f>
        <v>0</v>
      </c>
      <c r="X7" s="1">
        <f>IFERROR(VLOOKUP($A7,delibm26,2,0)*('Físico-MAC'!W7),0)</f>
        <v>0</v>
      </c>
      <c r="Y7" s="1">
        <f>IFERROR(VLOOKUP($A7,delibm26,2,0)*('Físico-MAC'!X7),0)</f>
        <v>0</v>
      </c>
      <c r="Z7" s="1">
        <f>IFERROR(VLOOKUP($A7,delibm26,2,0)*('Físico-MAC'!Y7),0)</f>
        <v>0</v>
      </c>
      <c r="AA7" s="1">
        <f>IFERROR(VLOOKUP($A7,delibm26,2,0)*('Físico-MAC'!Z7),0)</f>
        <v>0</v>
      </c>
      <c r="AB7" s="1">
        <f>IFERROR(VLOOKUP($A7,delibm26,2,0)*('Físico-MAC'!AA7),0)</f>
        <v>0</v>
      </c>
      <c r="AC7" s="1">
        <f t="shared" si="1"/>
        <v>459.18</v>
      </c>
    </row>
    <row r="8" spans="1:29" x14ac:dyDescent="0.25">
      <c r="A8">
        <f t="shared" si="0"/>
        <v>40303014</v>
      </c>
      <c r="B8" t="s">
        <v>36</v>
      </c>
      <c r="C8" s="1">
        <f>IFERROR(VLOOKUP($A8,delibm26,2,0)*('Físico-MAC'!B8),0)</f>
        <v>0</v>
      </c>
      <c r="D8" s="1">
        <f>IFERROR(VLOOKUP($A8,delibm26,2,0)*('Físico-MAC'!C8),0)</f>
        <v>0</v>
      </c>
      <c r="E8" s="1">
        <f>IFERROR(VLOOKUP($A8,delibm26,2,0)*('Físico-MAC'!D8),0)</f>
        <v>0</v>
      </c>
      <c r="F8" s="1">
        <f>IFERROR(VLOOKUP($A8,delibm26,2,0)*('Físico-MAC'!E8),0)</f>
        <v>0</v>
      </c>
      <c r="G8" s="1">
        <f>IFERROR(VLOOKUP($A8,delibm26,2,0)*('Físico-MAC'!F8),0)</f>
        <v>0</v>
      </c>
      <c r="H8" s="1">
        <f>IFERROR(VLOOKUP($A8,delibm26,2,0)*('Físico-MAC'!G8),0)</f>
        <v>0</v>
      </c>
      <c r="I8" s="1">
        <f>IFERROR(VLOOKUP($A8,delibm26,2,0)*('Físico-MAC'!H8),0)</f>
        <v>0</v>
      </c>
      <c r="J8" s="1">
        <f>IFERROR(VLOOKUP($A8,delibm26,2,0)*('Físico-MAC'!I8),0)</f>
        <v>0</v>
      </c>
      <c r="K8" s="1">
        <f>IFERROR(VLOOKUP($A8,delibm26,2,0)*('Físico-MAC'!J8),0)</f>
        <v>0</v>
      </c>
      <c r="L8" s="1">
        <f>IFERROR(VLOOKUP($A8,delibm26,2,0)*('Físico-MAC'!K8),0)</f>
        <v>0</v>
      </c>
      <c r="M8" s="1">
        <f>IFERROR(VLOOKUP($A8,delibm26,2,0)*('Físico-MAC'!L8),0)</f>
        <v>0</v>
      </c>
      <c r="N8" s="1">
        <f>IFERROR(VLOOKUP($A8,delibm26,2,0)*('Físico-MAC'!M8),0)</f>
        <v>0</v>
      </c>
      <c r="O8" s="1">
        <f>IFERROR(VLOOKUP($A8,delibm26,2,0)*('Físico-MAC'!N8),0)</f>
        <v>0</v>
      </c>
      <c r="P8" s="1">
        <f>IFERROR(VLOOKUP($A8,delibm26,2,0)*('Físico-MAC'!O8),0)</f>
        <v>0</v>
      </c>
      <c r="Q8" s="1">
        <f>IFERROR(VLOOKUP($A8,delibm26,2,0)*('Físico-MAC'!P8),0)</f>
        <v>0</v>
      </c>
      <c r="R8" s="1">
        <f>IFERROR(VLOOKUP($A8,delibm26,2,0)*('Físico-MAC'!Q8),0)</f>
        <v>0</v>
      </c>
      <c r="S8" s="1">
        <f>IFERROR(VLOOKUP($A8,delibm26,2,0)*('Físico-MAC'!R8),0)</f>
        <v>0</v>
      </c>
      <c r="T8" s="1">
        <f>IFERROR(VLOOKUP($A8,delibm26,2,0)*('Físico-MAC'!S8),0)</f>
        <v>0</v>
      </c>
      <c r="U8" s="1">
        <f>IFERROR(VLOOKUP($A8,delibm26,2,0)*('Físico-MAC'!T8),0)</f>
        <v>3159.63</v>
      </c>
      <c r="V8" s="1">
        <f>IFERROR(VLOOKUP($A8,delibm26,2,0)*('Físico-MAC'!U8),0)</f>
        <v>0</v>
      </c>
      <c r="W8" s="1">
        <f>IFERROR(VLOOKUP($A8,delibm26,2,0)*('Físico-MAC'!V8),0)</f>
        <v>0</v>
      </c>
      <c r="X8" s="1">
        <f>IFERROR(VLOOKUP($A8,delibm26,2,0)*('Físico-MAC'!W8),0)</f>
        <v>0</v>
      </c>
      <c r="Y8" s="1">
        <f>IFERROR(VLOOKUP($A8,delibm26,2,0)*('Físico-MAC'!X8),0)</f>
        <v>0</v>
      </c>
      <c r="Z8" s="1">
        <f>IFERROR(VLOOKUP($A8,delibm26,2,0)*('Físico-MAC'!Y8),0)</f>
        <v>0</v>
      </c>
      <c r="AA8" s="1">
        <f>IFERROR(VLOOKUP($A8,delibm26,2,0)*('Físico-MAC'!Z8),0)</f>
        <v>0</v>
      </c>
      <c r="AB8" s="1">
        <f>IFERROR(VLOOKUP($A8,delibm26,2,0)*('Físico-MAC'!AA8),0)</f>
        <v>0</v>
      </c>
      <c r="AC8" s="1">
        <f t="shared" si="1"/>
        <v>3159.63</v>
      </c>
    </row>
    <row r="9" spans="1:29" x14ac:dyDescent="0.25">
      <c r="A9">
        <f t="shared" si="0"/>
        <v>40303015</v>
      </c>
      <c r="B9" t="s">
        <v>37</v>
      </c>
      <c r="C9" s="1">
        <f>IFERROR(VLOOKUP($A9,delibm26,2,0)*('Físico-MAC'!B9),0)</f>
        <v>0</v>
      </c>
      <c r="D9" s="1">
        <f>IFERROR(VLOOKUP($A9,delibm26,2,0)*('Físico-MAC'!C9),0)</f>
        <v>0</v>
      </c>
      <c r="E9" s="1">
        <f>IFERROR(VLOOKUP($A9,delibm26,2,0)*('Físico-MAC'!D9),0)</f>
        <v>0</v>
      </c>
      <c r="F9" s="1">
        <f>IFERROR(VLOOKUP($A9,delibm26,2,0)*('Físico-MAC'!E9),0)</f>
        <v>0</v>
      </c>
      <c r="G9" s="1">
        <f>IFERROR(VLOOKUP($A9,delibm26,2,0)*('Físico-MAC'!F9),0)</f>
        <v>0</v>
      </c>
      <c r="H9" s="1">
        <f>IFERROR(VLOOKUP($A9,delibm26,2,0)*('Físico-MAC'!G9),0)</f>
        <v>0</v>
      </c>
      <c r="I9" s="1">
        <f>IFERROR(VLOOKUP($A9,delibm26,2,0)*('Físico-MAC'!H9),0)</f>
        <v>3824.25</v>
      </c>
      <c r="J9" s="1">
        <f>IFERROR(VLOOKUP($A9,delibm26,2,0)*('Físico-MAC'!I9),0)</f>
        <v>0</v>
      </c>
      <c r="K9" s="1">
        <f>IFERROR(VLOOKUP($A9,delibm26,2,0)*('Físico-MAC'!J9),0)</f>
        <v>0</v>
      </c>
      <c r="L9" s="1">
        <f>IFERROR(VLOOKUP($A9,delibm26,2,0)*('Físico-MAC'!K9),0)</f>
        <v>0</v>
      </c>
      <c r="M9" s="1">
        <f>IFERROR(VLOOKUP($A9,delibm26,2,0)*('Físico-MAC'!L9),0)</f>
        <v>0</v>
      </c>
      <c r="N9" s="1">
        <f>IFERROR(VLOOKUP($A9,delibm26,2,0)*('Físico-MAC'!M9),0)</f>
        <v>0</v>
      </c>
      <c r="O9" s="1">
        <f>IFERROR(VLOOKUP($A9,delibm26,2,0)*('Físico-MAC'!N9),0)</f>
        <v>0</v>
      </c>
      <c r="P9" s="1">
        <f>IFERROR(VLOOKUP($A9,delibm26,2,0)*('Físico-MAC'!O9),0)</f>
        <v>0</v>
      </c>
      <c r="Q9" s="1">
        <f>IFERROR(VLOOKUP($A9,delibm26,2,0)*('Físico-MAC'!P9),0)</f>
        <v>0</v>
      </c>
      <c r="R9" s="1">
        <f>IFERROR(VLOOKUP($A9,delibm26,2,0)*('Físico-MAC'!Q9),0)</f>
        <v>0</v>
      </c>
      <c r="S9" s="1">
        <f>IFERROR(VLOOKUP($A9,delibm26,2,0)*('Físico-MAC'!R9),0)</f>
        <v>0</v>
      </c>
      <c r="T9" s="1">
        <f>IFERROR(VLOOKUP($A9,delibm26,2,0)*('Físico-MAC'!S9),0)</f>
        <v>0</v>
      </c>
      <c r="U9" s="1">
        <f>IFERROR(VLOOKUP($A9,delibm26,2,0)*('Físico-MAC'!T9),0)</f>
        <v>11472.75</v>
      </c>
      <c r="V9" s="1">
        <f>IFERROR(VLOOKUP($A9,delibm26,2,0)*('Físico-MAC'!U9),0)</f>
        <v>0</v>
      </c>
      <c r="W9" s="1">
        <f>IFERROR(VLOOKUP($A9,delibm26,2,0)*('Físico-MAC'!V9),0)</f>
        <v>0</v>
      </c>
      <c r="X9" s="1">
        <f>IFERROR(VLOOKUP($A9,delibm26,2,0)*('Físico-MAC'!W9),0)</f>
        <v>0</v>
      </c>
      <c r="Y9" s="1">
        <f>IFERROR(VLOOKUP($A9,delibm26,2,0)*('Físico-MAC'!X9),0)</f>
        <v>0</v>
      </c>
      <c r="Z9" s="1">
        <f>IFERROR(VLOOKUP($A9,delibm26,2,0)*('Físico-MAC'!Y9),0)</f>
        <v>0</v>
      </c>
      <c r="AA9" s="1">
        <f>IFERROR(VLOOKUP($A9,delibm26,2,0)*('Físico-MAC'!Z9),0)</f>
        <v>0</v>
      </c>
      <c r="AB9" s="1">
        <f>IFERROR(VLOOKUP($A9,delibm26,2,0)*('Físico-MAC'!AA9),0)</f>
        <v>0</v>
      </c>
      <c r="AC9" s="1">
        <f t="shared" si="1"/>
        <v>15297</v>
      </c>
    </row>
    <row r="10" spans="1:29" x14ac:dyDescent="0.25">
      <c r="A10">
        <f t="shared" si="0"/>
        <v>40305010</v>
      </c>
      <c r="B10" t="s">
        <v>38</v>
      </c>
      <c r="C10" s="1">
        <f>IFERROR(VLOOKUP($A10,delibm26,2,0)*('Físico-MAC'!B10),0)</f>
        <v>0</v>
      </c>
      <c r="D10" s="1">
        <f>IFERROR(VLOOKUP($A10,delibm26,2,0)*('Físico-MAC'!C10),0)</f>
        <v>0</v>
      </c>
      <c r="E10" s="1">
        <f>IFERROR(VLOOKUP($A10,delibm26,2,0)*('Físico-MAC'!D10),0)</f>
        <v>0</v>
      </c>
      <c r="F10" s="1">
        <f>IFERROR(VLOOKUP($A10,delibm26,2,0)*('Físico-MAC'!E10),0)</f>
        <v>0</v>
      </c>
      <c r="G10" s="1">
        <f>IFERROR(VLOOKUP($A10,delibm26,2,0)*('Físico-MAC'!F10),0)</f>
        <v>0</v>
      </c>
      <c r="H10" s="1">
        <f>IFERROR(VLOOKUP($A10,delibm26,2,0)*('Físico-MAC'!G10),0)</f>
        <v>0</v>
      </c>
      <c r="I10" s="1">
        <f>IFERROR(VLOOKUP($A10,delibm26,2,0)*('Físico-MAC'!H10),0)</f>
        <v>0</v>
      </c>
      <c r="J10" s="1">
        <f>IFERROR(VLOOKUP($A10,delibm26,2,0)*('Físico-MAC'!I10),0)</f>
        <v>0</v>
      </c>
      <c r="K10" s="1">
        <f>IFERROR(VLOOKUP($A10,delibm26,2,0)*('Físico-MAC'!J10),0)</f>
        <v>1328.41</v>
      </c>
      <c r="L10" s="1">
        <f>IFERROR(VLOOKUP($A10,delibm26,2,0)*('Físico-MAC'!K10),0)</f>
        <v>0</v>
      </c>
      <c r="M10" s="1">
        <f>IFERROR(VLOOKUP($A10,delibm26,2,0)*('Físico-MAC'!L10),0)</f>
        <v>0</v>
      </c>
      <c r="N10" s="1">
        <f>IFERROR(VLOOKUP($A10,delibm26,2,0)*('Físico-MAC'!M10),0)</f>
        <v>0</v>
      </c>
      <c r="O10" s="1">
        <f>IFERROR(VLOOKUP($A10,delibm26,2,0)*('Físico-MAC'!N10),0)</f>
        <v>0</v>
      </c>
      <c r="P10" s="1">
        <f>IFERROR(VLOOKUP($A10,delibm26,2,0)*('Físico-MAC'!O10),0)</f>
        <v>0</v>
      </c>
      <c r="Q10" s="1">
        <f>IFERROR(VLOOKUP($A10,delibm26,2,0)*('Físico-MAC'!P10),0)</f>
        <v>0</v>
      </c>
      <c r="R10" s="1">
        <f>IFERROR(VLOOKUP($A10,delibm26,2,0)*('Físico-MAC'!Q10),0)</f>
        <v>0</v>
      </c>
      <c r="S10" s="1">
        <f>IFERROR(VLOOKUP($A10,delibm26,2,0)*('Físico-MAC'!R10),0)</f>
        <v>0</v>
      </c>
      <c r="T10" s="1">
        <f>IFERROR(VLOOKUP($A10,delibm26,2,0)*('Físico-MAC'!S10),0)</f>
        <v>0</v>
      </c>
      <c r="U10" s="1">
        <f>IFERROR(VLOOKUP($A10,delibm26,2,0)*('Físico-MAC'!T10),0)</f>
        <v>0</v>
      </c>
      <c r="V10" s="1">
        <f>IFERROR(VLOOKUP($A10,delibm26,2,0)*('Físico-MAC'!U10),0)</f>
        <v>0</v>
      </c>
      <c r="W10" s="1">
        <f>IFERROR(VLOOKUP($A10,delibm26,2,0)*('Físico-MAC'!V10),0)</f>
        <v>0</v>
      </c>
      <c r="X10" s="1">
        <f>IFERROR(VLOOKUP($A10,delibm26,2,0)*('Físico-MAC'!W10),0)</f>
        <v>0</v>
      </c>
      <c r="Y10" s="1">
        <f>IFERROR(VLOOKUP($A10,delibm26,2,0)*('Físico-MAC'!X10),0)</f>
        <v>0</v>
      </c>
      <c r="Z10" s="1">
        <f>IFERROR(VLOOKUP($A10,delibm26,2,0)*('Físico-MAC'!Y10),0)</f>
        <v>0</v>
      </c>
      <c r="AA10" s="1">
        <f>IFERROR(VLOOKUP($A10,delibm26,2,0)*('Físico-MAC'!Z10),0)</f>
        <v>0</v>
      </c>
      <c r="AB10" s="1">
        <f>IFERROR(VLOOKUP($A10,delibm26,2,0)*('Físico-MAC'!AA10),0)</f>
        <v>0</v>
      </c>
      <c r="AC10" s="1">
        <f t="shared" si="1"/>
        <v>1328.41</v>
      </c>
    </row>
    <row r="11" spans="1:29" x14ac:dyDescent="0.25">
      <c r="A11">
        <f t="shared" si="0"/>
        <v>40305015</v>
      </c>
      <c r="B11" t="s">
        <v>39</v>
      </c>
      <c r="C11" s="1">
        <f>IFERROR(VLOOKUP($A11,delibm26,2,0)*('Físico-MAC'!B11),0)</f>
        <v>0</v>
      </c>
      <c r="D11" s="1">
        <f>IFERROR(VLOOKUP($A11,delibm26,2,0)*('Físico-MAC'!C11),0)</f>
        <v>1516.18</v>
      </c>
      <c r="E11" s="1">
        <f>IFERROR(VLOOKUP($A11,delibm26,2,0)*('Físico-MAC'!D11),0)</f>
        <v>0</v>
      </c>
      <c r="F11" s="1">
        <f>IFERROR(VLOOKUP($A11,delibm26,2,0)*('Físico-MAC'!E11),0)</f>
        <v>10613.26</v>
      </c>
      <c r="G11" s="1">
        <f>IFERROR(VLOOKUP($A11,delibm26,2,0)*('Físico-MAC'!F11),0)</f>
        <v>0</v>
      </c>
      <c r="H11" s="1">
        <f>IFERROR(VLOOKUP($A11,delibm26,2,0)*('Físico-MAC'!G11),0)</f>
        <v>0</v>
      </c>
      <c r="I11" s="1">
        <f>IFERROR(VLOOKUP($A11,delibm26,2,0)*('Físico-MAC'!H11),0)</f>
        <v>3032.36</v>
      </c>
      <c r="J11" s="1">
        <f>IFERROR(VLOOKUP($A11,delibm26,2,0)*('Físico-MAC'!I11),0)</f>
        <v>0</v>
      </c>
      <c r="K11" s="1">
        <f>IFERROR(VLOOKUP($A11,delibm26,2,0)*('Físico-MAC'!J11),0)</f>
        <v>0</v>
      </c>
      <c r="L11" s="1">
        <f>IFERROR(VLOOKUP($A11,delibm26,2,0)*('Físico-MAC'!K11),0)</f>
        <v>0</v>
      </c>
      <c r="M11" s="1">
        <f>IFERROR(VLOOKUP($A11,delibm26,2,0)*('Físico-MAC'!L11),0)</f>
        <v>0</v>
      </c>
      <c r="N11" s="1">
        <f>IFERROR(VLOOKUP($A11,delibm26,2,0)*('Físico-MAC'!M11),0)</f>
        <v>0</v>
      </c>
      <c r="O11" s="1">
        <f>IFERROR(VLOOKUP($A11,delibm26,2,0)*('Físico-MAC'!N11),0)</f>
        <v>0</v>
      </c>
      <c r="P11" s="1">
        <f>IFERROR(VLOOKUP($A11,delibm26,2,0)*('Físico-MAC'!O11),0)</f>
        <v>0</v>
      </c>
      <c r="Q11" s="1">
        <f>IFERROR(VLOOKUP($A11,delibm26,2,0)*('Físico-MAC'!P11),0)</f>
        <v>0</v>
      </c>
      <c r="R11" s="1">
        <f>IFERROR(VLOOKUP($A11,delibm26,2,0)*('Físico-MAC'!Q11),0)</f>
        <v>0</v>
      </c>
      <c r="S11" s="1">
        <f>IFERROR(VLOOKUP($A11,delibm26,2,0)*('Físico-MAC'!R11),0)</f>
        <v>0</v>
      </c>
      <c r="T11" s="1">
        <f>IFERROR(VLOOKUP($A11,delibm26,2,0)*('Físico-MAC'!S11),0)</f>
        <v>0</v>
      </c>
      <c r="U11" s="1">
        <f>IFERROR(VLOOKUP($A11,delibm26,2,0)*('Físico-MAC'!T11),0)</f>
        <v>0</v>
      </c>
      <c r="V11" s="1">
        <f>IFERROR(VLOOKUP($A11,delibm26,2,0)*('Físico-MAC'!U11),0)</f>
        <v>1516.18</v>
      </c>
      <c r="W11" s="1">
        <f>IFERROR(VLOOKUP($A11,delibm26,2,0)*('Físico-MAC'!V11),0)</f>
        <v>0</v>
      </c>
      <c r="X11" s="1">
        <f>IFERROR(VLOOKUP($A11,delibm26,2,0)*('Físico-MAC'!W11),0)</f>
        <v>0</v>
      </c>
      <c r="Y11" s="1">
        <f>IFERROR(VLOOKUP($A11,delibm26,2,0)*('Físico-MAC'!X11),0)</f>
        <v>0</v>
      </c>
      <c r="Z11" s="1">
        <f>IFERROR(VLOOKUP($A11,delibm26,2,0)*('Físico-MAC'!Y11),0)</f>
        <v>0</v>
      </c>
      <c r="AA11" s="1">
        <f>IFERROR(VLOOKUP($A11,delibm26,2,0)*('Físico-MAC'!Z11),0)</f>
        <v>0</v>
      </c>
      <c r="AB11" s="1">
        <f>IFERROR(VLOOKUP($A11,delibm26,2,0)*('Físico-MAC'!AA11),0)</f>
        <v>0</v>
      </c>
      <c r="AC11" s="1">
        <f t="shared" si="1"/>
        <v>16677.98</v>
      </c>
    </row>
    <row r="12" spans="1:29" x14ac:dyDescent="0.25">
      <c r="A12">
        <f t="shared" si="0"/>
        <v>40307004</v>
      </c>
      <c r="B12" t="s">
        <v>40</v>
      </c>
      <c r="C12" s="1">
        <f>IFERROR(VLOOKUP($A12,delibm26,2,0)*('Físico-MAC'!B12),0)</f>
        <v>0</v>
      </c>
      <c r="D12" s="1">
        <f>IFERROR(VLOOKUP($A12,delibm26,2,0)*('Físico-MAC'!C12),0)</f>
        <v>0</v>
      </c>
      <c r="E12" s="1">
        <f>IFERROR(VLOOKUP($A12,delibm26,2,0)*('Físico-MAC'!D12),0)</f>
        <v>0</v>
      </c>
      <c r="F12" s="1">
        <f>IFERROR(VLOOKUP($A12,delibm26,2,0)*('Físico-MAC'!E12),0)</f>
        <v>0</v>
      </c>
      <c r="G12" s="1">
        <f>IFERROR(VLOOKUP($A12,delibm26,2,0)*('Físico-MAC'!F12),0)</f>
        <v>0</v>
      </c>
      <c r="H12" s="1">
        <f>IFERROR(VLOOKUP($A12,delibm26,2,0)*('Físico-MAC'!G12),0)</f>
        <v>0</v>
      </c>
      <c r="I12" s="1">
        <f>IFERROR(VLOOKUP($A12,delibm26,2,0)*('Físico-MAC'!H12),0)</f>
        <v>4193.76</v>
      </c>
      <c r="J12" s="1">
        <f>IFERROR(VLOOKUP($A12,delibm26,2,0)*('Físico-MAC'!I12),0)</f>
        <v>0</v>
      </c>
      <c r="K12" s="1">
        <f>IFERROR(VLOOKUP($A12,delibm26,2,0)*('Físico-MAC'!J12),0)</f>
        <v>0</v>
      </c>
      <c r="L12" s="1">
        <f>IFERROR(VLOOKUP($A12,delibm26,2,0)*('Físico-MAC'!K12),0)</f>
        <v>0</v>
      </c>
      <c r="M12" s="1">
        <f>IFERROR(VLOOKUP($A12,delibm26,2,0)*('Físico-MAC'!L12),0)</f>
        <v>0</v>
      </c>
      <c r="N12" s="1">
        <f>IFERROR(VLOOKUP($A12,delibm26,2,0)*('Físico-MAC'!M12),0)</f>
        <v>0</v>
      </c>
      <c r="O12" s="1">
        <f>IFERROR(VLOOKUP($A12,delibm26,2,0)*('Físico-MAC'!N12),0)</f>
        <v>0</v>
      </c>
      <c r="P12" s="1">
        <f>IFERROR(VLOOKUP($A12,delibm26,2,0)*('Físico-MAC'!O12),0)</f>
        <v>0</v>
      </c>
      <c r="Q12" s="1">
        <f>IFERROR(VLOOKUP($A12,delibm26,2,0)*('Físico-MAC'!P12),0)</f>
        <v>0</v>
      </c>
      <c r="R12" s="1">
        <f>IFERROR(VLOOKUP($A12,delibm26,2,0)*('Físico-MAC'!Q12),0)</f>
        <v>0</v>
      </c>
      <c r="S12" s="1">
        <f>IFERROR(VLOOKUP($A12,delibm26,2,0)*('Físico-MAC'!R12),0)</f>
        <v>0</v>
      </c>
      <c r="T12" s="1">
        <f>IFERROR(VLOOKUP($A12,delibm26,2,0)*('Físico-MAC'!S12),0)</f>
        <v>0</v>
      </c>
      <c r="U12" s="1">
        <f>IFERROR(VLOOKUP($A12,delibm26,2,0)*('Físico-MAC'!T12),0)</f>
        <v>0</v>
      </c>
      <c r="V12" s="1">
        <f>IFERROR(VLOOKUP($A12,delibm26,2,0)*('Físico-MAC'!U12),0)</f>
        <v>0</v>
      </c>
      <c r="W12" s="1">
        <f>IFERROR(VLOOKUP($A12,delibm26,2,0)*('Físico-MAC'!V12),0)</f>
        <v>0</v>
      </c>
      <c r="X12" s="1">
        <f>IFERROR(VLOOKUP($A12,delibm26,2,0)*('Físico-MAC'!W12),0)</f>
        <v>0</v>
      </c>
      <c r="Y12" s="1">
        <f>IFERROR(VLOOKUP($A12,delibm26,2,0)*('Físico-MAC'!X12),0)</f>
        <v>0</v>
      </c>
      <c r="Z12" s="1">
        <f>IFERROR(VLOOKUP($A12,delibm26,2,0)*('Físico-MAC'!Y12),0)</f>
        <v>0</v>
      </c>
      <c r="AA12" s="1">
        <f>IFERROR(VLOOKUP($A12,delibm26,2,0)*('Físico-MAC'!Z12),0)</f>
        <v>0</v>
      </c>
      <c r="AB12" s="1">
        <f>IFERROR(VLOOKUP($A12,delibm26,2,0)*('Físico-MAC'!AA12),0)</f>
        <v>0</v>
      </c>
      <c r="AC12" s="1">
        <f t="shared" si="1"/>
        <v>4193.76</v>
      </c>
    </row>
    <row r="13" spans="1:29" x14ac:dyDescent="0.25">
      <c r="A13">
        <f t="shared" si="0"/>
        <v>40307010</v>
      </c>
      <c r="B13" t="s">
        <v>41</v>
      </c>
      <c r="C13" s="1">
        <f>IFERROR(VLOOKUP($A13,delibm26,2,0)*('Físico-MAC'!B13),0)</f>
        <v>0</v>
      </c>
      <c r="D13" s="1">
        <f>IFERROR(VLOOKUP($A13,delibm26,2,0)*('Físico-MAC'!C13),0)</f>
        <v>0</v>
      </c>
      <c r="E13" s="1">
        <f>IFERROR(VLOOKUP($A13,delibm26,2,0)*('Físico-MAC'!D13),0)</f>
        <v>0</v>
      </c>
      <c r="F13" s="1">
        <f>IFERROR(VLOOKUP($A13,delibm26,2,0)*('Físico-MAC'!E13),0)</f>
        <v>0</v>
      </c>
      <c r="G13" s="1">
        <f>IFERROR(VLOOKUP($A13,delibm26,2,0)*('Físico-MAC'!F13),0)</f>
        <v>0</v>
      </c>
      <c r="H13" s="1">
        <f>IFERROR(VLOOKUP($A13,delibm26,2,0)*('Físico-MAC'!G13),0)</f>
        <v>0</v>
      </c>
      <c r="I13" s="1">
        <f>IFERROR(VLOOKUP($A13,delibm26,2,0)*('Físico-MAC'!H13),0)</f>
        <v>1876.94</v>
      </c>
      <c r="J13" s="1">
        <f>IFERROR(VLOOKUP($A13,delibm26,2,0)*('Físico-MAC'!I13),0)</f>
        <v>0</v>
      </c>
      <c r="K13" s="1">
        <f>IFERROR(VLOOKUP($A13,delibm26,2,0)*('Físico-MAC'!J13),0)</f>
        <v>0</v>
      </c>
      <c r="L13" s="1">
        <f>IFERROR(VLOOKUP($A13,delibm26,2,0)*('Físico-MAC'!K13),0)</f>
        <v>0</v>
      </c>
      <c r="M13" s="1">
        <f>IFERROR(VLOOKUP($A13,delibm26,2,0)*('Físico-MAC'!L13),0)</f>
        <v>0</v>
      </c>
      <c r="N13" s="1">
        <f>IFERROR(VLOOKUP($A13,delibm26,2,0)*('Físico-MAC'!M13),0)</f>
        <v>0</v>
      </c>
      <c r="O13" s="1">
        <f>IFERROR(VLOOKUP($A13,delibm26,2,0)*('Físico-MAC'!N13),0)</f>
        <v>0</v>
      </c>
      <c r="P13" s="1">
        <f>IFERROR(VLOOKUP($A13,delibm26,2,0)*('Físico-MAC'!O13),0)</f>
        <v>0</v>
      </c>
      <c r="Q13" s="1">
        <f>IFERROR(VLOOKUP($A13,delibm26,2,0)*('Físico-MAC'!P13),0)</f>
        <v>0</v>
      </c>
      <c r="R13" s="1">
        <f>IFERROR(VLOOKUP($A13,delibm26,2,0)*('Físico-MAC'!Q13),0)</f>
        <v>0</v>
      </c>
      <c r="S13" s="1">
        <f>IFERROR(VLOOKUP($A13,delibm26,2,0)*('Físico-MAC'!R13),0)</f>
        <v>0</v>
      </c>
      <c r="T13" s="1">
        <f>IFERROR(VLOOKUP($A13,delibm26,2,0)*('Físico-MAC'!S13),0)</f>
        <v>0</v>
      </c>
      <c r="U13" s="1">
        <f>IFERROR(VLOOKUP($A13,delibm26,2,0)*('Físico-MAC'!T13),0)</f>
        <v>0</v>
      </c>
      <c r="V13" s="1">
        <f>IFERROR(VLOOKUP($A13,delibm26,2,0)*('Físico-MAC'!U13),0)</f>
        <v>0</v>
      </c>
      <c r="W13" s="1">
        <f>IFERROR(VLOOKUP($A13,delibm26,2,0)*('Físico-MAC'!V13),0)</f>
        <v>0</v>
      </c>
      <c r="X13" s="1">
        <f>IFERROR(VLOOKUP($A13,delibm26,2,0)*('Físico-MAC'!W13),0)</f>
        <v>0</v>
      </c>
      <c r="Y13" s="1">
        <f>IFERROR(VLOOKUP($A13,delibm26,2,0)*('Físico-MAC'!X13),0)</f>
        <v>0</v>
      </c>
      <c r="Z13" s="1">
        <f>IFERROR(VLOOKUP($A13,delibm26,2,0)*('Físico-MAC'!Y13),0)</f>
        <v>0</v>
      </c>
      <c r="AA13" s="1">
        <f>IFERROR(VLOOKUP($A13,delibm26,2,0)*('Físico-MAC'!Z13),0)</f>
        <v>0</v>
      </c>
      <c r="AB13" s="1">
        <f>IFERROR(VLOOKUP($A13,delibm26,2,0)*('Físico-MAC'!AA13),0)</f>
        <v>0</v>
      </c>
      <c r="AC13" s="1">
        <f t="shared" si="1"/>
        <v>1876.94</v>
      </c>
    </row>
    <row r="14" spans="1:29" x14ac:dyDescent="0.25">
      <c r="A14">
        <f t="shared" si="0"/>
        <v>40605001</v>
      </c>
      <c r="B14" t="s">
        <v>42</v>
      </c>
      <c r="C14" s="1">
        <f>IFERROR(VLOOKUP($A14,delibm26,2,0)*('Físico-MAC'!B14),0)</f>
        <v>0</v>
      </c>
      <c r="D14" s="1">
        <f>IFERROR(VLOOKUP($A14,delibm26,2,0)*('Físico-MAC'!C14),0)</f>
        <v>0</v>
      </c>
      <c r="E14" s="1">
        <f>IFERROR(VLOOKUP($A14,delibm26,2,0)*('Físico-MAC'!D14),0)</f>
        <v>0</v>
      </c>
      <c r="F14" s="1">
        <f>IFERROR(VLOOKUP($A14,delibm26,2,0)*('Físico-MAC'!E14),0)</f>
        <v>0</v>
      </c>
      <c r="G14" s="1">
        <f>IFERROR(VLOOKUP($A14,delibm26,2,0)*('Físico-MAC'!F14),0)</f>
        <v>0</v>
      </c>
      <c r="H14" s="1">
        <f>IFERROR(VLOOKUP($A14,delibm26,2,0)*('Físico-MAC'!G14),0)</f>
        <v>0</v>
      </c>
      <c r="I14" s="1">
        <f>IFERROR(VLOOKUP($A14,delibm26,2,0)*('Físico-MAC'!H14),0)</f>
        <v>0</v>
      </c>
      <c r="J14" s="1">
        <f>IFERROR(VLOOKUP($A14,delibm26,2,0)*('Físico-MAC'!I14),0)</f>
        <v>0</v>
      </c>
      <c r="K14" s="1">
        <f>IFERROR(VLOOKUP($A14,delibm26,2,0)*('Físico-MAC'!J14),0)</f>
        <v>0</v>
      </c>
      <c r="L14" s="1">
        <f>IFERROR(VLOOKUP($A14,delibm26,2,0)*('Físico-MAC'!K14),0)</f>
        <v>0</v>
      </c>
      <c r="M14" s="1">
        <f>IFERROR(VLOOKUP($A14,delibm26,2,0)*('Físico-MAC'!L14),0)</f>
        <v>0</v>
      </c>
      <c r="N14" s="1">
        <f>IFERROR(VLOOKUP($A14,delibm26,2,0)*('Físico-MAC'!M14),0)</f>
        <v>0</v>
      </c>
      <c r="O14" s="1">
        <f>IFERROR(VLOOKUP($A14,delibm26,2,0)*('Físico-MAC'!N14),0)</f>
        <v>0</v>
      </c>
      <c r="P14" s="1">
        <f>IFERROR(VLOOKUP($A14,delibm26,2,0)*('Físico-MAC'!O14),0)</f>
        <v>0</v>
      </c>
      <c r="Q14" s="1">
        <f>IFERROR(VLOOKUP($A14,delibm26,2,0)*('Físico-MAC'!P14),0)</f>
        <v>875.97</v>
      </c>
      <c r="R14" s="1">
        <f>IFERROR(VLOOKUP($A14,delibm26,2,0)*('Físico-MAC'!Q14),0)</f>
        <v>0</v>
      </c>
      <c r="S14" s="1">
        <f>IFERROR(VLOOKUP($A14,delibm26,2,0)*('Físico-MAC'!R14),0)</f>
        <v>0</v>
      </c>
      <c r="T14" s="1">
        <f>IFERROR(VLOOKUP($A14,delibm26,2,0)*('Físico-MAC'!S14),0)</f>
        <v>0</v>
      </c>
      <c r="U14" s="1">
        <f>IFERROR(VLOOKUP($A14,delibm26,2,0)*('Físico-MAC'!T14),0)</f>
        <v>0</v>
      </c>
      <c r="V14" s="1">
        <f>IFERROR(VLOOKUP($A14,delibm26,2,0)*('Físico-MAC'!U14),0)</f>
        <v>0</v>
      </c>
      <c r="W14" s="1">
        <f>IFERROR(VLOOKUP($A14,delibm26,2,0)*('Físico-MAC'!V14),0)</f>
        <v>0</v>
      </c>
      <c r="X14" s="1">
        <f>IFERROR(VLOOKUP($A14,delibm26,2,0)*('Físico-MAC'!W14),0)</f>
        <v>0</v>
      </c>
      <c r="Y14" s="1">
        <f>IFERROR(VLOOKUP($A14,delibm26,2,0)*('Físico-MAC'!X14),0)</f>
        <v>0</v>
      </c>
      <c r="Z14" s="1">
        <f>IFERROR(VLOOKUP($A14,delibm26,2,0)*('Físico-MAC'!Y14),0)</f>
        <v>0</v>
      </c>
      <c r="AA14" s="1">
        <f>IFERROR(VLOOKUP($A14,delibm26,2,0)*('Físico-MAC'!Z14),0)</f>
        <v>0</v>
      </c>
      <c r="AB14" s="1">
        <f>IFERROR(VLOOKUP($A14,delibm26,2,0)*('Físico-MAC'!AA14),0)</f>
        <v>0</v>
      </c>
      <c r="AC14" s="1">
        <f t="shared" si="1"/>
        <v>875.97</v>
      </c>
    </row>
    <row r="15" spans="1:29" x14ac:dyDescent="0.25">
      <c r="A15">
        <f t="shared" si="0"/>
        <v>40605002</v>
      </c>
      <c r="B15" t="s">
        <v>43</v>
      </c>
      <c r="C15" s="1">
        <f>IFERROR(VLOOKUP($A15,delibm26,2,0)*('Físico-MAC'!B15),0)</f>
        <v>0</v>
      </c>
      <c r="D15" s="1">
        <f>IFERROR(VLOOKUP($A15,delibm26,2,0)*('Físico-MAC'!C15),0)</f>
        <v>0</v>
      </c>
      <c r="E15" s="1">
        <f>IFERROR(VLOOKUP($A15,delibm26,2,0)*('Físico-MAC'!D15),0)</f>
        <v>0</v>
      </c>
      <c r="F15" s="1">
        <f>IFERROR(VLOOKUP($A15,delibm26,2,0)*('Físico-MAC'!E15),0)</f>
        <v>2949.08</v>
      </c>
      <c r="G15" s="1">
        <f>IFERROR(VLOOKUP($A15,delibm26,2,0)*('Físico-MAC'!F15),0)</f>
        <v>0</v>
      </c>
      <c r="H15" s="1">
        <f>IFERROR(VLOOKUP($A15,delibm26,2,0)*('Físico-MAC'!G15),0)</f>
        <v>0</v>
      </c>
      <c r="I15" s="1">
        <f>IFERROR(VLOOKUP($A15,delibm26,2,0)*('Físico-MAC'!H15),0)</f>
        <v>0</v>
      </c>
      <c r="J15" s="1">
        <f>IFERROR(VLOOKUP($A15,delibm26,2,0)*('Físico-MAC'!I15),0)</f>
        <v>0</v>
      </c>
      <c r="K15" s="1">
        <f>IFERROR(VLOOKUP($A15,delibm26,2,0)*('Físico-MAC'!J15),0)</f>
        <v>0</v>
      </c>
      <c r="L15" s="1">
        <f>IFERROR(VLOOKUP($A15,delibm26,2,0)*('Físico-MAC'!K15),0)</f>
        <v>0</v>
      </c>
      <c r="M15" s="1">
        <f>IFERROR(VLOOKUP($A15,delibm26,2,0)*('Físico-MAC'!L15),0)</f>
        <v>0</v>
      </c>
      <c r="N15" s="1">
        <f>IFERROR(VLOOKUP($A15,delibm26,2,0)*('Físico-MAC'!M15),0)</f>
        <v>0</v>
      </c>
      <c r="O15" s="1">
        <f>IFERROR(VLOOKUP($A15,delibm26,2,0)*('Físico-MAC'!N15),0)</f>
        <v>0</v>
      </c>
      <c r="P15" s="1">
        <f>IFERROR(VLOOKUP($A15,delibm26,2,0)*('Físico-MAC'!O15),0)</f>
        <v>0</v>
      </c>
      <c r="Q15" s="1">
        <f>IFERROR(VLOOKUP($A15,delibm26,2,0)*('Físico-MAC'!P15),0)</f>
        <v>0</v>
      </c>
      <c r="R15" s="1">
        <f>IFERROR(VLOOKUP($A15,delibm26,2,0)*('Físico-MAC'!Q15),0)</f>
        <v>0</v>
      </c>
      <c r="S15" s="1">
        <f>IFERROR(VLOOKUP($A15,delibm26,2,0)*('Físico-MAC'!R15),0)</f>
        <v>0</v>
      </c>
      <c r="T15" s="1">
        <f>IFERROR(VLOOKUP($A15,delibm26,2,0)*('Físico-MAC'!S15),0)</f>
        <v>0</v>
      </c>
      <c r="U15" s="1">
        <f>IFERROR(VLOOKUP($A15,delibm26,2,0)*('Físico-MAC'!T15),0)</f>
        <v>0</v>
      </c>
      <c r="V15" s="1">
        <f>IFERROR(VLOOKUP($A15,delibm26,2,0)*('Físico-MAC'!U15),0)</f>
        <v>0</v>
      </c>
      <c r="W15" s="1">
        <f>IFERROR(VLOOKUP($A15,delibm26,2,0)*('Físico-MAC'!V15),0)</f>
        <v>0</v>
      </c>
      <c r="X15" s="1">
        <f>IFERROR(VLOOKUP($A15,delibm26,2,0)*('Físico-MAC'!W15),0)</f>
        <v>0</v>
      </c>
      <c r="Y15" s="1">
        <f>IFERROR(VLOOKUP($A15,delibm26,2,0)*('Físico-MAC'!X15),0)</f>
        <v>0</v>
      </c>
      <c r="Z15" s="1">
        <f>IFERROR(VLOOKUP($A15,delibm26,2,0)*('Físico-MAC'!Y15),0)</f>
        <v>0</v>
      </c>
      <c r="AA15" s="1">
        <f>IFERROR(VLOOKUP($A15,delibm26,2,0)*('Físico-MAC'!Z15),0)</f>
        <v>0</v>
      </c>
      <c r="AB15" s="1">
        <f>IFERROR(VLOOKUP($A15,delibm26,2,0)*('Físico-MAC'!AA15),0)</f>
        <v>0</v>
      </c>
      <c r="AC15" s="1">
        <f t="shared" si="1"/>
        <v>2949.08</v>
      </c>
    </row>
    <row r="16" spans="1:29" x14ac:dyDescent="0.25">
      <c r="A16">
        <f t="shared" si="0"/>
        <v>40605004</v>
      </c>
      <c r="B16" t="s">
        <v>44</v>
      </c>
      <c r="C16" s="1">
        <f>IFERROR(VLOOKUP($A16,delibm26,2,0)*('Físico-MAC'!B16),0)</f>
        <v>0</v>
      </c>
      <c r="D16" s="1">
        <f>IFERROR(VLOOKUP($A16,delibm26,2,0)*('Físico-MAC'!C16),0)</f>
        <v>0</v>
      </c>
      <c r="E16" s="1">
        <f>IFERROR(VLOOKUP($A16,delibm26,2,0)*('Físico-MAC'!D16),0)</f>
        <v>0</v>
      </c>
      <c r="F16" s="1">
        <f>IFERROR(VLOOKUP($A16,delibm26,2,0)*('Físico-MAC'!E16),0)</f>
        <v>7332.6</v>
      </c>
      <c r="G16" s="1">
        <f>IFERROR(VLOOKUP($A16,delibm26,2,0)*('Físico-MAC'!F16),0)</f>
        <v>0</v>
      </c>
      <c r="H16" s="1">
        <f>IFERROR(VLOOKUP($A16,delibm26,2,0)*('Físico-MAC'!G16),0)</f>
        <v>0</v>
      </c>
      <c r="I16" s="1">
        <f>IFERROR(VLOOKUP($A16,delibm26,2,0)*('Físico-MAC'!H16),0)</f>
        <v>0</v>
      </c>
      <c r="J16" s="1">
        <f>IFERROR(VLOOKUP($A16,delibm26,2,0)*('Físico-MAC'!I16),0)</f>
        <v>0</v>
      </c>
      <c r="K16" s="1">
        <f>IFERROR(VLOOKUP($A16,delibm26,2,0)*('Físico-MAC'!J16),0)</f>
        <v>0</v>
      </c>
      <c r="L16" s="1">
        <f>IFERROR(VLOOKUP($A16,delibm26,2,0)*('Físico-MAC'!K16),0)</f>
        <v>0</v>
      </c>
      <c r="M16" s="1">
        <f>IFERROR(VLOOKUP($A16,delibm26,2,0)*('Físico-MAC'!L16),0)</f>
        <v>0</v>
      </c>
      <c r="N16" s="1">
        <f>IFERROR(VLOOKUP($A16,delibm26,2,0)*('Físico-MAC'!M16),0)</f>
        <v>0</v>
      </c>
      <c r="O16" s="1">
        <f>IFERROR(VLOOKUP($A16,delibm26,2,0)*('Físico-MAC'!N16),0)</f>
        <v>0</v>
      </c>
      <c r="P16" s="1">
        <f>IFERROR(VLOOKUP($A16,delibm26,2,0)*('Físico-MAC'!O16),0)</f>
        <v>0</v>
      </c>
      <c r="Q16" s="1">
        <f>IFERROR(VLOOKUP($A16,delibm26,2,0)*('Físico-MAC'!P16),0)</f>
        <v>7332.6</v>
      </c>
      <c r="R16" s="1">
        <f>IFERROR(VLOOKUP($A16,delibm26,2,0)*('Físico-MAC'!Q16),0)</f>
        <v>0</v>
      </c>
      <c r="S16" s="1">
        <f>IFERROR(VLOOKUP($A16,delibm26,2,0)*('Físico-MAC'!R16),0)</f>
        <v>0</v>
      </c>
      <c r="T16" s="1">
        <f>IFERROR(VLOOKUP($A16,delibm26,2,0)*('Físico-MAC'!S16),0)</f>
        <v>0</v>
      </c>
      <c r="U16" s="1">
        <f>IFERROR(VLOOKUP($A16,delibm26,2,0)*('Físico-MAC'!T16),0)</f>
        <v>0</v>
      </c>
      <c r="V16" s="1">
        <f>IFERROR(VLOOKUP($A16,delibm26,2,0)*('Físico-MAC'!U16),0)</f>
        <v>0</v>
      </c>
      <c r="W16" s="1">
        <f>IFERROR(VLOOKUP($A16,delibm26,2,0)*('Físico-MAC'!V16),0)</f>
        <v>0</v>
      </c>
      <c r="X16" s="1">
        <f>IFERROR(VLOOKUP($A16,delibm26,2,0)*('Físico-MAC'!W16),0)</f>
        <v>0</v>
      </c>
      <c r="Y16" s="1">
        <f>IFERROR(VLOOKUP($A16,delibm26,2,0)*('Físico-MAC'!X16),0)</f>
        <v>0</v>
      </c>
      <c r="Z16" s="1">
        <f>IFERROR(VLOOKUP($A16,delibm26,2,0)*('Físico-MAC'!Y16),0)</f>
        <v>0</v>
      </c>
      <c r="AA16" s="1">
        <f>IFERROR(VLOOKUP($A16,delibm26,2,0)*('Físico-MAC'!Z16),0)</f>
        <v>0</v>
      </c>
      <c r="AB16" s="1">
        <f>IFERROR(VLOOKUP($A16,delibm26,2,0)*('Físico-MAC'!AA16),0)</f>
        <v>0</v>
      </c>
      <c r="AC16" s="1">
        <f t="shared" si="1"/>
        <v>14665.2</v>
      </c>
    </row>
    <row r="17" spans="1:29" x14ac:dyDescent="0.25">
      <c r="A17">
        <f t="shared" si="0"/>
        <v>40605013</v>
      </c>
      <c r="B17" t="s">
        <v>45</v>
      </c>
      <c r="C17" s="1">
        <f>IFERROR(VLOOKUP($A17,delibm26,2,0)*('Físico-MAC'!B17),0)</f>
        <v>0</v>
      </c>
      <c r="D17" s="1">
        <f>IFERROR(VLOOKUP($A17,delibm26,2,0)*('Físico-MAC'!C17),0)</f>
        <v>0</v>
      </c>
      <c r="E17" s="1">
        <f>IFERROR(VLOOKUP($A17,delibm26,2,0)*('Físico-MAC'!D17),0)</f>
        <v>0</v>
      </c>
      <c r="F17" s="1">
        <f>IFERROR(VLOOKUP($A17,delibm26,2,0)*('Físico-MAC'!E17),0)</f>
        <v>0</v>
      </c>
      <c r="G17" s="1">
        <f>IFERROR(VLOOKUP($A17,delibm26,2,0)*('Físico-MAC'!F17),0)</f>
        <v>0</v>
      </c>
      <c r="H17" s="1">
        <f>IFERROR(VLOOKUP($A17,delibm26,2,0)*('Físico-MAC'!G17),0)</f>
        <v>0</v>
      </c>
      <c r="I17" s="1">
        <f>IFERROR(VLOOKUP($A17,delibm26,2,0)*('Físico-MAC'!H17),0)</f>
        <v>0</v>
      </c>
      <c r="J17" s="1">
        <f>IFERROR(VLOOKUP($A17,delibm26,2,0)*('Físico-MAC'!I17),0)</f>
        <v>0</v>
      </c>
      <c r="K17" s="1">
        <f>IFERROR(VLOOKUP($A17,delibm26,2,0)*('Físico-MAC'!J17),0)</f>
        <v>0</v>
      </c>
      <c r="L17" s="1">
        <f>IFERROR(VLOOKUP($A17,delibm26,2,0)*('Físico-MAC'!K17),0)</f>
        <v>0</v>
      </c>
      <c r="M17" s="1">
        <f>IFERROR(VLOOKUP($A17,delibm26,2,0)*('Físico-MAC'!L17),0)</f>
        <v>0</v>
      </c>
      <c r="N17" s="1">
        <f>IFERROR(VLOOKUP($A17,delibm26,2,0)*('Físico-MAC'!M17),0)</f>
        <v>0</v>
      </c>
      <c r="O17" s="1">
        <f>IFERROR(VLOOKUP($A17,delibm26,2,0)*('Físico-MAC'!N17),0)</f>
        <v>0</v>
      </c>
      <c r="P17" s="1">
        <f>IFERROR(VLOOKUP($A17,delibm26,2,0)*('Físico-MAC'!O17),0)</f>
        <v>0</v>
      </c>
      <c r="Q17" s="1">
        <f>IFERROR(VLOOKUP($A17,delibm26,2,0)*('Físico-MAC'!P17),0)</f>
        <v>3371.92</v>
      </c>
      <c r="R17" s="1">
        <f>IFERROR(VLOOKUP($A17,delibm26,2,0)*('Físico-MAC'!Q17),0)</f>
        <v>0</v>
      </c>
      <c r="S17" s="1">
        <f>IFERROR(VLOOKUP($A17,delibm26,2,0)*('Físico-MAC'!R17),0)</f>
        <v>0</v>
      </c>
      <c r="T17" s="1">
        <f>IFERROR(VLOOKUP($A17,delibm26,2,0)*('Físico-MAC'!S17),0)</f>
        <v>0</v>
      </c>
      <c r="U17" s="1">
        <f>IFERROR(VLOOKUP($A17,delibm26,2,0)*('Físico-MAC'!T17),0)</f>
        <v>0</v>
      </c>
      <c r="V17" s="1">
        <f>IFERROR(VLOOKUP($A17,delibm26,2,0)*('Físico-MAC'!U17),0)</f>
        <v>0</v>
      </c>
      <c r="W17" s="1">
        <f>IFERROR(VLOOKUP($A17,delibm26,2,0)*('Físico-MAC'!V17),0)</f>
        <v>0</v>
      </c>
      <c r="X17" s="1">
        <f>IFERROR(VLOOKUP($A17,delibm26,2,0)*('Físico-MAC'!W17),0)</f>
        <v>0</v>
      </c>
      <c r="Y17" s="1">
        <f>IFERROR(VLOOKUP($A17,delibm26,2,0)*('Físico-MAC'!X17),0)</f>
        <v>0</v>
      </c>
      <c r="Z17" s="1">
        <f>IFERROR(VLOOKUP($A17,delibm26,2,0)*('Físico-MAC'!Y17),0)</f>
        <v>0</v>
      </c>
      <c r="AA17" s="1">
        <f>IFERROR(VLOOKUP($A17,delibm26,2,0)*('Físico-MAC'!Z17),0)</f>
        <v>0</v>
      </c>
      <c r="AB17" s="1">
        <f>IFERROR(VLOOKUP($A17,delibm26,2,0)*('Físico-MAC'!AA17),0)</f>
        <v>0</v>
      </c>
      <c r="AC17" s="1">
        <f t="shared" si="1"/>
        <v>3371.92</v>
      </c>
    </row>
    <row r="18" spans="1:29" x14ac:dyDescent="0.25">
      <c r="A18">
        <f t="shared" si="0"/>
        <v>40905008</v>
      </c>
      <c r="B18" t="s">
        <v>46</v>
      </c>
      <c r="C18" s="1">
        <f>IFERROR(VLOOKUP($A18,delibm26,2,0)*('Físico-MAC'!B18),0)</f>
        <v>0</v>
      </c>
      <c r="D18" s="1">
        <f>IFERROR(VLOOKUP($A18,delibm26,2,0)*('Físico-MAC'!C18),0)</f>
        <v>0</v>
      </c>
      <c r="E18" s="1">
        <f>IFERROR(VLOOKUP($A18,delibm26,2,0)*('Físico-MAC'!D18),0)</f>
        <v>657.36</v>
      </c>
      <c r="F18" s="1">
        <f>IFERROR(VLOOKUP($A18,delibm26,2,0)*('Físico-MAC'!E18),0)</f>
        <v>0</v>
      </c>
      <c r="G18" s="1">
        <f>IFERROR(VLOOKUP($A18,delibm26,2,0)*('Físico-MAC'!F18),0)</f>
        <v>0</v>
      </c>
      <c r="H18" s="1">
        <f>IFERROR(VLOOKUP($A18,delibm26,2,0)*('Físico-MAC'!G18),0)</f>
        <v>0</v>
      </c>
      <c r="I18" s="1">
        <f>IFERROR(VLOOKUP($A18,delibm26,2,0)*('Físico-MAC'!H18),0)</f>
        <v>657.36</v>
      </c>
      <c r="J18" s="1">
        <f>IFERROR(VLOOKUP($A18,delibm26,2,0)*('Físico-MAC'!I18),0)</f>
        <v>657.36</v>
      </c>
      <c r="K18" s="1">
        <f>IFERROR(VLOOKUP($A18,delibm26,2,0)*('Físico-MAC'!J18),0)</f>
        <v>0</v>
      </c>
      <c r="L18" s="1">
        <f>IFERROR(VLOOKUP($A18,delibm26,2,0)*('Físico-MAC'!K18),0)</f>
        <v>657.36</v>
      </c>
      <c r="M18" s="1">
        <f>IFERROR(VLOOKUP($A18,delibm26,2,0)*('Físico-MAC'!L18),0)</f>
        <v>0</v>
      </c>
      <c r="N18" s="1">
        <f>IFERROR(VLOOKUP($A18,delibm26,2,0)*('Físico-MAC'!M18),0)</f>
        <v>1972.08</v>
      </c>
      <c r="O18" s="1">
        <f>IFERROR(VLOOKUP($A18,delibm26,2,0)*('Físico-MAC'!N18),0)</f>
        <v>0</v>
      </c>
      <c r="P18" s="1">
        <f>IFERROR(VLOOKUP($A18,delibm26,2,0)*('Físico-MAC'!O18),0)</f>
        <v>657.36</v>
      </c>
      <c r="Q18" s="1">
        <f>IFERROR(VLOOKUP($A18,delibm26,2,0)*('Físico-MAC'!P18),0)</f>
        <v>0</v>
      </c>
      <c r="R18" s="1">
        <f>IFERROR(VLOOKUP($A18,delibm26,2,0)*('Físico-MAC'!Q18),0)</f>
        <v>657.36</v>
      </c>
      <c r="S18" s="1">
        <f>IFERROR(VLOOKUP($A18,delibm26,2,0)*('Físico-MAC'!R18),0)</f>
        <v>0</v>
      </c>
      <c r="T18" s="1">
        <f>IFERROR(VLOOKUP($A18,delibm26,2,0)*('Físico-MAC'!S18),0)</f>
        <v>0</v>
      </c>
      <c r="U18" s="1">
        <f>IFERROR(VLOOKUP($A18,delibm26,2,0)*('Físico-MAC'!T18),0)</f>
        <v>0</v>
      </c>
      <c r="V18" s="1">
        <f>IFERROR(VLOOKUP($A18,delibm26,2,0)*('Físico-MAC'!U18),0)</f>
        <v>0</v>
      </c>
      <c r="W18" s="1">
        <f>IFERROR(VLOOKUP($A18,delibm26,2,0)*('Físico-MAC'!V18),0)</f>
        <v>657.36</v>
      </c>
      <c r="X18" s="1">
        <f>IFERROR(VLOOKUP($A18,delibm26,2,0)*('Físico-MAC'!W18),0)</f>
        <v>15119.28</v>
      </c>
      <c r="Y18" s="1">
        <f>IFERROR(VLOOKUP($A18,delibm26,2,0)*('Físico-MAC'!X18),0)</f>
        <v>657.36</v>
      </c>
      <c r="Z18" s="1">
        <f>IFERROR(VLOOKUP($A18,delibm26,2,0)*('Físico-MAC'!Y18),0)</f>
        <v>2629.44</v>
      </c>
      <c r="AA18" s="1">
        <f>IFERROR(VLOOKUP($A18,delibm26,2,0)*('Físico-MAC'!Z18),0)</f>
        <v>0</v>
      </c>
      <c r="AB18" s="1">
        <f>IFERROR(VLOOKUP($A18,delibm26,2,0)*('Físico-MAC'!AA18),0)</f>
        <v>9203.0400000000009</v>
      </c>
      <c r="AC18" s="1">
        <f t="shared" si="1"/>
        <v>34182.720000000001</v>
      </c>
    </row>
    <row r="19" spans="1:29" x14ac:dyDescent="0.25">
      <c r="A19">
        <f t="shared" si="0"/>
        <v>41501001</v>
      </c>
      <c r="B19" t="s">
        <v>7</v>
      </c>
      <c r="C19" s="1">
        <f>IFERROR(VLOOKUP($A19,delibm26,2,0)*('Físico-MAC'!B19),0)</f>
        <v>0</v>
      </c>
      <c r="D19" s="1">
        <f>IFERROR(VLOOKUP($A19,delibm26,2,0)*('Físico-MAC'!C19),0)</f>
        <v>0</v>
      </c>
      <c r="E19" s="1">
        <f>IFERROR(VLOOKUP($A19,delibm26,2,0)*('Físico-MAC'!D19),0)</f>
        <v>0</v>
      </c>
      <c r="F19" s="1">
        <f>IFERROR(VLOOKUP($A19,delibm26,2,0)*('Físico-MAC'!E19),0)</f>
        <v>0</v>
      </c>
      <c r="G19" s="1">
        <f>IFERROR(VLOOKUP($A19,delibm26,2,0)*('Físico-MAC'!F19),0)</f>
        <v>0</v>
      </c>
      <c r="H19" s="1">
        <f>IFERROR(VLOOKUP($A19,delibm26,2,0)*('Físico-MAC'!G19),0)</f>
        <v>2000</v>
      </c>
      <c r="I19" s="1">
        <f>IFERROR(VLOOKUP($A19,delibm26,2,0)*('Físico-MAC'!H19),0)</f>
        <v>0</v>
      </c>
      <c r="J19" s="1">
        <f>IFERROR(VLOOKUP($A19,delibm26,2,0)*('Físico-MAC'!I19),0)</f>
        <v>0</v>
      </c>
      <c r="K19" s="1">
        <f>IFERROR(VLOOKUP($A19,delibm26,2,0)*('Físico-MAC'!J19),0)</f>
        <v>4000</v>
      </c>
      <c r="L19" s="1">
        <f>IFERROR(VLOOKUP($A19,delibm26,2,0)*('Físico-MAC'!K19),0)</f>
        <v>6000</v>
      </c>
      <c r="M19" s="1">
        <f>IFERROR(VLOOKUP($A19,delibm26,2,0)*('Físico-MAC'!L19),0)</f>
        <v>0</v>
      </c>
      <c r="N19" s="1">
        <f>IFERROR(VLOOKUP($A19,delibm26,2,0)*('Físico-MAC'!M19),0)</f>
        <v>0</v>
      </c>
      <c r="O19" s="1">
        <f>IFERROR(VLOOKUP($A19,delibm26,2,0)*('Físico-MAC'!N19),0)</f>
        <v>0</v>
      </c>
      <c r="P19" s="1">
        <f>IFERROR(VLOOKUP($A19,delibm26,2,0)*('Físico-MAC'!O19),0)</f>
        <v>0</v>
      </c>
      <c r="Q19" s="1">
        <f>IFERROR(VLOOKUP($A19,delibm26,2,0)*('Físico-MAC'!P19),0)</f>
        <v>20000</v>
      </c>
      <c r="R19" s="1">
        <f>IFERROR(VLOOKUP($A19,delibm26,2,0)*('Físico-MAC'!Q19),0)</f>
        <v>0</v>
      </c>
      <c r="S19" s="1">
        <f>IFERROR(VLOOKUP($A19,delibm26,2,0)*('Físico-MAC'!R19),0)</f>
        <v>2000</v>
      </c>
      <c r="T19" s="1">
        <f>IFERROR(VLOOKUP($A19,delibm26,2,0)*('Físico-MAC'!S19),0)</f>
        <v>2000</v>
      </c>
      <c r="U19" s="1">
        <f>IFERROR(VLOOKUP($A19,delibm26,2,0)*('Físico-MAC'!T19),0)</f>
        <v>0</v>
      </c>
      <c r="V19" s="1">
        <f>IFERROR(VLOOKUP($A19,delibm26,2,0)*('Físico-MAC'!U19),0)</f>
        <v>0</v>
      </c>
      <c r="W19" s="1">
        <f>IFERROR(VLOOKUP($A19,delibm26,2,0)*('Físico-MAC'!V19),0)</f>
        <v>0</v>
      </c>
      <c r="X19" s="1">
        <f>IFERROR(VLOOKUP($A19,delibm26,2,0)*('Físico-MAC'!W19),0)</f>
        <v>0</v>
      </c>
      <c r="Y19" s="1">
        <f>IFERROR(VLOOKUP($A19,delibm26,2,0)*('Físico-MAC'!X19),0)</f>
        <v>0</v>
      </c>
      <c r="Z19" s="1">
        <f>IFERROR(VLOOKUP($A19,delibm26,2,0)*('Físico-MAC'!Y19),0)</f>
        <v>0</v>
      </c>
      <c r="AA19" s="1">
        <f>IFERROR(VLOOKUP($A19,delibm26,2,0)*('Físico-MAC'!Z19),0)</f>
        <v>4000</v>
      </c>
      <c r="AB19" s="1">
        <f>IFERROR(VLOOKUP($A19,delibm26,2,0)*('Físico-MAC'!AA19),0)</f>
        <v>16000</v>
      </c>
      <c r="AC19" s="1">
        <f t="shared" si="1"/>
        <v>56000</v>
      </c>
    </row>
    <row r="20" spans="1:29" x14ac:dyDescent="0.25">
      <c r="A20">
        <f t="shared" si="0"/>
        <v>41502003</v>
      </c>
      <c r="B20" t="s">
        <v>8</v>
      </c>
      <c r="C20" s="1">
        <f>IFERROR(VLOOKUP($A20,delibm26,2,0)*('Físico-MAC'!B20),0)</f>
        <v>4000</v>
      </c>
      <c r="D20" s="1">
        <f>IFERROR(VLOOKUP($A20,delibm26,2,0)*('Físico-MAC'!C20),0)</f>
        <v>0</v>
      </c>
      <c r="E20" s="1">
        <f>IFERROR(VLOOKUP($A20,delibm26,2,0)*('Físico-MAC'!D20),0)</f>
        <v>0</v>
      </c>
      <c r="F20" s="1">
        <f>IFERROR(VLOOKUP($A20,delibm26,2,0)*('Físico-MAC'!E20),0)</f>
        <v>0</v>
      </c>
      <c r="G20" s="1">
        <f>IFERROR(VLOOKUP($A20,delibm26,2,0)*('Físico-MAC'!F20),0)</f>
        <v>0</v>
      </c>
      <c r="H20" s="1">
        <f>IFERROR(VLOOKUP($A20,delibm26,2,0)*('Físico-MAC'!G20),0)</f>
        <v>0</v>
      </c>
      <c r="I20" s="1">
        <f>IFERROR(VLOOKUP($A20,delibm26,2,0)*('Físico-MAC'!H20),0)</f>
        <v>0</v>
      </c>
      <c r="J20" s="1">
        <f>IFERROR(VLOOKUP($A20,delibm26,2,0)*('Físico-MAC'!I20),0)</f>
        <v>0</v>
      </c>
      <c r="K20" s="1">
        <f>IFERROR(VLOOKUP($A20,delibm26,2,0)*('Físico-MAC'!J20),0)</f>
        <v>4000</v>
      </c>
      <c r="L20" s="1">
        <f>IFERROR(VLOOKUP($A20,delibm26,2,0)*('Físico-MAC'!K20),0)</f>
        <v>0</v>
      </c>
      <c r="M20" s="1">
        <f>IFERROR(VLOOKUP($A20,delibm26,2,0)*('Físico-MAC'!L20),0)</f>
        <v>0</v>
      </c>
      <c r="N20" s="1">
        <f>IFERROR(VLOOKUP($A20,delibm26,2,0)*('Físico-MAC'!M20),0)</f>
        <v>0</v>
      </c>
      <c r="O20" s="1">
        <f>IFERROR(VLOOKUP($A20,delibm26,2,0)*('Físico-MAC'!N20),0)</f>
        <v>0</v>
      </c>
      <c r="P20" s="1">
        <f>IFERROR(VLOOKUP($A20,delibm26,2,0)*('Físico-MAC'!O20),0)</f>
        <v>0</v>
      </c>
      <c r="Q20" s="1">
        <f>IFERROR(VLOOKUP($A20,delibm26,2,0)*('Físico-MAC'!P20),0)</f>
        <v>4000</v>
      </c>
      <c r="R20" s="1">
        <f>IFERROR(VLOOKUP($A20,delibm26,2,0)*('Físico-MAC'!Q20),0)</f>
        <v>0</v>
      </c>
      <c r="S20" s="1">
        <f>IFERROR(VLOOKUP($A20,delibm26,2,0)*('Físico-MAC'!R20),0)</f>
        <v>0</v>
      </c>
      <c r="T20" s="1">
        <f>IFERROR(VLOOKUP($A20,delibm26,2,0)*('Físico-MAC'!S20),0)</f>
        <v>0</v>
      </c>
      <c r="U20" s="1">
        <f>IFERROR(VLOOKUP($A20,delibm26,2,0)*('Físico-MAC'!T20),0)</f>
        <v>0</v>
      </c>
      <c r="V20" s="1">
        <f>IFERROR(VLOOKUP($A20,delibm26,2,0)*('Físico-MAC'!U20),0)</f>
        <v>0</v>
      </c>
      <c r="W20" s="1">
        <f>IFERROR(VLOOKUP($A20,delibm26,2,0)*('Físico-MAC'!V20),0)</f>
        <v>0</v>
      </c>
      <c r="X20" s="1">
        <f>IFERROR(VLOOKUP($A20,delibm26,2,0)*('Físico-MAC'!W20),0)</f>
        <v>0</v>
      </c>
      <c r="Y20" s="1">
        <f>IFERROR(VLOOKUP($A20,delibm26,2,0)*('Físico-MAC'!X20),0)</f>
        <v>0</v>
      </c>
      <c r="Z20" s="1">
        <f>IFERROR(VLOOKUP($A20,delibm26,2,0)*('Físico-MAC'!Y20),0)</f>
        <v>0</v>
      </c>
      <c r="AA20" s="1">
        <f>IFERROR(VLOOKUP($A20,delibm26,2,0)*('Físico-MAC'!Z20),0)</f>
        <v>0</v>
      </c>
      <c r="AB20" s="1">
        <f>IFERROR(VLOOKUP($A20,delibm26,2,0)*('Físico-MAC'!AA20),0)</f>
        <v>0</v>
      </c>
      <c r="AC20" s="1">
        <f t="shared" si="1"/>
        <v>12000</v>
      </c>
    </row>
    <row r="21" spans="1:29" x14ac:dyDescent="0.25">
      <c r="A21">
        <f t="shared" si="0"/>
        <v>41502005</v>
      </c>
      <c r="B21" t="s">
        <v>47</v>
      </c>
      <c r="C21" s="1">
        <f>IFERROR(VLOOKUP($A21,delibm26,2,0)*('Físico-MAC'!B21),0)</f>
        <v>0</v>
      </c>
      <c r="D21" s="1">
        <f>IFERROR(VLOOKUP($A21,delibm26,2,0)*('Físico-MAC'!C21),0)</f>
        <v>0</v>
      </c>
      <c r="E21" s="1">
        <f>IFERROR(VLOOKUP($A21,delibm26,2,0)*('Físico-MAC'!D21),0)</f>
        <v>0</v>
      </c>
      <c r="F21" s="1">
        <f>IFERROR(VLOOKUP($A21,delibm26,2,0)*('Físico-MAC'!E21),0)</f>
        <v>22000</v>
      </c>
      <c r="G21" s="1">
        <f>IFERROR(VLOOKUP($A21,delibm26,2,0)*('Físico-MAC'!F21),0)</f>
        <v>0</v>
      </c>
      <c r="H21" s="1">
        <f>IFERROR(VLOOKUP($A21,delibm26,2,0)*('Físico-MAC'!G21),0)</f>
        <v>0</v>
      </c>
      <c r="I21" s="1">
        <f>IFERROR(VLOOKUP($A21,delibm26,2,0)*('Físico-MAC'!H21),0)</f>
        <v>38000</v>
      </c>
      <c r="J21" s="1">
        <f>IFERROR(VLOOKUP($A21,delibm26,2,0)*('Físico-MAC'!I21),0)</f>
        <v>0</v>
      </c>
      <c r="K21" s="1">
        <f>IFERROR(VLOOKUP($A21,delibm26,2,0)*('Físico-MAC'!J21),0)</f>
        <v>0</v>
      </c>
      <c r="L21" s="1">
        <f>IFERROR(VLOOKUP($A21,delibm26,2,0)*('Físico-MAC'!K21),0)</f>
        <v>0</v>
      </c>
      <c r="M21" s="1">
        <f>IFERROR(VLOOKUP($A21,delibm26,2,0)*('Físico-MAC'!L21),0)</f>
        <v>6000</v>
      </c>
      <c r="N21" s="1">
        <f>IFERROR(VLOOKUP($A21,delibm26,2,0)*('Físico-MAC'!M21),0)</f>
        <v>0</v>
      </c>
      <c r="O21" s="1">
        <f>IFERROR(VLOOKUP($A21,delibm26,2,0)*('Físico-MAC'!N21),0)</f>
        <v>0</v>
      </c>
      <c r="P21" s="1">
        <f>IFERROR(VLOOKUP($A21,delibm26,2,0)*('Físico-MAC'!O21),0)</f>
        <v>0</v>
      </c>
      <c r="Q21" s="1">
        <f>IFERROR(VLOOKUP($A21,delibm26,2,0)*('Físico-MAC'!P21),0)</f>
        <v>48000</v>
      </c>
      <c r="R21" s="1">
        <f>IFERROR(VLOOKUP($A21,delibm26,2,0)*('Físico-MAC'!Q21),0)</f>
        <v>0</v>
      </c>
      <c r="S21" s="1">
        <f>IFERROR(VLOOKUP($A21,delibm26,2,0)*('Físico-MAC'!R21),0)</f>
        <v>0</v>
      </c>
      <c r="T21" s="1">
        <f>IFERROR(VLOOKUP($A21,delibm26,2,0)*('Físico-MAC'!S21),0)</f>
        <v>0</v>
      </c>
      <c r="U21" s="1">
        <f>IFERROR(VLOOKUP($A21,delibm26,2,0)*('Físico-MAC'!T21),0)</f>
        <v>68000</v>
      </c>
      <c r="V21" s="1">
        <f>IFERROR(VLOOKUP($A21,delibm26,2,0)*('Físico-MAC'!U21),0)</f>
        <v>20000</v>
      </c>
      <c r="W21" s="1">
        <f>IFERROR(VLOOKUP($A21,delibm26,2,0)*('Físico-MAC'!V21),0)</f>
        <v>0</v>
      </c>
      <c r="X21" s="1">
        <f>IFERROR(VLOOKUP($A21,delibm26,2,0)*('Físico-MAC'!W21),0)</f>
        <v>0</v>
      </c>
      <c r="Y21" s="1">
        <f>IFERROR(VLOOKUP($A21,delibm26,2,0)*('Físico-MAC'!X21),0)</f>
        <v>0</v>
      </c>
      <c r="Z21" s="1">
        <f>IFERROR(VLOOKUP($A21,delibm26,2,0)*('Físico-MAC'!Y21),0)</f>
        <v>0</v>
      </c>
      <c r="AA21" s="1">
        <f>IFERROR(VLOOKUP($A21,delibm26,2,0)*('Físico-MAC'!Z21),0)</f>
        <v>0</v>
      </c>
      <c r="AB21" s="1">
        <f>IFERROR(VLOOKUP($A21,delibm26,2,0)*('Físico-MAC'!AA21),0)</f>
        <v>0</v>
      </c>
      <c r="AC21" s="1">
        <f t="shared" si="1"/>
        <v>202000</v>
      </c>
    </row>
    <row r="22" spans="1:29" x14ac:dyDescent="0.25">
      <c r="A22">
        <f t="shared" si="0"/>
        <v>41502006</v>
      </c>
      <c r="B22" t="s">
        <v>48</v>
      </c>
      <c r="C22" s="1">
        <f>IFERROR(VLOOKUP($A22,delibm26,2,0)*('Físico-MAC'!B22),0)</f>
        <v>0</v>
      </c>
      <c r="D22" s="1">
        <f>IFERROR(VLOOKUP($A22,delibm26,2,0)*('Físico-MAC'!C22),0)</f>
        <v>0</v>
      </c>
      <c r="E22" s="1">
        <f>IFERROR(VLOOKUP($A22,delibm26,2,0)*('Físico-MAC'!D22),0)</f>
        <v>0</v>
      </c>
      <c r="F22" s="1">
        <f>IFERROR(VLOOKUP($A22,delibm26,2,0)*('Físico-MAC'!E22),0)</f>
        <v>0</v>
      </c>
      <c r="G22" s="1">
        <f>IFERROR(VLOOKUP($A22,delibm26,2,0)*('Físico-MAC'!F22),0)</f>
        <v>0</v>
      </c>
      <c r="H22" s="1">
        <f>IFERROR(VLOOKUP($A22,delibm26,2,0)*('Físico-MAC'!G22),0)</f>
        <v>0</v>
      </c>
      <c r="I22" s="1">
        <f>IFERROR(VLOOKUP($A22,delibm26,2,0)*('Físico-MAC'!H22),0)</f>
        <v>0</v>
      </c>
      <c r="J22" s="1">
        <f>IFERROR(VLOOKUP($A22,delibm26,2,0)*('Físico-MAC'!I22),0)</f>
        <v>0</v>
      </c>
      <c r="K22" s="1">
        <f>IFERROR(VLOOKUP($A22,delibm26,2,0)*('Físico-MAC'!J22),0)</f>
        <v>0</v>
      </c>
      <c r="L22" s="1">
        <f>IFERROR(VLOOKUP($A22,delibm26,2,0)*('Físico-MAC'!K22),0)</f>
        <v>0</v>
      </c>
      <c r="M22" s="1">
        <f>IFERROR(VLOOKUP($A22,delibm26,2,0)*('Físico-MAC'!L22),0)</f>
        <v>0</v>
      </c>
      <c r="N22" s="1">
        <f>IFERROR(VLOOKUP($A22,delibm26,2,0)*('Físico-MAC'!M22),0)</f>
        <v>0</v>
      </c>
      <c r="O22" s="1">
        <f>IFERROR(VLOOKUP($A22,delibm26,2,0)*('Físico-MAC'!N22),0)</f>
        <v>0</v>
      </c>
      <c r="P22" s="1">
        <f>IFERROR(VLOOKUP($A22,delibm26,2,0)*('Físico-MAC'!O22),0)</f>
        <v>0</v>
      </c>
      <c r="Q22" s="1">
        <f>IFERROR(VLOOKUP($A22,delibm26,2,0)*('Físico-MAC'!P22),0)</f>
        <v>2000</v>
      </c>
      <c r="R22" s="1">
        <f>IFERROR(VLOOKUP($A22,delibm26,2,0)*('Físico-MAC'!Q22),0)</f>
        <v>0</v>
      </c>
      <c r="S22" s="1">
        <f>IFERROR(VLOOKUP($A22,delibm26,2,0)*('Físico-MAC'!R22),0)</f>
        <v>0</v>
      </c>
      <c r="T22" s="1">
        <f>IFERROR(VLOOKUP($A22,delibm26,2,0)*('Físico-MAC'!S22),0)</f>
        <v>0</v>
      </c>
      <c r="U22" s="1">
        <f>IFERROR(VLOOKUP($A22,delibm26,2,0)*('Físico-MAC'!T22),0)</f>
        <v>2000</v>
      </c>
      <c r="V22" s="1">
        <f>IFERROR(VLOOKUP($A22,delibm26,2,0)*('Físico-MAC'!U22),0)</f>
        <v>0</v>
      </c>
      <c r="W22" s="1">
        <f>IFERROR(VLOOKUP($A22,delibm26,2,0)*('Físico-MAC'!V22),0)</f>
        <v>0</v>
      </c>
      <c r="X22" s="1">
        <f>IFERROR(VLOOKUP($A22,delibm26,2,0)*('Físico-MAC'!W22),0)</f>
        <v>0</v>
      </c>
      <c r="Y22" s="1">
        <f>IFERROR(VLOOKUP($A22,delibm26,2,0)*('Físico-MAC'!X22),0)</f>
        <v>0</v>
      </c>
      <c r="Z22" s="1">
        <f>IFERROR(VLOOKUP($A22,delibm26,2,0)*('Físico-MAC'!Y22),0)</f>
        <v>0</v>
      </c>
      <c r="AA22" s="1">
        <f>IFERROR(VLOOKUP($A22,delibm26,2,0)*('Físico-MAC'!Z22),0)</f>
        <v>0</v>
      </c>
      <c r="AB22" s="1">
        <f>IFERROR(VLOOKUP($A22,delibm26,2,0)*('Físico-MAC'!AA22),0)</f>
        <v>0</v>
      </c>
      <c r="AC22" s="1">
        <f t="shared" si="1"/>
        <v>4000</v>
      </c>
    </row>
    <row r="23" spans="1:29" x14ac:dyDescent="0.25">
      <c r="A23">
        <f t="shared" si="0"/>
        <v>41502007</v>
      </c>
      <c r="B23" t="s">
        <v>49</v>
      </c>
      <c r="C23" s="1">
        <f>IFERROR(VLOOKUP($A23,delibm26,2,0)*('Físico-MAC'!B23),0)</f>
        <v>0</v>
      </c>
      <c r="D23" s="1">
        <f>IFERROR(VLOOKUP($A23,delibm26,2,0)*('Físico-MAC'!C23),0)</f>
        <v>0</v>
      </c>
      <c r="E23" s="1">
        <f>IFERROR(VLOOKUP($A23,delibm26,2,0)*('Físico-MAC'!D23),0)</f>
        <v>0</v>
      </c>
      <c r="F23" s="1">
        <f>IFERROR(VLOOKUP($A23,delibm26,2,0)*('Físico-MAC'!E23),0)</f>
        <v>0</v>
      </c>
      <c r="G23" s="1">
        <f>IFERROR(VLOOKUP($A23,delibm26,2,0)*('Físico-MAC'!F23),0)</f>
        <v>2000</v>
      </c>
      <c r="H23" s="1">
        <f>IFERROR(VLOOKUP($A23,delibm26,2,0)*('Físico-MAC'!G23),0)</f>
        <v>0</v>
      </c>
      <c r="I23" s="1">
        <f>IFERROR(VLOOKUP($A23,delibm26,2,0)*('Físico-MAC'!H23),0)</f>
        <v>0</v>
      </c>
      <c r="J23" s="1">
        <f>IFERROR(VLOOKUP($A23,delibm26,2,0)*('Físico-MAC'!I23),0)</f>
        <v>0</v>
      </c>
      <c r="K23" s="1">
        <f>IFERROR(VLOOKUP($A23,delibm26,2,0)*('Físico-MAC'!J23),0)</f>
        <v>0</v>
      </c>
      <c r="L23" s="1">
        <f>IFERROR(VLOOKUP($A23,delibm26,2,0)*('Físico-MAC'!K23),0)</f>
        <v>0</v>
      </c>
      <c r="M23" s="1">
        <f>IFERROR(VLOOKUP($A23,delibm26,2,0)*('Físico-MAC'!L23),0)</f>
        <v>0</v>
      </c>
      <c r="N23" s="1">
        <f>IFERROR(VLOOKUP($A23,delibm26,2,0)*('Físico-MAC'!M23),0)</f>
        <v>0</v>
      </c>
      <c r="O23" s="1">
        <f>IFERROR(VLOOKUP($A23,delibm26,2,0)*('Físico-MAC'!N23),0)</f>
        <v>0</v>
      </c>
      <c r="P23" s="1">
        <f>IFERROR(VLOOKUP($A23,delibm26,2,0)*('Físico-MAC'!O23),0)</f>
        <v>0</v>
      </c>
      <c r="Q23" s="1">
        <f>IFERROR(VLOOKUP($A23,delibm26,2,0)*('Físico-MAC'!P23),0)</f>
        <v>12000</v>
      </c>
      <c r="R23" s="1">
        <f>IFERROR(VLOOKUP($A23,delibm26,2,0)*('Físico-MAC'!Q23),0)</f>
        <v>0</v>
      </c>
      <c r="S23" s="1">
        <f>IFERROR(VLOOKUP($A23,delibm26,2,0)*('Físico-MAC'!R23),0)</f>
        <v>0</v>
      </c>
      <c r="T23" s="1">
        <f>IFERROR(VLOOKUP($A23,delibm26,2,0)*('Físico-MAC'!S23),0)</f>
        <v>0</v>
      </c>
      <c r="U23" s="1">
        <f>IFERROR(VLOOKUP($A23,delibm26,2,0)*('Físico-MAC'!T23),0)</f>
        <v>4000</v>
      </c>
      <c r="V23" s="1">
        <f>IFERROR(VLOOKUP($A23,delibm26,2,0)*('Físico-MAC'!U23),0)</f>
        <v>0</v>
      </c>
      <c r="W23" s="1">
        <f>IFERROR(VLOOKUP($A23,delibm26,2,0)*('Físico-MAC'!V23),0)</f>
        <v>0</v>
      </c>
      <c r="X23" s="1">
        <f>IFERROR(VLOOKUP($A23,delibm26,2,0)*('Físico-MAC'!W23),0)</f>
        <v>0</v>
      </c>
      <c r="Y23" s="1">
        <f>IFERROR(VLOOKUP($A23,delibm26,2,0)*('Físico-MAC'!X23),0)</f>
        <v>0</v>
      </c>
      <c r="Z23" s="1">
        <f>IFERROR(VLOOKUP($A23,delibm26,2,0)*('Físico-MAC'!Y23),0)</f>
        <v>0</v>
      </c>
      <c r="AA23" s="1">
        <f>IFERROR(VLOOKUP($A23,delibm26,2,0)*('Físico-MAC'!Z23),0)</f>
        <v>0</v>
      </c>
      <c r="AB23" s="1">
        <f>IFERROR(VLOOKUP($A23,delibm26,2,0)*('Físico-MAC'!AA23),0)</f>
        <v>0</v>
      </c>
      <c r="AC23" s="1">
        <f t="shared" si="1"/>
        <v>18000</v>
      </c>
    </row>
    <row r="24" spans="1:29" x14ac:dyDescent="0.25">
      <c r="A24">
        <f t="shared" si="0"/>
        <v>41504003</v>
      </c>
      <c r="B24" t="s">
        <v>50</v>
      </c>
      <c r="C24" s="1">
        <f>IFERROR(VLOOKUP($A24,delibm26,2,0)*('Físico-MAC'!B24),0)</f>
        <v>0</v>
      </c>
      <c r="D24" s="1">
        <f>IFERROR(VLOOKUP($A24,delibm26,2,0)*('Físico-MAC'!C24),0)</f>
        <v>0</v>
      </c>
      <c r="E24" s="1">
        <f>IFERROR(VLOOKUP($A24,delibm26,2,0)*('Físico-MAC'!D24),0)</f>
        <v>0</v>
      </c>
      <c r="F24" s="1">
        <f>IFERROR(VLOOKUP($A24,delibm26,2,0)*('Físico-MAC'!E24),0)</f>
        <v>1300</v>
      </c>
      <c r="G24" s="1">
        <f>IFERROR(VLOOKUP($A24,delibm26,2,0)*('Físico-MAC'!F24),0)</f>
        <v>0</v>
      </c>
      <c r="H24" s="1">
        <f>IFERROR(VLOOKUP($A24,delibm26,2,0)*('Físico-MAC'!G24),0)</f>
        <v>0</v>
      </c>
      <c r="I24" s="1">
        <f>IFERROR(VLOOKUP($A24,delibm26,2,0)*('Físico-MAC'!H24),0)</f>
        <v>0</v>
      </c>
      <c r="J24" s="1">
        <f>IFERROR(VLOOKUP($A24,delibm26,2,0)*('Físico-MAC'!I24),0)</f>
        <v>0</v>
      </c>
      <c r="K24" s="1">
        <f>IFERROR(VLOOKUP($A24,delibm26,2,0)*('Físico-MAC'!J24),0)</f>
        <v>0</v>
      </c>
      <c r="L24" s="1">
        <f>IFERROR(VLOOKUP($A24,delibm26,2,0)*('Físico-MAC'!K24),0)</f>
        <v>0</v>
      </c>
      <c r="M24" s="1">
        <f>IFERROR(VLOOKUP($A24,delibm26,2,0)*('Físico-MAC'!L24),0)</f>
        <v>0</v>
      </c>
      <c r="N24" s="1">
        <f>IFERROR(VLOOKUP($A24,delibm26,2,0)*('Físico-MAC'!M24),0)</f>
        <v>0</v>
      </c>
      <c r="O24" s="1">
        <f>IFERROR(VLOOKUP($A24,delibm26,2,0)*('Físico-MAC'!N24),0)</f>
        <v>0</v>
      </c>
      <c r="P24" s="1">
        <f>IFERROR(VLOOKUP($A24,delibm26,2,0)*('Físico-MAC'!O24),0)</f>
        <v>0</v>
      </c>
      <c r="Q24" s="1">
        <f>IFERROR(VLOOKUP($A24,delibm26,2,0)*('Físico-MAC'!P24),0)</f>
        <v>0</v>
      </c>
      <c r="R24" s="1">
        <f>IFERROR(VLOOKUP($A24,delibm26,2,0)*('Físico-MAC'!Q24),0)</f>
        <v>0</v>
      </c>
      <c r="S24" s="1">
        <f>IFERROR(VLOOKUP($A24,delibm26,2,0)*('Físico-MAC'!R24),0)</f>
        <v>0</v>
      </c>
      <c r="T24" s="1">
        <f>IFERROR(VLOOKUP($A24,delibm26,2,0)*('Físico-MAC'!S24),0)</f>
        <v>0</v>
      </c>
      <c r="U24" s="1">
        <f>IFERROR(VLOOKUP($A24,delibm26,2,0)*('Físico-MAC'!T24),0)</f>
        <v>0</v>
      </c>
      <c r="V24" s="1">
        <f>IFERROR(VLOOKUP($A24,delibm26,2,0)*('Físico-MAC'!U24),0)</f>
        <v>0</v>
      </c>
      <c r="W24" s="1">
        <f>IFERROR(VLOOKUP($A24,delibm26,2,0)*('Físico-MAC'!V24),0)</f>
        <v>0</v>
      </c>
      <c r="X24" s="1">
        <f>IFERROR(VLOOKUP($A24,delibm26,2,0)*('Físico-MAC'!W24),0)</f>
        <v>0</v>
      </c>
      <c r="Y24" s="1">
        <f>IFERROR(VLOOKUP($A24,delibm26,2,0)*('Físico-MAC'!X24),0)</f>
        <v>0</v>
      </c>
      <c r="Z24" s="1">
        <f>IFERROR(VLOOKUP($A24,delibm26,2,0)*('Físico-MAC'!Y24),0)</f>
        <v>0</v>
      </c>
      <c r="AA24" s="1">
        <f>IFERROR(VLOOKUP($A24,delibm26,2,0)*('Físico-MAC'!Z24),0)</f>
        <v>0</v>
      </c>
      <c r="AB24" s="1">
        <f>IFERROR(VLOOKUP($A24,delibm26,2,0)*('Físico-MAC'!AA24),0)</f>
        <v>0</v>
      </c>
      <c r="AC24" s="1">
        <f t="shared" si="1"/>
        <v>1300</v>
      </c>
    </row>
    <row r="25" spans="1:29" x14ac:dyDescent="0.25">
      <c r="A25">
        <f t="shared" si="0"/>
        <v>41601001</v>
      </c>
      <c r="B25" t="s">
        <v>51</v>
      </c>
      <c r="C25" s="1">
        <f>IFERROR(VLOOKUP($A25,delibm26,2,0)*('Físico-MAC'!B25),0)</f>
        <v>0</v>
      </c>
      <c r="D25" s="1">
        <f>IFERROR(VLOOKUP($A25,delibm26,2,0)*('Físico-MAC'!C25),0)</f>
        <v>0</v>
      </c>
      <c r="E25" s="1">
        <f>IFERROR(VLOOKUP($A25,delibm26,2,0)*('Físico-MAC'!D25),0)</f>
        <v>0</v>
      </c>
      <c r="F25" s="1">
        <f>IFERROR(VLOOKUP($A25,delibm26,2,0)*('Físico-MAC'!E25),0)</f>
        <v>0</v>
      </c>
      <c r="G25" s="1">
        <f>IFERROR(VLOOKUP($A25,delibm26,2,0)*('Físico-MAC'!F25),0)</f>
        <v>0</v>
      </c>
      <c r="H25" s="1">
        <f>IFERROR(VLOOKUP($A25,delibm26,2,0)*('Físico-MAC'!G25),0)</f>
        <v>0</v>
      </c>
      <c r="I25" s="1">
        <f>IFERROR(VLOOKUP($A25,delibm26,2,0)*('Físico-MAC'!H25),0)</f>
        <v>839.28</v>
      </c>
      <c r="J25" s="1">
        <f>IFERROR(VLOOKUP($A25,delibm26,2,0)*('Físico-MAC'!I25),0)</f>
        <v>0</v>
      </c>
      <c r="K25" s="1">
        <f>IFERROR(VLOOKUP($A25,delibm26,2,0)*('Físico-MAC'!J25),0)</f>
        <v>0</v>
      </c>
      <c r="L25" s="1">
        <f>IFERROR(VLOOKUP($A25,delibm26,2,0)*('Físico-MAC'!K25),0)</f>
        <v>0</v>
      </c>
      <c r="M25" s="1">
        <f>IFERROR(VLOOKUP($A25,delibm26,2,0)*('Físico-MAC'!L25),0)</f>
        <v>0</v>
      </c>
      <c r="N25" s="1">
        <f>IFERROR(VLOOKUP($A25,delibm26,2,0)*('Físico-MAC'!M25),0)</f>
        <v>0</v>
      </c>
      <c r="O25" s="1">
        <f>IFERROR(VLOOKUP($A25,delibm26,2,0)*('Físico-MAC'!N25),0)</f>
        <v>0</v>
      </c>
      <c r="P25" s="1">
        <f>IFERROR(VLOOKUP($A25,delibm26,2,0)*('Físico-MAC'!O25),0)</f>
        <v>0</v>
      </c>
      <c r="Q25" s="1">
        <f>IFERROR(VLOOKUP($A25,delibm26,2,0)*('Físico-MAC'!P25),0)</f>
        <v>0</v>
      </c>
      <c r="R25" s="1">
        <f>IFERROR(VLOOKUP($A25,delibm26,2,0)*('Físico-MAC'!Q25),0)</f>
        <v>0</v>
      </c>
      <c r="S25" s="1">
        <f>IFERROR(VLOOKUP($A25,delibm26,2,0)*('Físico-MAC'!R25),0)</f>
        <v>0</v>
      </c>
      <c r="T25" s="1">
        <f>IFERROR(VLOOKUP($A25,delibm26,2,0)*('Físico-MAC'!S25),0)</f>
        <v>0</v>
      </c>
      <c r="U25" s="1">
        <f>IFERROR(VLOOKUP($A25,delibm26,2,0)*('Físico-MAC'!T25),0)</f>
        <v>839.28</v>
      </c>
      <c r="V25" s="1">
        <f>IFERROR(VLOOKUP($A25,delibm26,2,0)*('Físico-MAC'!U25),0)</f>
        <v>0</v>
      </c>
      <c r="W25" s="1">
        <f>IFERROR(VLOOKUP($A25,delibm26,2,0)*('Físico-MAC'!V25),0)</f>
        <v>0</v>
      </c>
      <c r="X25" s="1">
        <f>IFERROR(VLOOKUP($A25,delibm26,2,0)*('Físico-MAC'!W25),0)</f>
        <v>0</v>
      </c>
      <c r="Y25" s="1">
        <f>IFERROR(VLOOKUP($A25,delibm26,2,0)*('Físico-MAC'!X25),0)</f>
        <v>0</v>
      </c>
      <c r="Z25" s="1">
        <f>IFERROR(VLOOKUP($A25,delibm26,2,0)*('Físico-MAC'!Y25),0)</f>
        <v>0</v>
      </c>
      <c r="AA25" s="1">
        <f>IFERROR(VLOOKUP($A25,delibm26,2,0)*('Físico-MAC'!Z25),0)</f>
        <v>0</v>
      </c>
      <c r="AB25" s="1">
        <f>IFERROR(VLOOKUP($A25,delibm26,2,0)*('Físico-MAC'!AA25),0)</f>
        <v>0</v>
      </c>
      <c r="AC25" s="1">
        <f t="shared" si="1"/>
        <v>1678.56</v>
      </c>
    </row>
    <row r="26" spans="1:29" x14ac:dyDescent="0.25">
      <c r="A26">
        <f t="shared" si="0"/>
        <v>41601007</v>
      </c>
      <c r="B26" t="s">
        <v>52</v>
      </c>
      <c r="C26" s="1">
        <f>IFERROR(VLOOKUP($A26,delibm26,2,0)*('Físico-MAC'!B26),0)</f>
        <v>0</v>
      </c>
      <c r="D26" s="1">
        <f>IFERROR(VLOOKUP($A26,delibm26,2,0)*('Físico-MAC'!C26),0)</f>
        <v>0</v>
      </c>
      <c r="E26" s="1">
        <f>IFERROR(VLOOKUP($A26,delibm26,2,0)*('Físico-MAC'!D26),0)</f>
        <v>0</v>
      </c>
      <c r="F26" s="1">
        <f>IFERROR(VLOOKUP($A26,delibm26,2,0)*('Físico-MAC'!E26),0)</f>
        <v>0</v>
      </c>
      <c r="G26" s="1">
        <f>IFERROR(VLOOKUP($A26,delibm26,2,0)*('Físico-MAC'!F26),0)</f>
        <v>0</v>
      </c>
      <c r="H26" s="1">
        <f>IFERROR(VLOOKUP($A26,delibm26,2,0)*('Físico-MAC'!G26),0)</f>
        <v>0</v>
      </c>
      <c r="I26" s="1">
        <f>IFERROR(VLOOKUP($A26,delibm26,2,0)*('Físico-MAC'!H26),0)</f>
        <v>7013.2</v>
      </c>
      <c r="J26" s="1">
        <f>IFERROR(VLOOKUP($A26,delibm26,2,0)*('Físico-MAC'!I26),0)</f>
        <v>0</v>
      </c>
      <c r="K26" s="1">
        <f>IFERROR(VLOOKUP($A26,delibm26,2,0)*('Físico-MAC'!J26),0)</f>
        <v>0</v>
      </c>
      <c r="L26" s="1">
        <f>IFERROR(VLOOKUP($A26,delibm26,2,0)*('Físico-MAC'!K26),0)</f>
        <v>0</v>
      </c>
      <c r="M26" s="1">
        <f>IFERROR(VLOOKUP($A26,delibm26,2,0)*('Físico-MAC'!L26),0)</f>
        <v>0</v>
      </c>
      <c r="N26" s="1">
        <f>IFERROR(VLOOKUP($A26,delibm26,2,0)*('Físico-MAC'!M26),0)</f>
        <v>0</v>
      </c>
      <c r="O26" s="1">
        <f>IFERROR(VLOOKUP($A26,delibm26,2,0)*('Físico-MAC'!N26),0)</f>
        <v>0</v>
      </c>
      <c r="P26" s="1">
        <f>IFERROR(VLOOKUP($A26,delibm26,2,0)*('Físico-MAC'!O26),0)</f>
        <v>0</v>
      </c>
      <c r="Q26" s="1">
        <f>IFERROR(VLOOKUP($A26,delibm26,2,0)*('Físico-MAC'!P26),0)</f>
        <v>3506.6</v>
      </c>
      <c r="R26" s="1">
        <f>IFERROR(VLOOKUP($A26,delibm26,2,0)*('Físico-MAC'!Q26),0)</f>
        <v>0</v>
      </c>
      <c r="S26" s="1">
        <f>IFERROR(VLOOKUP($A26,delibm26,2,0)*('Físico-MAC'!R26),0)</f>
        <v>0</v>
      </c>
      <c r="T26" s="1">
        <f>IFERROR(VLOOKUP($A26,delibm26,2,0)*('Físico-MAC'!S26),0)</f>
        <v>0</v>
      </c>
      <c r="U26" s="1">
        <f>IFERROR(VLOOKUP($A26,delibm26,2,0)*('Físico-MAC'!T26),0)</f>
        <v>0</v>
      </c>
      <c r="V26" s="1">
        <f>IFERROR(VLOOKUP($A26,delibm26,2,0)*('Físico-MAC'!U26),0)</f>
        <v>0</v>
      </c>
      <c r="W26" s="1">
        <f>IFERROR(VLOOKUP($A26,delibm26,2,0)*('Físico-MAC'!V26),0)</f>
        <v>0</v>
      </c>
      <c r="X26" s="1">
        <f>IFERROR(VLOOKUP($A26,delibm26,2,0)*('Físico-MAC'!W26),0)</f>
        <v>0</v>
      </c>
      <c r="Y26" s="1">
        <f>IFERROR(VLOOKUP($A26,delibm26,2,0)*('Físico-MAC'!X26),0)</f>
        <v>0</v>
      </c>
      <c r="Z26" s="1">
        <f>IFERROR(VLOOKUP($A26,delibm26,2,0)*('Físico-MAC'!Y26),0)</f>
        <v>0</v>
      </c>
      <c r="AA26" s="1">
        <f>IFERROR(VLOOKUP($A26,delibm26,2,0)*('Físico-MAC'!Z26),0)</f>
        <v>0</v>
      </c>
      <c r="AB26" s="1">
        <f>IFERROR(VLOOKUP($A26,delibm26,2,0)*('Físico-MAC'!AA26),0)</f>
        <v>0</v>
      </c>
      <c r="AC26" s="1">
        <f t="shared" si="1"/>
        <v>10519.8</v>
      </c>
    </row>
    <row r="27" spans="1:29" x14ac:dyDescent="0.25">
      <c r="A27">
        <f t="shared" si="0"/>
        <v>41601012</v>
      </c>
      <c r="B27" t="s">
        <v>53</v>
      </c>
      <c r="C27" s="1">
        <f>IFERROR(VLOOKUP($A27,delibm26,2,0)*('Físico-MAC'!B27),0)</f>
        <v>0</v>
      </c>
      <c r="D27" s="1">
        <f>IFERROR(VLOOKUP($A27,delibm26,2,0)*('Físico-MAC'!C27),0)</f>
        <v>0</v>
      </c>
      <c r="E27" s="1">
        <f>IFERROR(VLOOKUP($A27,delibm26,2,0)*('Físico-MAC'!D27),0)</f>
        <v>0</v>
      </c>
      <c r="F27" s="1">
        <f>IFERROR(VLOOKUP($A27,delibm26,2,0)*('Físico-MAC'!E27),0)</f>
        <v>0</v>
      </c>
      <c r="G27" s="1">
        <f>IFERROR(VLOOKUP($A27,delibm26,2,0)*('Físico-MAC'!F27),0)</f>
        <v>0</v>
      </c>
      <c r="H27" s="1">
        <f>IFERROR(VLOOKUP($A27,delibm26,2,0)*('Físico-MAC'!G27),0)</f>
        <v>0</v>
      </c>
      <c r="I27" s="1">
        <f>IFERROR(VLOOKUP($A27,delibm26,2,0)*('Físico-MAC'!H27),0)</f>
        <v>23899.739999999998</v>
      </c>
      <c r="J27" s="1">
        <f>IFERROR(VLOOKUP($A27,delibm26,2,0)*('Físico-MAC'!I27),0)</f>
        <v>0</v>
      </c>
      <c r="K27" s="1">
        <f>IFERROR(VLOOKUP($A27,delibm26,2,0)*('Físico-MAC'!J27),0)</f>
        <v>0</v>
      </c>
      <c r="L27" s="1">
        <f>IFERROR(VLOOKUP($A27,delibm26,2,0)*('Físico-MAC'!K27),0)</f>
        <v>0</v>
      </c>
      <c r="M27" s="1">
        <f>IFERROR(VLOOKUP($A27,delibm26,2,0)*('Físico-MAC'!L27),0)</f>
        <v>0</v>
      </c>
      <c r="N27" s="1">
        <f>IFERROR(VLOOKUP($A27,delibm26,2,0)*('Físico-MAC'!M27),0)</f>
        <v>0</v>
      </c>
      <c r="O27" s="1">
        <f>IFERROR(VLOOKUP($A27,delibm26,2,0)*('Físico-MAC'!N27),0)</f>
        <v>0</v>
      </c>
      <c r="P27" s="1">
        <f>IFERROR(VLOOKUP($A27,delibm26,2,0)*('Físico-MAC'!O27),0)</f>
        <v>0</v>
      </c>
      <c r="Q27" s="1">
        <f>IFERROR(VLOOKUP($A27,delibm26,2,0)*('Físico-MAC'!P27),0)</f>
        <v>0</v>
      </c>
      <c r="R27" s="1">
        <f>IFERROR(VLOOKUP($A27,delibm26,2,0)*('Físico-MAC'!Q27),0)</f>
        <v>0</v>
      </c>
      <c r="S27" s="1">
        <f>IFERROR(VLOOKUP($A27,delibm26,2,0)*('Físico-MAC'!R27),0)</f>
        <v>0</v>
      </c>
      <c r="T27" s="1">
        <f>IFERROR(VLOOKUP($A27,delibm26,2,0)*('Físico-MAC'!S27),0)</f>
        <v>0</v>
      </c>
      <c r="U27" s="1">
        <f>IFERROR(VLOOKUP($A27,delibm26,2,0)*('Físico-MAC'!T27),0)</f>
        <v>0</v>
      </c>
      <c r="V27" s="1">
        <f>IFERROR(VLOOKUP($A27,delibm26,2,0)*('Físico-MAC'!U27),0)</f>
        <v>7966.58</v>
      </c>
      <c r="W27" s="1">
        <f>IFERROR(VLOOKUP($A27,delibm26,2,0)*('Físico-MAC'!V27),0)</f>
        <v>0</v>
      </c>
      <c r="X27" s="1">
        <f>IFERROR(VLOOKUP($A27,delibm26,2,0)*('Físico-MAC'!W27),0)</f>
        <v>0</v>
      </c>
      <c r="Y27" s="1">
        <f>IFERROR(VLOOKUP($A27,delibm26,2,0)*('Físico-MAC'!X27),0)</f>
        <v>0</v>
      </c>
      <c r="Z27" s="1">
        <f>IFERROR(VLOOKUP($A27,delibm26,2,0)*('Físico-MAC'!Y27),0)</f>
        <v>0</v>
      </c>
      <c r="AA27" s="1">
        <f>IFERROR(VLOOKUP($A27,delibm26,2,0)*('Físico-MAC'!Z27),0)</f>
        <v>0</v>
      </c>
      <c r="AB27" s="1">
        <f>IFERROR(VLOOKUP($A27,delibm26,2,0)*('Físico-MAC'!AA27),0)</f>
        <v>0</v>
      </c>
      <c r="AC27" s="1">
        <f t="shared" si="1"/>
        <v>31866.32</v>
      </c>
    </row>
    <row r="28" spans="1:29" x14ac:dyDescent="0.25">
      <c r="A28">
        <f t="shared" si="0"/>
        <v>41601013</v>
      </c>
      <c r="B28" t="s">
        <v>54</v>
      </c>
      <c r="C28" s="1">
        <f>IFERROR(VLOOKUP($A28,delibm26,2,0)*('Físico-MAC'!B28),0)</f>
        <v>0</v>
      </c>
      <c r="D28" s="1">
        <f>IFERROR(VLOOKUP($A28,delibm26,2,0)*('Físico-MAC'!C28),0)</f>
        <v>0</v>
      </c>
      <c r="E28" s="1">
        <f>IFERROR(VLOOKUP($A28,delibm26,2,0)*('Físico-MAC'!D28),0)</f>
        <v>0</v>
      </c>
      <c r="F28" s="1">
        <f>IFERROR(VLOOKUP($A28,delibm26,2,0)*('Físico-MAC'!E28),0)</f>
        <v>4416.26</v>
      </c>
      <c r="G28" s="1">
        <f>IFERROR(VLOOKUP($A28,delibm26,2,0)*('Físico-MAC'!F28),0)</f>
        <v>0</v>
      </c>
      <c r="H28" s="1">
        <f>IFERROR(VLOOKUP($A28,delibm26,2,0)*('Físico-MAC'!G28),0)</f>
        <v>0</v>
      </c>
      <c r="I28" s="1">
        <f>IFERROR(VLOOKUP($A28,delibm26,2,0)*('Físico-MAC'!H28),0)</f>
        <v>0</v>
      </c>
      <c r="J28" s="1">
        <f>IFERROR(VLOOKUP($A28,delibm26,2,0)*('Físico-MAC'!I28),0)</f>
        <v>0</v>
      </c>
      <c r="K28" s="1">
        <f>IFERROR(VLOOKUP($A28,delibm26,2,0)*('Físico-MAC'!J28),0)</f>
        <v>0</v>
      </c>
      <c r="L28" s="1">
        <f>IFERROR(VLOOKUP($A28,delibm26,2,0)*('Físico-MAC'!K28),0)</f>
        <v>0</v>
      </c>
      <c r="M28" s="1">
        <f>IFERROR(VLOOKUP($A28,delibm26,2,0)*('Físico-MAC'!L28),0)</f>
        <v>0</v>
      </c>
      <c r="N28" s="1">
        <f>IFERROR(VLOOKUP($A28,delibm26,2,0)*('Físico-MAC'!M28),0)</f>
        <v>0</v>
      </c>
      <c r="O28" s="1">
        <f>IFERROR(VLOOKUP($A28,delibm26,2,0)*('Físico-MAC'!N28),0)</f>
        <v>0</v>
      </c>
      <c r="P28" s="1">
        <f>IFERROR(VLOOKUP($A28,delibm26,2,0)*('Físico-MAC'!O28),0)</f>
        <v>0</v>
      </c>
      <c r="Q28" s="1">
        <f>IFERROR(VLOOKUP($A28,delibm26,2,0)*('Físico-MAC'!P28),0)</f>
        <v>8832.52</v>
      </c>
      <c r="R28" s="1">
        <f>IFERROR(VLOOKUP($A28,delibm26,2,0)*('Físico-MAC'!Q28),0)</f>
        <v>0</v>
      </c>
      <c r="S28" s="1">
        <f>IFERROR(VLOOKUP($A28,delibm26,2,0)*('Físico-MAC'!R28),0)</f>
        <v>0</v>
      </c>
      <c r="T28" s="1">
        <f>IFERROR(VLOOKUP($A28,delibm26,2,0)*('Físico-MAC'!S28),0)</f>
        <v>0</v>
      </c>
      <c r="U28" s="1">
        <f>IFERROR(VLOOKUP($A28,delibm26,2,0)*('Físico-MAC'!T28),0)</f>
        <v>8832.52</v>
      </c>
      <c r="V28" s="1">
        <f>IFERROR(VLOOKUP($A28,delibm26,2,0)*('Físico-MAC'!U28),0)</f>
        <v>0</v>
      </c>
      <c r="W28" s="1">
        <f>IFERROR(VLOOKUP($A28,delibm26,2,0)*('Físico-MAC'!V28),0)</f>
        <v>0</v>
      </c>
      <c r="X28" s="1">
        <f>IFERROR(VLOOKUP($A28,delibm26,2,0)*('Físico-MAC'!W28),0)</f>
        <v>0</v>
      </c>
      <c r="Y28" s="1">
        <f>IFERROR(VLOOKUP($A28,delibm26,2,0)*('Físico-MAC'!X28),0)</f>
        <v>0</v>
      </c>
      <c r="Z28" s="1">
        <f>IFERROR(VLOOKUP($A28,delibm26,2,0)*('Físico-MAC'!Y28),0)</f>
        <v>0</v>
      </c>
      <c r="AA28" s="1">
        <f>IFERROR(VLOOKUP($A28,delibm26,2,0)*('Físico-MAC'!Z28),0)</f>
        <v>0</v>
      </c>
      <c r="AB28" s="1">
        <f>IFERROR(VLOOKUP($A28,delibm26,2,0)*('Físico-MAC'!AA28),0)</f>
        <v>0</v>
      </c>
      <c r="AC28" s="1">
        <f t="shared" si="1"/>
        <v>22081.300000000003</v>
      </c>
    </row>
    <row r="29" spans="1:29" x14ac:dyDescent="0.25">
      <c r="A29">
        <f t="shared" si="0"/>
        <v>41601016</v>
      </c>
      <c r="B29" t="s">
        <v>55</v>
      </c>
      <c r="C29" s="1">
        <f>IFERROR(VLOOKUP($A29,delibm26,2,0)*('Físico-MAC'!B29),0)</f>
        <v>0</v>
      </c>
      <c r="D29" s="1">
        <f>IFERROR(VLOOKUP($A29,delibm26,2,0)*('Físico-MAC'!C29),0)</f>
        <v>0</v>
      </c>
      <c r="E29" s="1">
        <f>IFERROR(VLOOKUP($A29,delibm26,2,0)*('Físico-MAC'!D29),0)</f>
        <v>0</v>
      </c>
      <c r="F29" s="1">
        <f>IFERROR(VLOOKUP($A29,delibm26,2,0)*('Físico-MAC'!E29),0)</f>
        <v>8560.36</v>
      </c>
      <c r="G29" s="1">
        <f>IFERROR(VLOOKUP($A29,delibm26,2,0)*('Físico-MAC'!F29),0)</f>
        <v>0</v>
      </c>
      <c r="H29" s="1">
        <f>IFERROR(VLOOKUP($A29,delibm26,2,0)*('Físico-MAC'!G29),0)</f>
        <v>0</v>
      </c>
      <c r="I29" s="1">
        <f>IFERROR(VLOOKUP($A29,delibm26,2,0)*('Físico-MAC'!H29),0)</f>
        <v>0</v>
      </c>
      <c r="J29" s="1">
        <f>IFERROR(VLOOKUP($A29,delibm26,2,0)*('Físico-MAC'!I29),0)</f>
        <v>0</v>
      </c>
      <c r="K29" s="1">
        <f>IFERROR(VLOOKUP($A29,delibm26,2,0)*('Físico-MAC'!J29),0)</f>
        <v>0</v>
      </c>
      <c r="L29" s="1">
        <f>IFERROR(VLOOKUP($A29,delibm26,2,0)*('Físico-MAC'!K29),0)</f>
        <v>0</v>
      </c>
      <c r="M29" s="1">
        <f>IFERROR(VLOOKUP($A29,delibm26,2,0)*('Físico-MAC'!L29),0)</f>
        <v>4280.18</v>
      </c>
      <c r="N29" s="1">
        <f>IFERROR(VLOOKUP($A29,delibm26,2,0)*('Físico-MAC'!M29),0)</f>
        <v>0</v>
      </c>
      <c r="O29" s="1">
        <f>IFERROR(VLOOKUP($A29,delibm26,2,0)*('Físico-MAC'!N29),0)</f>
        <v>0</v>
      </c>
      <c r="P29" s="1">
        <f>IFERROR(VLOOKUP($A29,delibm26,2,0)*('Físico-MAC'!O29),0)</f>
        <v>0</v>
      </c>
      <c r="Q29" s="1">
        <f>IFERROR(VLOOKUP($A29,delibm26,2,0)*('Físico-MAC'!P29),0)</f>
        <v>0</v>
      </c>
      <c r="R29" s="1">
        <f>IFERROR(VLOOKUP($A29,delibm26,2,0)*('Físico-MAC'!Q29),0)</f>
        <v>0</v>
      </c>
      <c r="S29" s="1">
        <f>IFERROR(VLOOKUP($A29,delibm26,2,0)*('Físico-MAC'!R29),0)</f>
        <v>0</v>
      </c>
      <c r="T29" s="1">
        <f>IFERROR(VLOOKUP($A29,delibm26,2,0)*('Físico-MAC'!S29),0)</f>
        <v>0</v>
      </c>
      <c r="U29" s="1">
        <f>IFERROR(VLOOKUP($A29,delibm26,2,0)*('Físico-MAC'!T29),0)</f>
        <v>0</v>
      </c>
      <c r="V29" s="1">
        <f>IFERROR(VLOOKUP($A29,delibm26,2,0)*('Físico-MAC'!U29),0)</f>
        <v>4280.18</v>
      </c>
      <c r="W29" s="1">
        <f>IFERROR(VLOOKUP($A29,delibm26,2,0)*('Físico-MAC'!V29),0)</f>
        <v>0</v>
      </c>
      <c r="X29" s="1">
        <f>IFERROR(VLOOKUP($A29,delibm26,2,0)*('Físico-MAC'!W29),0)</f>
        <v>0</v>
      </c>
      <c r="Y29" s="1">
        <f>IFERROR(VLOOKUP($A29,delibm26,2,0)*('Físico-MAC'!X29),0)</f>
        <v>0</v>
      </c>
      <c r="Z29" s="1">
        <f>IFERROR(VLOOKUP($A29,delibm26,2,0)*('Físico-MAC'!Y29),0)</f>
        <v>0</v>
      </c>
      <c r="AA29" s="1">
        <f>IFERROR(VLOOKUP($A29,delibm26,2,0)*('Físico-MAC'!Z29),0)</f>
        <v>0</v>
      </c>
      <c r="AB29" s="1">
        <f>IFERROR(VLOOKUP($A29,delibm26,2,0)*('Físico-MAC'!AA29),0)</f>
        <v>0</v>
      </c>
      <c r="AC29" s="1">
        <f t="shared" si="1"/>
        <v>17120.72</v>
      </c>
    </row>
    <row r="30" spans="1:29" x14ac:dyDescent="0.25">
      <c r="A30">
        <f t="shared" si="0"/>
        <v>41601017</v>
      </c>
      <c r="B30" t="s">
        <v>56</v>
      </c>
      <c r="C30" s="1">
        <f>IFERROR(VLOOKUP($A30,delibm26,2,0)*('Físico-MAC'!B30),0)</f>
        <v>0</v>
      </c>
      <c r="D30" s="1">
        <f>IFERROR(VLOOKUP($A30,delibm26,2,0)*('Físico-MAC'!C30),0)</f>
        <v>0</v>
      </c>
      <c r="E30" s="1">
        <f>IFERROR(VLOOKUP($A30,delibm26,2,0)*('Físico-MAC'!D30),0)</f>
        <v>0</v>
      </c>
      <c r="F30" s="1">
        <f>IFERROR(VLOOKUP($A30,delibm26,2,0)*('Físico-MAC'!E30),0)</f>
        <v>2080.84</v>
      </c>
      <c r="G30" s="1">
        <f>IFERROR(VLOOKUP($A30,delibm26,2,0)*('Físico-MAC'!F30),0)</f>
        <v>0</v>
      </c>
      <c r="H30" s="1">
        <f>IFERROR(VLOOKUP($A30,delibm26,2,0)*('Físico-MAC'!G30),0)</f>
        <v>0</v>
      </c>
      <c r="I30" s="1">
        <f>IFERROR(VLOOKUP($A30,delibm26,2,0)*('Físico-MAC'!H30),0)</f>
        <v>10404.200000000001</v>
      </c>
      <c r="J30" s="1">
        <f>IFERROR(VLOOKUP($A30,delibm26,2,0)*('Físico-MAC'!I30),0)</f>
        <v>0</v>
      </c>
      <c r="K30" s="1">
        <f>IFERROR(VLOOKUP($A30,delibm26,2,0)*('Físico-MAC'!J30),0)</f>
        <v>0</v>
      </c>
      <c r="L30" s="1">
        <f>IFERROR(VLOOKUP($A30,delibm26,2,0)*('Físico-MAC'!K30),0)</f>
        <v>0</v>
      </c>
      <c r="M30" s="1">
        <f>IFERROR(VLOOKUP($A30,delibm26,2,0)*('Físico-MAC'!L30),0)</f>
        <v>0</v>
      </c>
      <c r="N30" s="1">
        <f>IFERROR(VLOOKUP($A30,delibm26,2,0)*('Físico-MAC'!M30),0)</f>
        <v>0</v>
      </c>
      <c r="O30" s="1">
        <f>IFERROR(VLOOKUP($A30,delibm26,2,0)*('Físico-MAC'!N30),0)</f>
        <v>0</v>
      </c>
      <c r="P30" s="1">
        <f>IFERROR(VLOOKUP($A30,delibm26,2,0)*('Físico-MAC'!O30),0)</f>
        <v>0</v>
      </c>
      <c r="Q30" s="1">
        <f>IFERROR(VLOOKUP($A30,delibm26,2,0)*('Físico-MAC'!P30),0)</f>
        <v>9363.7800000000007</v>
      </c>
      <c r="R30" s="1">
        <f>IFERROR(VLOOKUP($A30,delibm26,2,0)*('Físico-MAC'!Q30),0)</f>
        <v>0</v>
      </c>
      <c r="S30" s="1">
        <f>IFERROR(VLOOKUP($A30,delibm26,2,0)*('Físico-MAC'!R30),0)</f>
        <v>0</v>
      </c>
      <c r="T30" s="1">
        <f>IFERROR(VLOOKUP($A30,delibm26,2,0)*('Físico-MAC'!S30),0)</f>
        <v>0</v>
      </c>
      <c r="U30" s="1">
        <f>IFERROR(VLOOKUP($A30,delibm26,2,0)*('Físico-MAC'!T30),0)</f>
        <v>4161.68</v>
      </c>
      <c r="V30" s="1">
        <f>IFERROR(VLOOKUP($A30,delibm26,2,0)*('Físico-MAC'!U30),0)</f>
        <v>0</v>
      </c>
      <c r="W30" s="1">
        <f>IFERROR(VLOOKUP($A30,delibm26,2,0)*('Físico-MAC'!V30),0)</f>
        <v>0</v>
      </c>
      <c r="X30" s="1">
        <f>IFERROR(VLOOKUP($A30,delibm26,2,0)*('Físico-MAC'!W30),0)</f>
        <v>0</v>
      </c>
      <c r="Y30" s="1">
        <f>IFERROR(VLOOKUP($A30,delibm26,2,0)*('Físico-MAC'!X30),0)</f>
        <v>0</v>
      </c>
      <c r="Z30" s="1">
        <f>IFERROR(VLOOKUP($A30,delibm26,2,0)*('Físico-MAC'!Y30),0)</f>
        <v>0</v>
      </c>
      <c r="AA30" s="1">
        <f>IFERROR(VLOOKUP($A30,delibm26,2,0)*('Físico-MAC'!Z30),0)</f>
        <v>0</v>
      </c>
      <c r="AB30" s="1">
        <f>IFERROR(VLOOKUP($A30,delibm26,2,0)*('Físico-MAC'!AA30),0)</f>
        <v>0</v>
      </c>
      <c r="AC30" s="1">
        <f t="shared" si="1"/>
        <v>26010.5</v>
      </c>
    </row>
    <row r="31" spans="1:29" x14ac:dyDescent="0.25">
      <c r="A31">
        <f t="shared" si="0"/>
        <v>41601021</v>
      </c>
      <c r="B31" t="s">
        <v>57</v>
      </c>
      <c r="C31" s="1">
        <f>IFERROR(VLOOKUP($A31,delibm26,2,0)*('Físico-MAC'!B31),0)</f>
        <v>0</v>
      </c>
      <c r="D31" s="1">
        <f>IFERROR(VLOOKUP($A31,delibm26,2,0)*('Físico-MAC'!C31),0)</f>
        <v>0</v>
      </c>
      <c r="E31" s="1">
        <f>IFERROR(VLOOKUP($A31,delibm26,2,0)*('Físico-MAC'!D31),0)</f>
        <v>0</v>
      </c>
      <c r="F31" s="1">
        <f>IFERROR(VLOOKUP($A31,delibm26,2,0)*('Físico-MAC'!E31),0)</f>
        <v>0</v>
      </c>
      <c r="G31" s="1">
        <f>IFERROR(VLOOKUP($A31,delibm26,2,0)*('Físico-MAC'!F31),0)</f>
        <v>0</v>
      </c>
      <c r="H31" s="1">
        <f>IFERROR(VLOOKUP($A31,delibm26,2,0)*('Físico-MAC'!G31),0)</f>
        <v>0</v>
      </c>
      <c r="I31" s="1">
        <f>IFERROR(VLOOKUP($A31,delibm26,2,0)*('Físico-MAC'!H31),0)</f>
        <v>0</v>
      </c>
      <c r="J31" s="1">
        <f>IFERROR(VLOOKUP($A31,delibm26,2,0)*('Físico-MAC'!I31),0)</f>
        <v>0</v>
      </c>
      <c r="K31" s="1">
        <f>IFERROR(VLOOKUP($A31,delibm26,2,0)*('Físico-MAC'!J31),0)</f>
        <v>0</v>
      </c>
      <c r="L31" s="1">
        <f>IFERROR(VLOOKUP($A31,delibm26,2,0)*('Físico-MAC'!K31),0)</f>
        <v>0</v>
      </c>
      <c r="M31" s="1">
        <f>IFERROR(VLOOKUP($A31,delibm26,2,0)*('Físico-MAC'!L31),0)</f>
        <v>0</v>
      </c>
      <c r="N31" s="1">
        <f>IFERROR(VLOOKUP($A31,delibm26,2,0)*('Físico-MAC'!M31),0)</f>
        <v>0</v>
      </c>
      <c r="O31" s="1">
        <f>IFERROR(VLOOKUP($A31,delibm26,2,0)*('Físico-MAC'!N31),0)</f>
        <v>0</v>
      </c>
      <c r="P31" s="1">
        <f>IFERROR(VLOOKUP($A31,delibm26,2,0)*('Físico-MAC'!O31),0)</f>
        <v>0</v>
      </c>
      <c r="Q31" s="1">
        <f>IFERROR(VLOOKUP($A31,delibm26,2,0)*('Físico-MAC'!P31),0)</f>
        <v>4558.5600000000004</v>
      </c>
      <c r="R31" s="1">
        <f>IFERROR(VLOOKUP($A31,delibm26,2,0)*('Físico-MAC'!Q31),0)</f>
        <v>0</v>
      </c>
      <c r="S31" s="1">
        <f>IFERROR(VLOOKUP($A31,delibm26,2,0)*('Físico-MAC'!R31),0)</f>
        <v>0</v>
      </c>
      <c r="T31" s="1">
        <f>IFERROR(VLOOKUP($A31,delibm26,2,0)*('Físico-MAC'!S31),0)</f>
        <v>0</v>
      </c>
      <c r="U31" s="1">
        <f>IFERROR(VLOOKUP($A31,delibm26,2,0)*('Físico-MAC'!T31),0)</f>
        <v>4558.5600000000004</v>
      </c>
      <c r="V31" s="1">
        <f>IFERROR(VLOOKUP($A31,delibm26,2,0)*('Físico-MAC'!U31),0)</f>
        <v>0</v>
      </c>
      <c r="W31" s="1">
        <f>IFERROR(VLOOKUP($A31,delibm26,2,0)*('Físico-MAC'!V31),0)</f>
        <v>0</v>
      </c>
      <c r="X31" s="1">
        <f>IFERROR(VLOOKUP($A31,delibm26,2,0)*('Físico-MAC'!W31),0)</f>
        <v>0</v>
      </c>
      <c r="Y31" s="1">
        <f>IFERROR(VLOOKUP($A31,delibm26,2,0)*('Físico-MAC'!X31),0)</f>
        <v>0</v>
      </c>
      <c r="Z31" s="1">
        <f>IFERROR(VLOOKUP($A31,delibm26,2,0)*('Físico-MAC'!Y31),0)</f>
        <v>0</v>
      </c>
      <c r="AA31" s="1">
        <f>IFERROR(VLOOKUP($A31,delibm26,2,0)*('Físico-MAC'!Z31),0)</f>
        <v>0</v>
      </c>
      <c r="AB31" s="1">
        <f>IFERROR(VLOOKUP($A31,delibm26,2,0)*('Físico-MAC'!AA31),0)</f>
        <v>0</v>
      </c>
      <c r="AC31" s="1">
        <f t="shared" si="1"/>
        <v>9117.1200000000008</v>
      </c>
    </row>
    <row r="32" spans="1:29" x14ac:dyDescent="0.25">
      <c r="A32">
        <f t="shared" si="0"/>
        <v>41602015</v>
      </c>
      <c r="B32" t="s">
        <v>58</v>
      </c>
      <c r="C32" s="1">
        <f>IFERROR(VLOOKUP($A32,delibm26,2,0)*('Físico-MAC'!B32),0)</f>
        <v>0</v>
      </c>
      <c r="D32" s="1">
        <f>IFERROR(VLOOKUP($A32,delibm26,2,0)*('Físico-MAC'!C32),0)</f>
        <v>0</v>
      </c>
      <c r="E32" s="1">
        <f>IFERROR(VLOOKUP($A32,delibm26,2,0)*('Físico-MAC'!D32),0)</f>
        <v>0</v>
      </c>
      <c r="F32" s="1">
        <f>IFERROR(VLOOKUP($A32,delibm26,2,0)*('Físico-MAC'!E32),0)</f>
        <v>0</v>
      </c>
      <c r="G32" s="1">
        <f>IFERROR(VLOOKUP($A32,delibm26,2,0)*('Físico-MAC'!F32),0)</f>
        <v>0</v>
      </c>
      <c r="H32" s="1">
        <f>IFERROR(VLOOKUP($A32,delibm26,2,0)*('Físico-MAC'!G32),0)</f>
        <v>0</v>
      </c>
      <c r="I32" s="1">
        <f>IFERROR(VLOOKUP($A32,delibm26,2,0)*('Físico-MAC'!H32),0)</f>
        <v>1930.56</v>
      </c>
      <c r="J32" s="1">
        <f>IFERROR(VLOOKUP($A32,delibm26,2,0)*('Físico-MAC'!I32),0)</f>
        <v>0</v>
      </c>
      <c r="K32" s="1">
        <f>IFERROR(VLOOKUP($A32,delibm26,2,0)*('Físico-MAC'!J32),0)</f>
        <v>0</v>
      </c>
      <c r="L32" s="1">
        <f>IFERROR(VLOOKUP($A32,delibm26,2,0)*('Físico-MAC'!K32),0)</f>
        <v>0</v>
      </c>
      <c r="M32" s="1">
        <f>IFERROR(VLOOKUP($A32,delibm26,2,0)*('Físico-MAC'!L32),0)</f>
        <v>0</v>
      </c>
      <c r="N32" s="1">
        <f>IFERROR(VLOOKUP($A32,delibm26,2,0)*('Físico-MAC'!M32),0)</f>
        <v>0</v>
      </c>
      <c r="O32" s="1">
        <f>IFERROR(VLOOKUP($A32,delibm26,2,0)*('Físico-MAC'!N32),0)</f>
        <v>0</v>
      </c>
      <c r="P32" s="1">
        <f>IFERROR(VLOOKUP($A32,delibm26,2,0)*('Físico-MAC'!O32),0)</f>
        <v>0</v>
      </c>
      <c r="Q32" s="1">
        <f>IFERROR(VLOOKUP($A32,delibm26,2,0)*('Físico-MAC'!P32),0)</f>
        <v>0</v>
      </c>
      <c r="R32" s="1">
        <f>IFERROR(VLOOKUP($A32,delibm26,2,0)*('Físico-MAC'!Q32),0)</f>
        <v>0</v>
      </c>
      <c r="S32" s="1">
        <f>IFERROR(VLOOKUP($A32,delibm26,2,0)*('Físico-MAC'!R32),0)</f>
        <v>0</v>
      </c>
      <c r="T32" s="1">
        <f>IFERROR(VLOOKUP($A32,delibm26,2,0)*('Físico-MAC'!S32),0)</f>
        <v>0</v>
      </c>
      <c r="U32" s="1">
        <f>IFERROR(VLOOKUP($A32,delibm26,2,0)*('Físico-MAC'!T32),0)</f>
        <v>0</v>
      </c>
      <c r="V32" s="1">
        <f>IFERROR(VLOOKUP($A32,delibm26,2,0)*('Físico-MAC'!U32),0)</f>
        <v>1930.56</v>
      </c>
      <c r="W32" s="1">
        <f>IFERROR(VLOOKUP($A32,delibm26,2,0)*('Físico-MAC'!V32),0)</f>
        <v>0</v>
      </c>
      <c r="X32" s="1">
        <f>IFERROR(VLOOKUP($A32,delibm26,2,0)*('Físico-MAC'!W32),0)</f>
        <v>0</v>
      </c>
      <c r="Y32" s="1">
        <f>IFERROR(VLOOKUP($A32,delibm26,2,0)*('Físico-MAC'!X32),0)</f>
        <v>0</v>
      </c>
      <c r="Z32" s="1">
        <f>IFERROR(VLOOKUP($A32,delibm26,2,0)*('Físico-MAC'!Y32),0)</f>
        <v>0</v>
      </c>
      <c r="AA32" s="1">
        <f>IFERROR(VLOOKUP($A32,delibm26,2,0)*('Físico-MAC'!Z32),0)</f>
        <v>0</v>
      </c>
      <c r="AB32" s="1">
        <f>IFERROR(VLOOKUP($A32,delibm26,2,0)*('Físico-MAC'!AA32),0)</f>
        <v>0</v>
      </c>
      <c r="AC32" s="1">
        <f t="shared" si="1"/>
        <v>3861.12</v>
      </c>
    </row>
    <row r="33" spans="1:29" x14ac:dyDescent="0.25">
      <c r="A33">
        <f t="shared" si="0"/>
        <v>41602016</v>
      </c>
      <c r="B33" t="s">
        <v>59</v>
      </c>
      <c r="C33" s="1">
        <f>IFERROR(VLOOKUP($A33,delibm26,2,0)*('Físico-MAC'!B33),0)</f>
        <v>0</v>
      </c>
      <c r="D33" s="1">
        <f>IFERROR(VLOOKUP($A33,delibm26,2,0)*('Físico-MAC'!C33),0)</f>
        <v>0</v>
      </c>
      <c r="E33" s="1">
        <f>IFERROR(VLOOKUP($A33,delibm26,2,0)*('Físico-MAC'!D33),0)</f>
        <v>0</v>
      </c>
      <c r="F33" s="1">
        <f>IFERROR(VLOOKUP($A33,delibm26,2,0)*('Físico-MAC'!E33),0)</f>
        <v>2509.73</v>
      </c>
      <c r="G33" s="1">
        <f>IFERROR(VLOOKUP($A33,delibm26,2,0)*('Físico-MAC'!F33),0)</f>
        <v>0</v>
      </c>
      <c r="H33" s="1">
        <f>IFERROR(VLOOKUP($A33,delibm26,2,0)*('Físico-MAC'!G33),0)</f>
        <v>0</v>
      </c>
      <c r="I33" s="1">
        <f>IFERROR(VLOOKUP($A33,delibm26,2,0)*('Físico-MAC'!H33),0)</f>
        <v>0</v>
      </c>
      <c r="J33" s="1">
        <f>IFERROR(VLOOKUP($A33,delibm26,2,0)*('Físico-MAC'!I33),0)</f>
        <v>0</v>
      </c>
      <c r="K33" s="1">
        <f>IFERROR(VLOOKUP($A33,delibm26,2,0)*('Físico-MAC'!J33),0)</f>
        <v>0</v>
      </c>
      <c r="L33" s="1">
        <f>IFERROR(VLOOKUP($A33,delibm26,2,0)*('Físico-MAC'!K33),0)</f>
        <v>0</v>
      </c>
      <c r="M33" s="1">
        <f>IFERROR(VLOOKUP($A33,delibm26,2,0)*('Físico-MAC'!L33),0)</f>
        <v>2509.73</v>
      </c>
      <c r="N33" s="1">
        <f>IFERROR(VLOOKUP($A33,delibm26,2,0)*('Físico-MAC'!M33),0)</f>
        <v>0</v>
      </c>
      <c r="O33" s="1">
        <f>IFERROR(VLOOKUP($A33,delibm26,2,0)*('Físico-MAC'!N33),0)</f>
        <v>0</v>
      </c>
      <c r="P33" s="1">
        <f>IFERROR(VLOOKUP($A33,delibm26,2,0)*('Físico-MAC'!O33),0)</f>
        <v>0</v>
      </c>
      <c r="Q33" s="1">
        <f>IFERROR(VLOOKUP($A33,delibm26,2,0)*('Físico-MAC'!P33),0)</f>
        <v>0</v>
      </c>
      <c r="R33" s="1">
        <f>IFERROR(VLOOKUP($A33,delibm26,2,0)*('Físico-MAC'!Q33),0)</f>
        <v>0</v>
      </c>
      <c r="S33" s="1">
        <f>IFERROR(VLOOKUP($A33,delibm26,2,0)*('Físico-MAC'!R33),0)</f>
        <v>0</v>
      </c>
      <c r="T33" s="1">
        <f>IFERROR(VLOOKUP($A33,delibm26,2,0)*('Físico-MAC'!S33),0)</f>
        <v>0</v>
      </c>
      <c r="U33" s="1">
        <f>IFERROR(VLOOKUP($A33,delibm26,2,0)*('Físico-MAC'!T33),0)</f>
        <v>0</v>
      </c>
      <c r="V33" s="1">
        <f>IFERROR(VLOOKUP($A33,delibm26,2,0)*('Físico-MAC'!U33),0)</f>
        <v>0</v>
      </c>
      <c r="W33" s="1">
        <f>IFERROR(VLOOKUP($A33,delibm26,2,0)*('Físico-MAC'!V33),0)</f>
        <v>0</v>
      </c>
      <c r="X33" s="1">
        <f>IFERROR(VLOOKUP($A33,delibm26,2,0)*('Físico-MAC'!W33),0)</f>
        <v>0</v>
      </c>
      <c r="Y33" s="1">
        <f>IFERROR(VLOOKUP($A33,delibm26,2,0)*('Físico-MAC'!X33),0)</f>
        <v>0</v>
      </c>
      <c r="Z33" s="1">
        <f>IFERROR(VLOOKUP($A33,delibm26,2,0)*('Físico-MAC'!Y33),0)</f>
        <v>0</v>
      </c>
      <c r="AA33" s="1">
        <f>IFERROR(VLOOKUP($A33,delibm26,2,0)*('Físico-MAC'!Z33),0)</f>
        <v>0</v>
      </c>
      <c r="AB33" s="1">
        <f>IFERROR(VLOOKUP($A33,delibm26,2,0)*('Físico-MAC'!AA33),0)</f>
        <v>0</v>
      </c>
      <c r="AC33" s="1">
        <f t="shared" si="1"/>
        <v>5019.46</v>
      </c>
    </row>
    <row r="34" spans="1:29" x14ac:dyDescent="0.25">
      <c r="A34">
        <f t="shared" si="0"/>
        <v>41602017</v>
      </c>
      <c r="B34" t="s">
        <v>60</v>
      </c>
      <c r="C34" s="1">
        <f>IFERROR(VLOOKUP($A34,delibm26,2,0)*('Físico-MAC'!B34),0)</f>
        <v>0</v>
      </c>
      <c r="D34" s="1">
        <f>IFERROR(VLOOKUP($A34,delibm26,2,0)*('Físico-MAC'!C34),0)</f>
        <v>0</v>
      </c>
      <c r="E34" s="1">
        <f>IFERROR(VLOOKUP($A34,delibm26,2,0)*('Físico-MAC'!D34),0)</f>
        <v>0</v>
      </c>
      <c r="F34" s="1">
        <f>IFERROR(VLOOKUP($A34,delibm26,2,0)*('Físico-MAC'!E34),0)</f>
        <v>0</v>
      </c>
      <c r="G34" s="1">
        <f>IFERROR(VLOOKUP($A34,delibm26,2,0)*('Físico-MAC'!F34),0)</f>
        <v>0</v>
      </c>
      <c r="H34" s="1">
        <f>IFERROR(VLOOKUP($A34,delibm26,2,0)*('Físico-MAC'!G34),0)</f>
        <v>0</v>
      </c>
      <c r="I34" s="1">
        <f>IFERROR(VLOOKUP($A34,delibm26,2,0)*('Físico-MAC'!H34),0)</f>
        <v>2509.73</v>
      </c>
      <c r="J34" s="1">
        <f>IFERROR(VLOOKUP($A34,delibm26,2,0)*('Físico-MAC'!I34),0)</f>
        <v>0</v>
      </c>
      <c r="K34" s="1">
        <f>IFERROR(VLOOKUP($A34,delibm26,2,0)*('Físico-MAC'!J34),0)</f>
        <v>0</v>
      </c>
      <c r="L34" s="1">
        <f>IFERROR(VLOOKUP($A34,delibm26,2,0)*('Físico-MAC'!K34),0)</f>
        <v>0</v>
      </c>
      <c r="M34" s="1">
        <f>IFERROR(VLOOKUP($A34,delibm26,2,0)*('Físico-MAC'!L34),0)</f>
        <v>2509.73</v>
      </c>
      <c r="N34" s="1">
        <f>IFERROR(VLOOKUP($A34,delibm26,2,0)*('Físico-MAC'!M34),0)</f>
        <v>0</v>
      </c>
      <c r="O34" s="1">
        <f>IFERROR(VLOOKUP($A34,delibm26,2,0)*('Físico-MAC'!N34),0)</f>
        <v>0</v>
      </c>
      <c r="P34" s="1">
        <f>IFERROR(VLOOKUP($A34,delibm26,2,0)*('Físico-MAC'!O34),0)</f>
        <v>0</v>
      </c>
      <c r="Q34" s="1">
        <f>IFERROR(VLOOKUP($A34,delibm26,2,0)*('Físico-MAC'!P34),0)</f>
        <v>0</v>
      </c>
      <c r="R34" s="1">
        <f>IFERROR(VLOOKUP($A34,delibm26,2,0)*('Físico-MAC'!Q34),0)</f>
        <v>0</v>
      </c>
      <c r="S34" s="1">
        <f>IFERROR(VLOOKUP($A34,delibm26,2,0)*('Físico-MAC'!R34),0)</f>
        <v>0</v>
      </c>
      <c r="T34" s="1">
        <f>IFERROR(VLOOKUP($A34,delibm26,2,0)*('Físico-MAC'!S34),0)</f>
        <v>0</v>
      </c>
      <c r="U34" s="1">
        <f>IFERROR(VLOOKUP($A34,delibm26,2,0)*('Físico-MAC'!T34),0)</f>
        <v>0</v>
      </c>
      <c r="V34" s="1">
        <f>IFERROR(VLOOKUP($A34,delibm26,2,0)*('Físico-MAC'!U34),0)</f>
        <v>0</v>
      </c>
      <c r="W34" s="1">
        <f>IFERROR(VLOOKUP($A34,delibm26,2,0)*('Físico-MAC'!V34),0)</f>
        <v>0</v>
      </c>
      <c r="X34" s="1">
        <f>IFERROR(VLOOKUP($A34,delibm26,2,0)*('Físico-MAC'!W34),0)</f>
        <v>0</v>
      </c>
      <c r="Y34" s="1">
        <f>IFERROR(VLOOKUP($A34,delibm26,2,0)*('Físico-MAC'!X34),0)</f>
        <v>0</v>
      </c>
      <c r="Z34" s="1">
        <f>IFERROR(VLOOKUP($A34,delibm26,2,0)*('Físico-MAC'!Y34),0)</f>
        <v>0</v>
      </c>
      <c r="AA34" s="1">
        <f>IFERROR(VLOOKUP($A34,delibm26,2,0)*('Físico-MAC'!Z34),0)</f>
        <v>0</v>
      </c>
      <c r="AB34" s="1">
        <f>IFERROR(VLOOKUP($A34,delibm26,2,0)*('Físico-MAC'!AA34),0)</f>
        <v>0</v>
      </c>
      <c r="AC34" s="1">
        <f t="shared" si="1"/>
        <v>5019.46</v>
      </c>
    </row>
    <row r="35" spans="1:29" x14ac:dyDescent="0.25">
      <c r="A35">
        <f t="shared" si="0"/>
        <v>41602018</v>
      </c>
      <c r="B35" t="s">
        <v>61</v>
      </c>
      <c r="C35" s="1">
        <f>IFERROR(VLOOKUP($A35,delibm26,2,0)*('Físico-MAC'!B35),0)</f>
        <v>0</v>
      </c>
      <c r="D35" s="1">
        <f>IFERROR(VLOOKUP($A35,delibm26,2,0)*('Físico-MAC'!C35),0)</f>
        <v>0</v>
      </c>
      <c r="E35" s="1">
        <f>IFERROR(VLOOKUP($A35,delibm26,2,0)*('Físico-MAC'!D35),0)</f>
        <v>0</v>
      </c>
      <c r="F35" s="1">
        <f>IFERROR(VLOOKUP($A35,delibm26,2,0)*('Físico-MAC'!E35),0)</f>
        <v>0</v>
      </c>
      <c r="G35" s="1">
        <f>IFERROR(VLOOKUP($A35,delibm26,2,0)*('Físico-MAC'!F35),0)</f>
        <v>0</v>
      </c>
      <c r="H35" s="1">
        <f>IFERROR(VLOOKUP($A35,delibm26,2,0)*('Físico-MAC'!G35),0)</f>
        <v>0</v>
      </c>
      <c r="I35" s="1">
        <f>IFERROR(VLOOKUP($A35,delibm26,2,0)*('Físico-MAC'!H35),0)</f>
        <v>2509.73</v>
      </c>
      <c r="J35" s="1">
        <f>IFERROR(VLOOKUP($A35,delibm26,2,0)*('Físico-MAC'!I35),0)</f>
        <v>0</v>
      </c>
      <c r="K35" s="1">
        <f>IFERROR(VLOOKUP($A35,delibm26,2,0)*('Físico-MAC'!J35),0)</f>
        <v>0</v>
      </c>
      <c r="L35" s="1">
        <f>IFERROR(VLOOKUP($A35,delibm26,2,0)*('Físico-MAC'!K35),0)</f>
        <v>0</v>
      </c>
      <c r="M35" s="1">
        <f>IFERROR(VLOOKUP($A35,delibm26,2,0)*('Físico-MAC'!L35),0)</f>
        <v>0</v>
      </c>
      <c r="N35" s="1">
        <f>IFERROR(VLOOKUP($A35,delibm26,2,0)*('Físico-MAC'!M35),0)</f>
        <v>0</v>
      </c>
      <c r="O35" s="1">
        <f>IFERROR(VLOOKUP($A35,delibm26,2,0)*('Físico-MAC'!N35),0)</f>
        <v>0</v>
      </c>
      <c r="P35" s="1">
        <f>IFERROR(VLOOKUP($A35,delibm26,2,0)*('Físico-MAC'!O35),0)</f>
        <v>0</v>
      </c>
      <c r="Q35" s="1">
        <f>IFERROR(VLOOKUP($A35,delibm26,2,0)*('Físico-MAC'!P35),0)</f>
        <v>0</v>
      </c>
      <c r="R35" s="1">
        <f>IFERROR(VLOOKUP($A35,delibm26,2,0)*('Físico-MAC'!Q35),0)</f>
        <v>0</v>
      </c>
      <c r="S35" s="1">
        <f>IFERROR(VLOOKUP($A35,delibm26,2,0)*('Físico-MAC'!R35),0)</f>
        <v>0</v>
      </c>
      <c r="T35" s="1">
        <f>IFERROR(VLOOKUP($A35,delibm26,2,0)*('Físico-MAC'!S35),0)</f>
        <v>0</v>
      </c>
      <c r="U35" s="1">
        <f>IFERROR(VLOOKUP($A35,delibm26,2,0)*('Físico-MAC'!T35),0)</f>
        <v>0</v>
      </c>
      <c r="V35" s="1">
        <f>IFERROR(VLOOKUP($A35,delibm26,2,0)*('Físico-MAC'!U35),0)</f>
        <v>0</v>
      </c>
      <c r="W35" s="1">
        <f>IFERROR(VLOOKUP($A35,delibm26,2,0)*('Físico-MAC'!V35),0)</f>
        <v>0</v>
      </c>
      <c r="X35" s="1">
        <f>IFERROR(VLOOKUP($A35,delibm26,2,0)*('Físico-MAC'!W35),0)</f>
        <v>0</v>
      </c>
      <c r="Y35" s="1">
        <f>IFERROR(VLOOKUP($A35,delibm26,2,0)*('Físico-MAC'!X35),0)</f>
        <v>0</v>
      </c>
      <c r="Z35" s="1">
        <f>IFERROR(VLOOKUP($A35,delibm26,2,0)*('Físico-MAC'!Y35),0)</f>
        <v>0</v>
      </c>
      <c r="AA35" s="1">
        <f>IFERROR(VLOOKUP($A35,delibm26,2,0)*('Físico-MAC'!Z35),0)</f>
        <v>0</v>
      </c>
      <c r="AB35" s="1">
        <f>IFERROR(VLOOKUP($A35,delibm26,2,0)*('Físico-MAC'!AA35),0)</f>
        <v>0</v>
      </c>
      <c r="AC35" s="1">
        <f t="shared" si="1"/>
        <v>2509.73</v>
      </c>
    </row>
    <row r="36" spans="1:29" x14ac:dyDescent="0.25">
      <c r="A36">
        <f t="shared" si="0"/>
        <v>41602019</v>
      </c>
      <c r="B36" t="s">
        <v>62</v>
      </c>
      <c r="C36" s="1">
        <f>IFERROR(VLOOKUP($A36,delibm26,2,0)*('Físico-MAC'!B36),0)</f>
        <v>0</v>
      </c>
      <c r="D36" s="1">
        <f>IFERROR(VLOOKUP($A36,delibm26,2,0)*('Físico-MAC'!C36),0)</f>
        <v>0</v>
      </c>
      <c r="E36" s="1">
        <f>IFERROR(VLOOKUP($A36,delibm26,2,0)*('Físico-MAC'!D36),0)</f>
        <v>0</v>
      </c>
      <c r="F36" s="1">
        <f>IFERROR(VLOOKUP($A36,delibm26,2,0)*('Físico-MAC'!E36),0)</f>
        <v>0</v>
      </c>
      <c r="G36" s="1">
        <f>IFERROR(VLOOKUP($A36,delibm26,2,0)*('Físico-MAC'!F36),0)</f>
        <v>0</v>
      </c>
      <c r="H36" s="1">
        <f>IFERROR(VLOOKUP($A36,delibm26,2,0)*('Físico-MAC'!G36),0)</f>
        <v>0</v>
      </c>
      <c r="I36" s="1">
        <f>IFERROR(VLOOKUP($A36,delibm26,2,0)*('Físico-MAC'!H36),0)</f>
        <v>0</v>
      </c>
      <c r="J36" s="1">
        <f>IFERROR(VLOOKUP($A36,delibm26,2,0)*('Físico-MAC'!I36),0)</f>
        <v>0</v>
      </c>
      <c r="K36" s="1">
        <f>IFERROR(VLOOKUP($A36,delibm26,2,0)*('Físico-MAC'!J36),0)</f>
        <v>0</v>
      </c>
      <c r="L36" s="1">
        <f>IFERROR(VLOOKUP($A36,delibm26,2,0)*('Físico-MAC'!K36),0)</f>
        <v>0</v>
      </c>
      <c r="M36" s="1">
        <f>IFERROR(VLOOKUP($A36,delibm26,2,0)*('Físico-MAC'!L36),0)</f>
        <v>0</v>
      </c>
      <c r="N36" s="1">
        <f>IFERROR(VLOOKUP($A36,delibm26,2,0)*('Físico-MAC'!M36),0)</f>
        <v>0</v>
      </c>
      <c r="O36" s="1">
        <f>IFERROR(VLOOKUP($A36,delibm26,2,0)*('Físico-MAC'!N36),0)</f>
        <v>0</v>
      </c>
      <c r="P36" s="1">
        <f>IFERROR(VLOOKUP($A36,delibm26,2,0)*('Físico-MAC'!O36),0)</f>
        <v>0</v>
      </c>
      <c r="Q36" s="1">
        <f>IFERROR(VLOOKUP($A36,delibm26,2,0)*('Físico-MAC'!P36),0)</f>
        <v>0</v>
      </c>
      <c r="R36" s="1">
        <f>IFERROR(VLOOKUP($A36,delibm26,2,0)*('Físico-MAC'!Q36),0)</f>
        <v>0</v>
      </c>
      <c r="S36" s="1">
        <f>IFERROR(VLOOKUP($A36,delibm26,2,0)*('Físico-MAC'!R36),0)</f>
        <v>0</v>
      </c>
      <c r="T36" s="1">
        <f>IFERROR(VLOOKUP($A36,delibm26,2,0)*('Físico-MAC'!S36),0)</f>
        <v>0</v>
      </c>
      <c r="U36" s="1">
        <f>IFERROR(VLOOKUP($A36,delibm26,2,0)*('Físico-MAC'!T36),0)</f>
        <v>7629.16</v>
      </c>
      <c r="V36" s="1">
        <f>IFERROR(VLOOKUP($A36,delibm26,2,0)*('Físico-MAC'!U36),0)</f>
        <v>0</v>
      </c>
      <c r="W36" s="1">
        <f>IFERROR(VLOOKUP($A36,delibm26,2,0)*('Físico-MAC'!V36),0)</f>
        <v>0</v>
      </c>
      <c r="X36" s="1">
        <f>IFERROR(VLOOKUP($A36,delibm26,2,0)*('Físico-MAC'!W36),0)</f>
        <v>0</v>
      </c>
      <c r="Y36" s="1">
        <f>IFERROR(VLOOKUP($A36,delibm26,2,0)*('Físico-MAC'!X36),0)</f>
        <v>0</v>
      </c>
      <c r="Z36" s="1">
        <f>IFERROR(VLOOKUP($A36,delibm26,2,0)*('Físico-MAC'!Y36),0)</f>
        <v>0</v>
      </c>
      <c r="AA36" s="1">
        <f>IFERROR(VLOOKUP($A36,delibm26,2,0)*('Físico-MAC'!Z36),0)</f>
        <v>0</v>
      </c>
      <c r="AB36" s="1">
        <f>IFERROR(VLOOKUP($A36,delibm26,2,0)*('Físico-MAC'!AA36),0)</f>
        <v>0</v>
      </c>
      <c r="AC36" s="1">
        <f t="shared" si="1"/>
        <v>7629.16</v>
      </c>
    </row>
    <row r="37" spans="1:29" x14ac:dyDescent="0.25">
      <c r="A37">
        <f t="shared" si="0"/>
        <v>41602020</v>
      </c>
      <c r="B37" t="s">
        <v>63</v>
      </c>
      <c r="C37" s="1">
        <f>IFERROR(VLOOKUP($A37,delibm26,2,0)*('Físico-MAC'!B37),0)</f>
        <v>0</v>
      </c>
      <c r="D37" s="1">
        <f>IFERROR(VLOOKUP($A37,delibm26,2,0)*('Físico-MAC'!C37),0)</f>
        <v>0</v>
      </c>
      <c r="E37" s="1">
        <f>IFERROR(VLOOKUP($A37,delibm26,2,0)*('Físico-MAC'!D37),0)</f>
        <v>0</v>
      </c>
      <c r="F37" s="1">
        <f>IFERROR(VLOOKUP($A37,delibm26,2,0)*('Físico-MAC'!E37),0)</f>
        <v>1809.42</v>
      </c>
      <c r="G37" s="1">
        <f>IFERROR(VLOOKUP($A37,delibm26,2,0)*('Físico-MAC'!F37),0)</f>
        <v>0</v>
      </c>
      <c r="H37" s="1">
        <f>IFERROR(VLOOKUP($A37,delibm26,2,0)*('Físico-MAC'!G37),0)</f>
        <v>0</v>
      </c>
      <c r="I37" s="1">
        <f>IFERROR(VLOOKUP($A37,delibm26,2,0)*('Físico-MAC'!H37),0)</f>
        <v>0</v>
      </c>
      <c r="J37" s="1">
        <f>IFERROR(VLOOKUP($A37,delibm26,2,0)*('Físico-MAC'!I37),0)</f>
        <v>0</v>
      </c>
      <c r="K37" s="1">
        <f>IFERROR(VLOOKUP($A37,delibm26,2,0)*('Físico-MAC'!J37),0)</f>
        <v>0</v>
      </c>
      <c r="L37" s="1">
        <f>IFERROR(VLOOKUP($A37,delibm26,2,0)*('Físico-MAC'!K37),0)</f>
        <v>0</v>
      </c>
      <c r="M37" s="1">
        <f>IFERROR(VLOOKUP($A37,delibm26,2,0)*('Físico-MAC'!L37),0)</f>
        <v>0</v>
      </c>
      <c r="N37" s="1">
        <f>IFERROR(VLOOKUP($A37,delibm26,2,0)*('Físico-MAC'!M37),0)</f>
        <v>0</v>
      </c>
      <c r="O37" s="1">
        <f>IFERROR(VLOOKUP($A37,delibm26,2,0)*('Físico-MAC'!N37),0)</f>
        <v>0</v>
      </c>
      <c r="P37" s="1">
        <f>IFERROR(VLOOKUP($A37,delibm26,2,0)*('Físico-MAC'!O37),0)</f>
        <v>0</v>
      </c>
      <c r="Q37" s="1">
        <f>IFERROR(VLOOKUP($A37,delibm26,2,0)*('Físico-MAC'!P37),0)</f>
        <v>1809.42</v>
      </c>
      <c r="R37" s="1">
        <f>IFERROR(VLOOKUP($A37,delibm26,2,0)*('Físico-MAC'!Q37),0)</f>
        <v>0</v>
      </c>
      <c r="S37" s="1">
        <f>IFERROR(VLOOKUP($A37,delibm26,2,0)*('Físico-MAC'!R37),0)</f>
        <v>0</v>
      </c>
      <c r="T37" s="1">
        <f>IFERROR(VLOOKUP($A37,delibm26,2,0)*('Físico-MAC'!S37),0)</f>
        <v>0</v>
      </c>
      <c r="U37" s="1">
        <f>IFERROR(VLOOKUP($A37,delibm26,2,0)*('Físico-MAC'!T37),0)</f>
        <v>0</v>
      </c>
      <c r="V37" s="1">
        <f>IFERROR(VLOOKUP($A37,delibm26,2,0)*('Físico-MAC'!U37),0)</f>
        <v>0</v>
      </c>
      <c r="W37" s="1">
        <f>IFERROR(VLOOKUP($A37,delibm26,2,0)*('Físico-MAC'!V37),0)</f>
        <v>0</v>
      </c>
      <c r="X37" s="1">
        <f>IFERROR(VLOOKUP($A37,delibm26,2,0)*('Físico-MAC'!W37),0)</f>
        <v>0</v>
      </c>
      <c r="Y37" s="1">
        <f>IFERROR(VLOOKUP($A37,delibm26,2,0)*('Físico-MAC'!X37),0)</f>
        <v>0</v>
      </c>
      <c r="Z37" s="1">
        <f>IFERROR(VLOOKUP($A37,delibm26,2,0)*('Físico-MAC'!Y37),0)</f>
        <v>0</v>
      </c>
      <c r="AA37" s="1">
        <f>IFERROR(VLOOKUP($A37,delibm26,2,0)*('Físico-MAC'!Z37),0)</f>
        <v>0</v>
      </c>
      <c r="AB37" s="1">
        <f>IFERROR(VLOOKUP($A37,delibm26,2,0)*('Físico-MAC'!AA37),0)</f>
        <v>0</v>
      </c>
      <c r="AC37" s="1">
        <f t="shared" si="1"/>
        <v>3618.84</v>
      </c>
    </row>
    <row r="38" spans="1:29" x14ac:dyDescent="0.25">
      <c r="A38">
        <f t="shared" si="0"/>
        <v>41602021</v>
      </c>
      <c r="B38" t="s">
        <v>64</v>
      </c>
      <c r="C38" s="1">
        <f>IFERROR(VLOOKUP($A38,delibm26,2,0)*('Físico-MAC'!B38),0)</f>
        <v>0</v>
      </c>
      <c r="D38" s="1">
        <f>IFERROR(VLOOKUP($A38,delibm26,2,0)*('Físico-MAC'!C38),0)</f>
        <v>0</v>
      </c>
      <c r="E38" s="1">
        <f>IFERROR(VLOOKUP($A38,delibm26,2,0)*('Físico-MAC'!D38),0)</f>
        <v>0</v>
      </c>
      <c r="F38" s="1">
        <f>IFERROR(VLOOKUP($A38,delibm26,2,0)*('Físico-MAC'!E38),0)</f>
        <v>1937.81</v>
      </c>
      <c r="G38" s="1">
        <f>IFERROR(VLOOKUP($A38,delibm26,2,0)*('Físico-MAC'!F38),0)</f>
        <v>0</v>
      </c>
      <c r="H38" s="1">
        <f>IFERROR(VLOOKUP($A38,delibm26,2,0)*('Físico-MAC'!G38),0)</f>
        <v>0</v>
      </c>
      <c r="I38" s="1">
        <f>IFERROR(VLOOKUP($A38,delibm26,2,0)*('Físico-MAC'!H38),0)</f>
        <v>3875.62</v>
      </c>
      <c r="J38" s="1">
        <f>IFERROR(VLOOKUP($A38,delibm26,2,0)*('Físico-MAC'!I38),0)</f>
        <v>0</v>
      </c>
      <c r="K38" s="1">
        <f>IFERROR(VLOOKUP($A38,delibm26,2,0)*('Físico-MAC'!J38),0)</f>
        <v>0</v>
      </c>
      <c r="L38" s="1">
        <f>IFERROR(VLOOKUP($A38,delibm26,2,0)*('Físico-MAC'!K38),0)</f>
        <v>0</v>
      </c>
      <c r="M38" s="1">
        <f>IFERROR(VLOOKUP($A38,delibm26,2,0)*('Físico-MAC'!L38),0)</f>
        <v>1937.81</v>
      </c>
      <c r="N38" s="1">
        <f>IFERROR(VLOOKUP($A38,delibm26,2,0)*('Físico-MAC'!M38),0)</f>
        <v>0</v>
      </c>
      <c r="O38" s="1">
        <f>IFERROR(VLOOKUP($A38,delibm26,2,0)*('Físico-MAC'!N38),0)</f>
        <v>0</v>
      </c>
      <c r="P38" s="1">
        <f>IFERROR(VLOOKUP($A38,delibm26,2,0)*('Físico-MAC'!O38),0)</f>
        <v>0</v>
      </c>
      <c r="Q38" s="1">
        <f>IFERROR(VLOOKUP($A38,delibm26,2,0)*('Físico-MAC'!P38),0)</f>
        <v>1937.81</v>
      </c>
      <c r="R38" s="1">
        <f>IFERROR(VLOOKUP($A38,delibm26,2,0)*('Físico-MAC'!Q38),0)</f>
        <v>0</v>
      </c>
      <c r="S38" s="1">
        <f>IFERROR(VLOOKUP($A38,delibm26,2,0)*('Físico-MAC'!R38),0)</f>
        <v>0</v>
      </c>
      <c r="T38" s="1">
        <f>IFERROR(VLOOKUP($A38,delibm26,2,0)*('Físico-MAC'!S38),0)</f>
        <v>0</v>
      </c>
      <c r="U38" s="1">
        <f>IFERROR(VLOOKUP($A38,delibm26,2,0)*('Físico-MAC'!T38),0)</f>
        <v>1937.81</v>
      </c>
      <c r="V38" s="1">
        <f>IFERROR(VLOOKUP($A38,delibm26,2,0)*('Físico-MAC'!U38),0)</f>
        <v>3875.62</v>
      </c>
      <c r="W38" s="1">
        <f>IFERROR(VLOOKUP($A38,delibm26,2,0)*('Físico-MAC'!V38),0)</f>
        <v>0</v>
      </c>
      <c r="X38" s="1">
        <f>IFERROR(VLOOKUP($A38,delibm26,2,0)*('Físico-MAC'!W38),0)</f>
        <v>0</v>
      </c>
      <c r="Y38" s="1">
        <f>IFERROR(VLOOKUP($A38,delibm26,2,0)*('Físico-MAC'!X38),0)</f>
        <v>0</v>
      </c>
      <c r="Z38" s="1">
        <f>IFERROR(VLOOKUP($A38,delibm26,2,0)*('Físico-MAC'!Y38),0)</f>
        <v>0</v>
      </c>
      <c r="AA38" s="1">
        <f>IFERROR(VLOOKUP($A38,delibm26,2,0)*('Físico-MAC'!Z38),0)</f>
        <v>0</v>
      </c>
      <c r="AB38" s="1">
        <f>IFERROR(VLOOKUP($A38,delibm26,2,0)*('Físico-MAC'!AA38),0)</f>
        <v>0</v>
      </c>
      <c r="AC38" s="1">
        <f t="shared" si="1"/>
        <v>15502.48</v>
      </c>
    </row>
    <row r="39" spans="1:29" x14ac:dyDescent="0.25">
      <c r="A39">
        <f t="shared" si="0"/>
        <v>41602022</v>
      </c>
      <c r="B39" t="s">
        <v>65</v>
      </c>
      <c r="C39" s="1">
        <f>IFERROR(VLOOKUP($A39,delibm26,2,0)*('Físico-MAC'!B39),0)</f>
        <v>0</v>
      </c>
      <c r="D39" s="1">
        <f>IFERROR(VLOOKUP($A39,delibm26,2,0)*('Físico-MAC'!C39),0)</f>
        <v>0</v>
      </c>
      <c r="E39" s="1">
        <f>IFERROR(VLOOKUP($A39,delibm26,2,0)*('Físico-MAC'!D39),0)</f>
        <v>0</v>
      </c>
      <c r="F39" s="1">
        <f>IFERROR(VLOOKUP($A39,delibm26,2,0)*('Físico-MAC'!E39),0)</f>
        <v>0</v>
      </c>
      <c r="G39" s="1">
        <f>IFERROR(VLOOKUP($A39,delibm26,2,0)*('Físico-MAC'!F39),0)</f>
        <v>0</v>
      </c>
      <c r="H39" s="1">
        <f>IFERROR(VLOOKUP($A39,delibm26,2,0)*('Físico-MAC'!G39),0)</f>
        <v>0</v>
      </c>
      <c r="I39" s="1">
        <f>IFERROR(VLOOKUP($A39,delibm26,2,0)*('Físico-MAC'!H39),0)</f>
        <v>4577.3599999999997</v>
      </c>
      <c r="J39" s="1">
        <f>IFERROR(VLOOKUP($A39,delibm26,2,0)*('Físico-MAC'!I39),0)</f>
        <v>0</v>
      </c>
      <c r="K39" s="1">
        <f>IFERROR(VLOOKUP($A39,delibm26,2,0)*('Físico-MAC'!J39),0)</f>
        <v>0</v>
      </c>
      <c r="L39" s="1">
        <f>IFERROR(VLOOKUP($A39,delibm26,2,0)*('Físico-MAC'!K39),0)</f>
        <v>0</v>
      </c>
      <c r="M39" s="1">
        <f>IFERROR(VLOOKUP($A39,delibm26,2,0)*('Físico-MAC'!L39),0)</f>
        <v>0</v>
      </c>
      <c r="N39" s="1">
        <f>IFERROR(VLOOKUP($A39,delibm26,2,0)*('Físico-MAC'!M39),0)</f>
        <v>0</v>
      </c>
      <c r="O39" s="1">
        <f>IFERROR(VLOOKUP($A39,delibm26,2,0)*('Físico-MAC'!N39),0)</f>
        <v>0</v>
      </c>
      <c r="P39" s="1">
        <f>IFERROR(VLOOKUP($A39,delibm26,2,0)*('Físico-MAC'!O39),0)</f>
        <v>0</v>
      </c>
      <c r="Q39" s="1">
        <f>IFERROR(VLOOKUP($A39,delibm26,2,0)*('Físico-MAC'!P39),0)</f>
        <v>4577.3599999999997</v>
      </c>
      <c r="R39" s="1">
        <f>IFERROR(VLOOKUP($A39,delibm26,2,0)*('Físico-MAC'!Q39),0)</f>
        <v>0</v>
      </c>
      <c r="S39" s="1">
        <f>IFERROR(VLOOKUP($A39,delibm26,2,0)*('Físico-MAC'!R39),0)</f>
        <v>0</v>
      </c>
      <c r="T39" s="1">
        <f>IFERROR(VLOOKUP($A39,delibm26,2,0)*('Físico-MAC'!S39),0)</f>
        <v>0</v>
      </c>
      <c r="U39" s="1">
        <f>IFERROR(VLOOKUP($A39,delibm26,2,0)*('Físico-MAC'!T39),0)</f>
        <v>9154.7199999999993</v>
      </c>
      <c r="V39" s="1">
        <f>IFERROR(VLOOKUP($A39,delibm26,2,0)*('Físico-MAC'!U39),0)</f>
        <v>0</v>
      </c>
      <c r="W39" s="1">
        <f>IFERROR(VLOOKUP($A39,delibm26,2,0)*('Físico-MAC'!V39),0)</f>
        <v>0</v>
      </c>
      <c r="X39" s="1">
        <f>IFERROR(VLOOKUP($A39,delibm26,2,0)*('Físico-MAC'!W39),0)</f>
        <v>0</v>
      </c>
      <c r="Y39" s="1">
        <f>IFERROR(VLOOKUP($A39,delibm26,2,0)*('Físico-MAC'!X39),0)</f>
        <v>0</v>
      </c>
      <c r="Z39" s="1">
        <f>IFERROR(VLOOKUP($A39,delibm26,2,0)*('Físico-MAC'!Y39),0)</f>
        <v>0</v>
      </c>
      <c r="AA39" s="1">
        <f>IFERROR(VLOOKUP($A39,delibm26,2,0)*('Físico-MAC'!Z39),0)</f>
        <v>0</v>
      </c>
      <c r="AB39" s="1">
        <f>IFERROR(VLOOKUP($A39,delibm26,2,0)*('Físico-MAC'!AA39),0)</f>
        <v>0</v>
      </c>
      <c r="AC39" s="1">
        <f t="shared" si="1"/>
        <v>18309.439999999999</v>
      </c>
    </row>
    <row r="40" spans="1:29" x14ac:dyDescent="0.25">
      <c r="A40">
        <f t="shared" si="0"/>
        <v>41602023</v>
      </c>
      <c r="B40" t="s">
        <v>66</v>
      </c>
      <c r="C40" s="1">
        <f>IFERROR(VLOOKUP($A40,delibm26,2,0)*('Físico-MAC'!B40),0)</f>
        <v>0</v>
      </c>
      <c r="D40" s="1">
        <f>IFERROR(VLOOKUP($A40,delibm26,2,0)*('Físico-MAC'!C40),0)</f>
        <v>0</v>
      </c>
      <c r="E40" s="1">
        <f>IFERROR(VLOOKUP($A40,delibm26,2,0)*('Físico-MAC'!D40),0)</f>
        <v>0</v>
      </c>
      <c r="F40" s="1">
        <f>IFERROR(VLOOKUP($A40,delibm26,2,0)*('Físico-MAC'!E40),0)</f>
        <v>1809.05</v>
      </c>
      <c r="G40" s="1">
        <f>IFERROR(VLOOKUP($A40,delibm26,2,0)*('Físico-MAC'!F40),0)</f>
        <v>0</v>
      </c>
      <c r="H40" s="1">
        <f>IFERROR(VLOOKUP($A40,delibm26,2,0)*('Físico-MAC'!G40),0)</f>
        <v>0</v>
      </c>
      <c r="I40" s="1">
        <f>IFERROR(VLOOKUP($A40,delibm26,2,0)*('Físico-MAC'!H40),0)</f>
        <v>3618.1</v>
      </c>
      <c r="J40" s="1">
        <f>IFERROR(VLOOKUP($A40,delibm26,2,0)*('Físico-MAC'!I40),0)</f>
        <v>0</v>
      </c>
      <c r="K40" s="1">
        <f>IFERROR(VLOOKUP($A40,delibm26,2,0)*('Físico-MAC'!J40),0)</f>
        <v>0</v>
      </c>
      <c r="L40" s="1">
        <f>IFERROR(VLOOKUP($A40,delibm26,2,0)*('Físico-MAC'!K40),0)</f>
        <v>0</v>
      </c>
      <c r="M40" s="1">
        <f>IFERROR(VLOOKUP($A40,delibm26,2,0)*('Físico-MAC'!L40),0)</f>
        <v>0</v>
      </c>
      <c r="N40" s="1">
        <f>IFERROR(VLOOKUP($A40,delibm26,2,0)*('Físico-MAC'!M40),0)</f>
        <v>0</v>
      </c>
      <c r="O40" s="1">
        <f>IFERROR(VLOOKUP($A40,delibm26,2,0)*('Físico-MAC'!N40),0)</f>
        <v>0</v>
      </c>
      <c r="P40" s="1">
        <f>IFERROR(VLOOKUP($A40,delibm26,2,0)*('Físico-MAC'!O40),0)</f>
        <v>0</v>
      </c>
      <c r="Q40" s="1">
        <f>IFERROR(VLOOKUP($A40,delibm26,2,0)*('Físico-MAC'!P40),0)</f>
        <v>0</v>
      </c>
      <c r="R40" s="1">
        <f>IFERROR(VLOOKUP($A40,delibm26,2,0)*('Físico-MAC'!Q40),0)</f>
        <v>0</v>
      </c>
      <c r="S40" s="1">
        <f>IFERROR(VLOOKUP($A40,delibm26,2,0)*('Físico-MAC'!R40),0)</f>
        <v>0</v>
      </c>
      <c r="T40" s="1">
        <f>IFERROR(VLOOKUP($A40,delibm26,2,0)*('Físico-MAC'!S40),0)</f>
        <v>0</v>
      </c>
      <c r="U40" s="1">
        <f>IFERROR(VLOOKUP($A40,delibm26,2,0)*('Físico-MAC'!T40),0)</f>
        <v>0</v>
      </c>
      <c r="V40" s="1">
        <f>IFERROR(VLOOKUP($A40,delibm26,2,0)*('Físico-MAC'!U40),0)</f>
        <v>0</v>
      </c>
      <c r="W40" s="1">
        <f>IFERROR(VLOOKUP($A40,delibm26,2,0)*('Físico-MAC'!V40),0)</f>
        <v>0</v>
      </c>
      <c r="X40" s="1">
        <f>IFERROR(VLOOKUP($A40,delibm26,2,0)*('Físico-MAC'!W40),0)</f>
        <v>0</v>
      </c>
      <c r="Y40" s="1">
        <f>IFERROR(VLOOKUP($A40,delibm26,2,0)*('Físico-MAC'!X40),0)</f>
        <v>0</v>
      </c>
      <c r="Z40" s="1">
        <f>IFERROR(VLOOKUP($A40,delibm26,2,0)*('Físico-MAC'!Y40),0)</f>
        <v>0</v>
      </c>
      <c r="AA40" s="1">
        <f>IFERROR(VLOOKUP($A40,delibm26,2,0)*('Físico-MAC'!Z40),0)</f>
        <v>0</v>
      </c>
      <c r="AB40" s="1">
        <f>IFERROR(VLOOKUP($A40,delibm26,2,0)*('Físico-MAC'!AA40),0)</f>
        <v>0</v>
      </c>
      <c r="AC40" s="1">
        <f t="shared" si="1"/>
        <v>5427.15</v>
      </c>
    </row>
    <row r="41" spans="1:29" x14ac:dyDescent="0.25">
      <c r="A41">
        <f t="shared" si="0"/>
        <v>41602024</v>
      </c>
      <c r="B41" t="s">
        <v>67</v>
      </c>
      <c r="C41" s="1">
        <f>IFERROR(VLOOKUP($A41,delibm26,2,0)*('Físico-MAC'!B41),0)</f>
        <v>0</v>
      </c>
      <c r="D41" s="1">
        <f>IFERROR(VLOOKUP($A41,delibm26,2,0)*('Físico-MAC'!C41),0)</f>
        <v>0</v>
      </c>
      <c r="E41" s="1">
        <f>IFERROR(VLOOKUP($A41,delibm26,2,0)*('Físico-MAC'!D41),0)</f>
        <v>0</v>
      </c>
      <c r="F41" s="1">
        <f>IFERROR(VLOOKUP($A41,delibm26,2,0)*('Físico-MAC'!E41),0)</f>
        <v>0</v>
      </c>
      <c r="G41" s="1">
        <f>IFERROR(VLOOKUP($A41,delibm26,2,0)*('Físico-MAC'!F41),0)</f>
        <v>0</v>
      </c>
      <c r="H41" s="1">
        <f>IFERROR(VLOOKUP($A41,delibm26,2,0)*('Físico-MAC'!G41),0)</f>
        <v>0</v>
      </c>
      <c r="I41" s="1">
        <f>IFERROR(VLOOKUP($A41,delibm26,2,0)*('Físico-MAC'!H41),0)</f>
        <v>0</v>
      </c>
      <c r="J41" s="1">
        <f>IFERROR(VLOOKUP($A41,delibm26,2,0)*('Físico-MAC'!I41),0)</f>
        <v>0</v>
      </c>
      <c r="K41" s="1">
        <f>IFERROR(VLOOKUP($A41,delibm26,2,0)*('Físico-MAC'!J41),0)</f>
        <v>0</v>
      </c>
      <c r="L41" s="1">
        <f>IFERROR(VLOOKUP($A41,delibm26,2,0)*('Físico-MAC'!K41),0)</f>
        <v>0</v>
      </c>
      <c r="M41" s="1">
        <f>IFERROR(VLOOKUP($A41,delibm26,2,0)*('Físico-MAC'!L41),0)</f>
        <v>0</v>
      </c>
      <c r="N41" s="1">
        <f>IFERROR(VLOOKUP($A41,delibm26,2,0)*('Físico-MAC'!M41),0)</f>
        <v>0</v>
      </c>
      <c r="O41" s="1">
        <f>IFERROR(VLOOKUP($A41,delibm26,2,0)*('Físico-MAC'!N41),0)</f>
        <v>0</v>
      </c>
      <c r="P41" s="1">
        <f>IFERROR(VLOOKUP($A41,delibm26,2,0)*('Físico-MAC'!O41),0)</f>
        <v>0</v>
      </c>
      <c r="Q41" s="1">
        <f>IFERROR(VLOOKUP($A41,delibm26,2,0)*('Físico-MAC'!P41),0)</f>
        <v>0</v>
      </c>
      <c r="R41" s="1">
        <f>IFERROR(VLOOKUP($A41,delibm26,2,0)*('Físico-MAC'!Q41),0)</f>
        <v>0</v>
      </c>
      <c r="S41" s="1">
        <f>IFERROR(VLOOKUP($A41,delibm26,2,0)*('Físico-MAC'!R41),0)</f>
        <v>0</v>
      </c>
      <c r="T41" s="1">
        <f>IFERROR(VLOOKUP($A41,delibm26,2,0)*('Físico-MAC'!S41),0)</f>
        <v>0</v>
      </c>
      <c r="U41" s="1">
        <f>IFERROR(VLOOKUP($A41,delibm26,2,0)*('Físico-MAC'!T41),0)</f>
        <v>727.87</v>
      </c>
      <c r="V41" s="1">
        <f>IFERROR(VLOOKUP($A41,delibm26,2,0)*('Físico-MAC'!U41),0)</f>
        <v>0</v>
      </c>
      <c r="W41" s="1">
        <f>IFERROR(VLOOKUP($A41,delibm26,2,0)*('Físico-MAC'!V41),0)</f>
        <v>0</v>
      </c>
      <c r="X41" s="1">
        <f>IFERROR(VLOOKUP($A41,delibm26,2,0)*('Físico-MAC'!W41),0)</f>
        <v>0</v>
      </c>
      <c r="Y41" s="1">
        <f>IFERROR(VLOOKUP($A41,delibm26,2,0)*('Físico-MAC'!X41),0)</f>
        <v>0</v>
      </c>
      <c r="Z41" s="1">
        <f>IFERROR(VLOOKUP($A41,delibm26,2,0)*('Físico-MAC'!Y41),0)</f>
        <v>0</v>
      </c>
      <c r="AA41" s="1">
        <f>IFERROR(VLOOKUP($A41,delibm26,2,0)*('Físico-MAC'!Z41),0)</f>
        <v>0</v>
      </c>
      <c r="AB41" s="1">
        <f>IFERROR(VLOOKUP($A41,delibm26,2,0)*('Físico-MAC'!AA41),0)</f>
        <v>0</v>
      </c>
      <c r="AC41" s="1">
        <f t="shared" si="1"/>
        <v>727.87</v>
      </c>
    </row>
    <row r="42" spans="1:29" x14ac:dyDescent="0.25">
      <c r="A42">
        <f t="shared" si="0"/>
        <v>41603020</v>
      </c>
      <c r="B42" t="s">
        <v>68</v>
      </c>
      <c r="C42" s="1">
        <f>IFERROR(VLOOKUP($A42,delibm26,2,0)*('Físico-MAC'!B42),0)</f>
        <v>0</v>
      </c>
      <c r="D42" s="1">
        <f>IFERROR(VLOOKUP($A42,delibm26,2,0)*('Físico-MAC'!C42),0)</f>
        <v>0</v>
      </c>
      <c r="E42" s="1">
        <f>IFERROR(VLOOKUP($A42,delibm26,2,0)*('Físico-MAC'!D42),0)</f>
        <v>0</v>
      </c>
      <c r="F42" s="1">
        <f>IFERROR(VLOOKUP($A42,delibm26,2,0)*('Físico-MAC'!E42),0)</f>
        <v>0</v>
      </c>
      <c r="G42" s="1">
        <f>IFERROR(VLOOKUP($A42,delibm26,2,0)*('Físico-MAC'!F42),0)</f>
        <v>0</v>
      </c>
      <c r="H42" s="1">
        <f>IFERROR(VLOOKUP($A42,delibm26,2,0)*('Físico-MAC'!G42),0)</f>
        <v>0</v>
      </c>
      <c r="I42" s="1">
        <f>IFERROR(VLOOKUP($A42,delibm26,2,0)*('Físico-MAC'!H42),0)</f>
        <v>3787.07</v>
      </c>
      <c r="J42" s="1">
        <f>IFERROR(VLOOKUP($A42,delibm26,2,0)*('Físico-MAC'!I42),0)</f>
        <v>0</v>
      </c>
      <c r="K42" s="1">
        <f>IFERROR(VLOOKUP($A42,delibm26,2,0)*('Físico-MAC'!J42),0)</f>
        <v>0</v>
      </c>
      <c r="L42" s="1">
        <f>IFERROR(VLOOKUP($A42,delibm26,2,0)*('Físico-MAC'!K42),0)</f>
        <v>0</v>
      </c>
      <c r="M42" s="1">
        <f>IFERROR(VLOOKUP($A42,delibm26,2,0)*('Físico-MAC'!L42),0)</f>
        <v>0</v>
      </c>
      <c r="N42" s="1">
        <f>IFERROR(VLOOKUP($A42,delibm26,2,0)*('Físico-MAC'!M42),0)</f>
        <v>0</v>
      </c>
      <c r="O42" s="1">
        <f>IFERROR(VLOOKUP($A42,delibm26,2,0)*('Físico-MAC'!N42),0)</f>
        <v>0</v>
      </c>
      <c r="P42" s="1">
        <f>IFERROR(VLOOKUP($A42,delibm26,2,0)*('Físico-MAC'!O42),0)</f>
        <v>0</v>
      </c>
      <c r="Q42" s="1">
        <f>IFERROR(VLOOKUP($A42,delibm26,2,0)*('Físico-MAC'!P42),0)</f>
        <v>0</v>
      </c>
      <c r="R42" s="1">
        <f>IFERROR(VLOOKUP($A42,delibm26,2,0)*('Físico-MAC'!Q42),0)</f>
        <v>0</v>
      </c>
      <c r="S42" s="1">
        <f>IFERROR(VLOOKUP($A42,delibm26,2,0)*('Físico-MAC'!R42),0)</f>
        <v>0</v>
      </c>
      <c r="T42" s="1">
        <f>IFERROR(VLOOKUP($A42,delibm26,2,0)*('Físico-MAC'!S42),0)</f>
        <v>0</v>
      </c>
      <c r="U42" s="1">
        <f>IFERROR(VLOOKUP($A42,delibm26,2,0)*('Físico-MAC'!T42),0)</f>
        <v>0</v>
      </c>
      <c r="V42" s="1">
        <f>IFERROR(VLOOKUP($A42,delibm26,2,0)*('Físico-MAC'!U42),0)</f>
        <v>0</v>
      </c>
      <c r="W42" s="1">
        <f>IFERROR(VLOOKUP($A42,delibm26,2,0)*('Físico-MAC'!V42),0)</f>
        <v>0</v>
      </c>
      <c r="X42" s="1">
        <f>IFERROR(VLOOKUP($A42,delibm26,2,0)*('Físico-MAC'!W42),0)</f>
        <v>0</v>
      </c>
      <c r="Y42" s="1">
        <f>IFERROR(VLOOKUP($A42,delibm26,2,0)*('Físico-MAC'!X42),0)</f>
        <v>0</v>
      </c>
      <c r="Z42" s="1">
        <f>IFERROR(VLOOKUP($A42,delibm26,2,0)*('Físico-MAC'!Y42),0)</f>
        <v>0</v>
      </c>
      <c r="AA42" s="1">
        <f>IFERROR(VLOOKUP($A42,delibm26,2,0)*('Físico-MAC'!Z42),0)</f>
        <v>0</v>
      </c>
      <c r="AB42" s="1">
        <f>IFERROR(VLOOKUP($A42,delibm26,2,0)*('Físico-MAC'!AA42),0)</f>
        <v>0</v>
      </c>
      <c r="AC42" s="1">
        <f t="shared" si="1"/>
        <v>3787.07</v>
      </c>
    </row>
    <row r="43" spans="1:29" x14ac:dyDescent="0.25">
      <c r="A43">
        <f t="shared" si="0"/>
        <v>41603025</v>
      </c>
      <c r="B43" t="s">
        <v>69</v>
      </c>
      <c r="C43" s="1">
        <f>IFERROR(VLOOKUP($A43,delibm26,2,0)*('Físico-MAC'!B43),0)</f>
        <v>0</v>
      </c>
      <c r="D43" s="1">
        <f>IFERROR(VLOOKUP($A43,delibm26,2,0)*('Físico-MAC'!C43),0)</f>
        <v>0</v>
      </c>
      <c r="E43" s="1">
        <f>IFERROR(VLOOKUP($A43,delibm26,2,0)*('Físico-MAC'!D43),0)</f>
        <v>0</v>
      </c>
      <c r="F43" s="1">
        <f>IFERROR(VLOOKUP($A43,delibm26,2,0)*('Físico-MAC'!E43),0)</f>
        <v>0</v>
      </c>
      <c r="G43" s="1">
        <f>IFERROR(VLOOKUP($A43,delibm26,2,0)*('Físico-MAC'!F43),0)</f>
        <v>0</v>
      </c>
      <c r="H43" s="1">
        <f>IFERROR(VLOOKUP($A43,delibm26,2,0)*('Físico-MAC'!G43),0)</f>
        <v>0</v>
      </c>
      <c r="I43" s="1">
        <f>IFERROR(VLOOKUP($A43,delibm26,2,0)*('Físico-MAC'!H43),0)</f>
        <v>0</v>
      </c>
      <c r="J43" s="1">
        <f>IFERROR(VLOOKUP($A43,delibm26,2,0)*('Físico-MAC'!I43),0)</f>
        <v>0</v>
      </c>
      <c r="K43" s="1">
        <f>IFERROR(VLOOKUP($A43,delibm26,2,0)*('Físico-MAC'!J43),0)</f>
        <v>0</v>
      </c>
      <c r="L43" s="1">
        <f>IFERROR(VLOOKUP($A43,delibm26,2,0)*('Físico-MAC'!K43),0)</f>
        <v>0</v>
      </c>
      <c r="M43" s="1">
        <f>IFERROR(VLOOKUP($A43,delibm26,2,0)*('Físico-MAC'!L43),0)</f>
        <v>2125.46</v>
      </c>
      <c r="N43" s="1">
        <f>IFERROR(VLOOKUP($A43,delibm26,2,0)*('Físico-MAC'!M43),0)</f>
        <v>0</v>
      </c>
      <c r="O43" s="1">
        <f>IFERROR(VLOOKUP($A43,delibm26,2,0)*('Físico-MAC'!N43),0)</f>
        <v>0</v>
      </c>
      <c r="P43" s="1">
        <f>IFERROR(VLOOKUP($A43,delibm26,2,0)*('Físico-MAC'!O43),0)</f>
        <v>0</v>
      </c>
      <c r="Q43" s="1">
        <f>IFERROR(VLOOKUP($A43,delibm26,2,0)*('Físico-MAC'!P43),0)</f>
        <v>4250.92</v>
      </c>
      <c r="R43" s="1">
        <f>IFERROR(VLOOKUP($A43,delibm26,2,0)*('Físico-MAC'!Q43),0)</f>
        <v>0</v>
      </c>
      <c r="S43" s="1">
        <f>IFERROR(VLOOKUP($A43,delibm26,2,0)*('Físico-MAC'!R43),0)</f>
        <v>0</v>
      </c>
      <c r="T43" s="1">
        <f>IFERROR(VLOOKUP($A43,delibm26,2,0)*('Físico-MAC'!S43),0)</f>
        <v>0</v>
      </c>
      <c r="U43" s="1">
        <f>IFERROR(VLOOKUP($A43,delibm26,2,0)*('Físico-MAC'!T43),0)</f>
        <v>2125.46</v>
      </c>
      <c r="V43" s="1">
        <f>IFERROR(VLOOKUP($A43,delibm26,2,0)*('Físico-MAC'!U43),0)</f>
        <v>0</v>
      </c>
      <c r="W43" s="1">
        <f>IFERROR(VLOOKUP($A43,delibm26,2,0)*('Físico-MAC'!V43),0)</f>
        <v>0</v>
      </c>
      <c r="X43" s="1">
        <f>IFERROR(VLOOKUP($A43,delibm26,2,0)*('Físico-MAC'!W43),0)</f>
        <v>0</v>
      </c>
      <c r="Y43" s="1">
        <f>IFERROR(VLOOKUP($A43,delibm26,2,0)*('Físico-MAC'!X43),0)</f>
        <v>0</v>
      </c>
      <c r="Z43" s="1">
        <f>IFERROR(VLOOKUP($A43,delibm26,2,0)*('Físico-MAC'!Y43),0)</f>
        <v>0</v>
      </c>
      <c r="AA43" s="1">
        <f>IFERROR(VLOOKUP($A43,delibm26,2,0)*('Físico-MAC'!Z43),0)</f>
        <v>0</v>
      </c>
      <c r="AB43" s="1">
        <f>IFERROR(VLOOKUP($A43,delibm26,2,0)*('Físico-MAC'!AA43),0)</f>
        <v>0</v>
      </c>
      <c r="AC43" s="1">
        <f t="shared" si="1"/>
        <v>8501.84</v>
      </c>
    </row>
    <row r="44" spans="1:29" x14ac:dyDescent="0.25">
      <c r="A44">
        <f t="shared" si="0"/>
        <v>41603027</v>
      </c>
      <c r="B44" t="s">
        <v>70</v>
      </c>
      <c r="C44" s="1">
        <f>IFERROR(VLOOKUP($A44,delibm26,2,0)*('Físico-MAC'!B44),0)</f>
        <v>0</v>
      </c>
      <c r="D44" s="1">
        <f>IFERROR(VLOOKUP($A44,delibm26,2,0)*('Físico-MAC'!C44),0)</f>
        <v>0</v>
      </c>
      <c r="E44" s="1">
        <f>IFERROR(VLOOKUP($A44,delibm26,2,0)*('Físico-MAC'!D44),0)</f>
        <v>0</v>
      </c>
      <c r="F44" s="1">
        <f>IFERROR(VLOOKUP($A44,delibm26,2,0)*('Físico-MAC'!E44),0)</f>
        <v>0</v>
      </c>
      <c r="G44" s="1">
        <f>IFERROR(VLOOKUP($A44,delibm26,2,0)*('Físico-MAC'!F44),0)</f>
        <v>0</v>
      </c>
      <c r="H44" s="1">
        <f>IFERROR(VLOOKUP($A44,delibm26,2,0)*('Físico-MAC'!G44),0)</f>
        <v>0</v>
      </c>
      <c r="I44" s="1">
        <f>IFERROR(VLOOKUP($A44,delibm26,2,0)*('Físico-MAC'!H44),0)</f>
        <v>2836.3</v>
      </c>
      <c r="J44" s="1">
        <f>IFERROR(VLOOKUP($A44,delibm26,2,0)*('Físico-MAC'!I44),0)</f>
        <v>0</v>
      </c>
      <c r="K44" s="1">
        <f>IFERROR(VLOOKUP($A44,delibm26,2,0)*('Físico-MAC'!J44),0)</f>
        <v>0</v>
      </c>
      <c r="L44" s="1">
        <f>IFERROR(VLOOKUP($A44,delibm26,2,0)*('Físico-MAC'!K44),0)</f>
        <v>0</v>
      </c>
      <c r="M44" s="1">
        <f>IFERROR(VLOOKUP($A44,delibm26,2,0)*('Físico-MAC'!L44),0)</f>
        <v>0</v>
      </c>
      <c r="N44" s="1">
        <f>IFERROR(VLOOKUP($A44,delibm26,2,0)*('Físico-MAC'!M44),0)</f>
        <v>0</v>
      </c>
      <c r="O44" s="1">
        <f>IFERROR(VLOOKUP($A44,delibm26,2,0)*('Físico-MAC'!N44),0)</f>
        <v>0</v>
      </c>
      <c r="P44" s="1">
        <f>IFERROR(VLOOKUP($A44,delibm26,2,0)*('Físico-MAC'!O44),0)</f>
        <v>0</v>
      </c>
      <c r="Q44" s="1">
        <f>IFERROR(VLOOKUP($A44,delibm26,2,0)*('Físico-MAC'!P44),0)</f>
        <v>0</v>
      </c>
      <c r="R44" s="1">
        <f>IFERROR(VLOOKUP($A44,delibm26,2,0)*('Físico-MAC'!Q44),0)</f>
        <v>0</v>
      </c>
      <c r="S44" s="1">
        <f>IFERROR(VLOOKUP($A44,delibm26,2,0)*('Físico-MAC'!R44),0)</f>
        <v>0</v>
      </c>
      <c r="T44" s="1">
        <f>IFERROR(VLOOKUP($A44,delibm26,2,0)*('Físico-MAC'!S44),0)</f>
        <v>0</v>
      </c>
      <c r="U44" s="1">
        <f>IFERROR(VLOOKUP($A44,delibm26,2,0)*('Físico-MAC'!T44),0)</f>
        <v>0</v>
      </c>
      <c r="V44" s="1">
        <f>IFERROR(VLOOKUP($A44,delibm26,2,0)*('Físico-MAC'!U44),0)</f>
        <v>0</v>
      </c>
      <c r="W44" s="1">
        <f>IFERROR(VLOOKUP($A44,delibm26,2,0)*('Físico-MAC'!V44),0)</f>
        <v>0</v>
      </c>
      <c r="X44" s="1">
        <f>IFERROR(VLOOKUP($A44,delibm26,2,0)*('Físico-MAC'!W44),0)</f>
        <v>0</v>
      </c>
      <c r="Y44" s="1">
        <f>IFERROR(VLOOKUP($A44,delibm26,2,0)*('Físico-MAC'!X44),0)</f>
        <v>0</v>
      </c>
      <c r="Z44" s="1">
        <f>IFERROR(VLOOKUP($A44,delibm26,2,0)*('Físico-MAC'!Y44),0)</f>
        <v>0</v>
      </c>
      <c r="AA44" s="1">
        <f>IFERROR(VLOOKUP($A44,delibm26,2,0)*('Físico-MAC'!Z44),0)</f>
        <v>0</v>
      </c>
      <c r="AB44" s="1">
        <f>IFERROR(VLOOKUP($A44,delibm26,2,0)*('Físico-MAC'!AA44),0)</f>
        <v>0</v>
      </c>
      <c r="AC44" s="1">
        <f t="shared" si="1"/>
        <v>2836.3</v>
      </c>
    </row>
    <row r="45" spans="1:29" x14ac:dyDescent="0.25">
      <c r="A45">
        <f t="shared" si="0"/>
        <v>41603028</v>
      </c>
      <c r="B45" t="s">
        <v>71</v>
      </c>
      <c r="C45" s="1">
        <f>IFERROR(VLOOKUP($A45,delibm26,2,0)*('Físico-MAC'!B45),0)</f>
        <v>0</v>
      </c>
      <c r="D45" s="1">
        <f>IFERROR(VLOOKUP($A45,delibm26,2,0)*('Físico-MAC'!C45),0)</f>
        <v>0</v>
      </c>
      <c r="E45" s="1">
        <f>IFERROR(VLOOKUP($A45,delibm26,2,0)*('Físico-MAC'!D45),0)</f>
        <v>0</v>
      </c>
      <c r="F45" s="1">
        <f>IFERROR(VLOOKUP($A45,delibm26,2,0)*('Físico-MAC'!E45),0)</f>
        <v>0</v>
      </c>
      <c r="G45" s="1">
        <f>IFERROR(VLOOKUP($A45,delibm26,2,0)*('Físico-MAC'!F45),0)</f>
        <v>0</v>
      </c>
      <c r="H45" s="1">
        <f>IFERROR(VLOOKUP($A45,delibm26,2,0)*('Físico-MAC'!G45),0)</f>
        <v>0</v>
      </c>
      <c r="I45" s="1">
        <f>IFERROR(VLOOKUP($A45,delibm26,2,0)*('Físico-MAC'!H45),0)</f>
        <v>0</v>
      </c>
      <c r="J45" s="1">
        <f>IFERROR(VLOOKUP($A45,delibm26,2,0)*('Físico-MAC'!I45),0)</f>
        <v>0</v>
      </c>
      <c r="K45" s="1">
        <f>IFERROR(VLOOKUP($A45,delibm26,2,0)*('Físico-MAC'!J45),0)</f>
        <v>0</v>
      </c>
      <c r="L45" s="1">
        <f>IFERROR(VLOOKUP($A45,delibm26,2,0)*('Físico-MAC'!K45),0)</f>
        <v>0</v>
      </c>
      <c r="M45" s="1">
        <f>IFERROR(VLOOKUP($A45,delibm26,2,0)*('Físico-MAC'!L45),0)</f>
        <v>1821</v>
      </c>
      <c r="N45" s="1">
        <f>IFERROR(VLOOKUP($A45,delibm26,2,0)*('Físico-MAC'!M45),0)</f>
        <v>0</v>
      </c>
      <c r="O45" s="1">
        <f>IFERROR(VLOOKUP($A45,delibm26,2,0)*('Físico-MAC'!N45),0)</f>
        <v>0</v>
      </c>
      <c r="P45" s="1">
        <f>IFERROR(VLOOKUP($A45,delibm26,2,0)*('Físico-MAC'!O45),0)</f>
        <v>0</v>
      </c>
      <c r="Q45" s="1">
        <f>IFERROR(VLOOKUP($A45,delibm26,2,0)*('Físico-MAC'!P45),0)</f>
        <v>0</v>
      </c>
      <c r="R45" s="1">
        <f>IFERROR(VLOOKUP($A45,delibm26,2,0)*('Físico-MAC'!Q45),0)</f>
        <v>0</v>
      </c>
      <c r="S45" s="1">
        <f>IFERROR(VLOOKUP($A45,delibm26,2,0)*('Físico-MAC'!R45),0)</f>
        <v>0</v>
      </c>
      <c r="T45" s="1">
        <f>IFERROR(VLOOKUP($A45,delibm26,2,0)*('Físico-MAC'!S45),0)</f>
        <v>0</v>
      </c>
      <c r="U45" s="1">
        <f>IFERROR(VLOOKUP($A45,delibm26,2,0)*('Físico-MAC'!T45),0)</f>
        <v>0</v>
      </c>
      <c r="V45" s="1">
        <f>IFERROR(VLOOKUP($A45,delibm26,2,0)*('Físico-MAC'!U45),0)</f>
        <v>910.5</v>
      </c>
      <c r="W45" s="1">
        <f>IFERROR(VLOOKUP($A45,delibm26,2,0)*('Físico-MAC'!V45),0)</f>
        <v>0</v>
      </c>
      <c r="X45" s="1">
        <f>IFERROR(VLOOKUP($A45,delibm26,2,0)*('Físico-MAC'!W45),0)</f>
        <v>0</v>
      </c>
      <c r="Y45" s="1">
        <f>IFERROR(VLOOKUP($A45,delibm26,2,0)*('Físico-MAC'!X45),0)</f>
        <v>0</v>
      </c>
      <c r="Z45" s="1">
        <f>IFERROR(VLOOKUP($A45,delibm26,2,0)*('Físico-MAC'!Y45),0)</f>
        <v>0</v>
      </c>
      <c r="AA45" s="1">
        <f>IFERROR(VLOOKUP($A45,delibm26,2,0)*('Físico-MAC'!Z45),0)</f>
        <v>0</v>
      </c>
      <c r="AB45" s="1">
        <f>IFERROR(VLOOKUP($A45,delibm26,2,0)*('Físico-MAC'!AA45),0)</f>
        <v>0</v>
      </c>
      <c r="AC45" s="1">
        <f t="shared" si="1"/>
        <v>2731.5</v>
      </c>
    </row>
    <row r="46" spans="1:29" x14ac:dyDescent="0.25">
      <c r="A46">
        <f t="shared" si="0"/>
        <v>41603032</v>
      </c>
      <c r="B46" t="s">
        <v>72</v>
      </c>
      <c r="C46" s="1">
        <f>IFERROR(VLOOKUP($A46,delibm26,2,0)*('Físico-MAC'!B46),0)</f>
        <v>0</v>
      </c>
      <c r="D46" s="1">
        <f>IFERROR(VLOOKUP($A46,delibm26,2,0)*('Físico-MAC'!C46),0)</f>
        <v>0</v>
      </c>
      <c r="E46" s="1">
        <f>IFERROR(VLOOKUP($A46,delibm26,2,0)*('Físico-MAC'!D46),0)</f>
        <v>0</v>
      </c>
      <c r="F46" s="1">
        <f>IFERROR(VLOOKUP($A46,delibm26,2,0)*('Físico-MAC'!E46),0)</f>
        <v>0</v>
      </c>
      <c r="G46" s="1">
        <f>IFERROR(VLOOKUP($A46,delibm26,2,0)*('Físico-MAC'!F46),0)</f>
        <v>0</v>
      </c>
      <c r="H46" s="1">
        <f>IFERROR(VLOOKUP($A46,delibm26,2,0)*('Físico-MAC'!G46),0)</f>
        <v>0</v>
      </c>
      <c r="I46" s="1">
        <f>IFERROR(VLOOKUP($A46,delibm26,2,0)*('Físico-MAC'!H46),0)</f>
        <v>791.49</v>
      </c>
      <c r="J46" s="1">
        <f>IFERROR(VLOOKUP($A46,delibm26,2,0)*('Físico-MAC'!I46),0)</f>
        <v>0</v>
      </c>
      <c r="K46" s="1">
        <f>IFERROR(VLOOKUP($A46,delibm26,2,0)*('Físico-MAC'!J46),0)</f>
        <v>0</v>
      </c>
      <c r="L46" s="1">
        <f>IFERROR(VLOOKUP($A46,delibm26,2,0)*('Físico-MAC'!K46),0)</f>
        <v>0</v>
      </c>
      <c r="M46" s="1">
        <f>IFERROR(VLOOKUP($A46,delibm26,2,0)*('Físico-MAC'!L46),0)</f>
        <v>4748.9400000000005</v>
      </c>
      <c r="N46" s="1">
        <f>IFERROR(VLOOKUP($A46,delibm26,2,0)*('Físico-MAC'!M46),0)</f>
        <v>0</v>
      </c>
      <c r="O46" s="1">
        <f>IFERROR(VLOOKUP($A46,delibm26,2,0)*('Físico-MAC'!N46),0)</f>
        <v>0</v>
      </c>
      <c r="P46" s="1">
        <f>IFERROR(VLOOKUP($A46,delibm26,2,0)*('Físico-MAC'!O46),0)</f>
        <v>0</v>
      </c>
      <c r="Q46" s="1">
        <f>IFERROR(VLOOKUP($A46,delibm26,2,0)*('Físico-MAC'!P46),0)</f>
        <v>0</v>
      </c>
      <c r="R46" s="1">
        <f>IFERROR(VLOOKUP($A46,delibm26,2,0)*('Físico-MAC'!Q46),0)</f>
        <v>0</v>
      </c>
      <c r="S46" s="1">
        <f>IFERROR(VLOOKUP($A46,delibm26,2,0)*('Físico-MAC'!R46),0)</f>
        <v>0</v>
      </c>
      <c r="T46" s="1">
        <f>IFERROR(VLOOKUP($A46,delibm26,2,0)*('Físico-MAC'!S46),0)</f>
        <v>0</v>
      </c>
      <c r="U46" s="1">
        <f>IFERROR(VLOOKUP($A46,delibm26,2,0)*('Físico-MAC'!T46),0)</f>
        <v>791.49</v>
      </c>
      <c r="V46" s="1">
        <f>IFERROR(VLOOKUP($A46,delibm26,2,0)*('Físico-MAC'!U46),0)</f>
        <v>1582.98</v>
      </c>
      <c r="W46" s="1">
        <f>IFERROR(VLOOKUP($A46,delibm26,2,0)*('Físico-MAC'!V46),0)</f>
        <v>0</v>
      </c>
      <c r="X46" s="1">
        <f>IFERROR(VLOOKUP($A46,delibm26,2,0)*('Físico-MAC'!W46),0)</f>
        <v>0</v>
      </c>
      <c r="Y46" s="1">
        <f>IFERROR(VLOOKUP($A46,delibm26,2,0)*('Físico-MAC'!X46),0)</f>
        <v>0</v>
      </c>
      <c r="Z46" s="1">
        <f>IFERROR(VLOOKUP($A46,delibm26,2,0)*('Físico-MAC'!Y46),0)</f>
        <v>0</v>
      </c>
      <c r="AA46" s="1">
        <f>IFERROR(VLOOKUP($A46,delibm26,2,0)*('Físico-MAC'!Z46),0)</f>
        <v>0</v>
      </c>
      <c r="AB46" s="1">
        <f>IFERROR(VLOOKUP($A46,delibm26,2,0)*('Físico-MAC'!AA46),0)</f>
        <v>0</v>
      </c>
      <c r="AC46" s="1">
        <f t="shared" si="1"/>
        <v>7914.9</v>
      </c>
    </row>
    <row r="47" spans="1:29" x14ac:dyDescent="0.25">
      <c r="A47">
        <f t="shared" si="0"/>
        <v>41604007</v>
      </c>
      <c r="B47" t="s">
        <v>73</v>
      </c>
      <c r="C47" s="1">
        <f>IFERROR(VLOOKUP($A47,delibm26,2,0)*('Físico-MAC'!B47),0)</f>
        <v>0</v>
      </c>
      <c r="D47" s="1">
        <f>IFERROR(VLOOKUP($A47,delibm26,2,0)*('Físico-MAC'!C47),0)</f>
        <v>0</v>
      </c>
      <c r="E47" s="1">
        <f>IFERROR(VLOOKUP($A47,delibm26,2,0)*('Físico-MAC'!D47),0)</f>
        <v>0</v>
      </c>
      <c r="F47" s="1">
        <f>IFERROR(VLOOKUP($A47,delibm26,2,0)*('Físico-MAC'!E47),0)</f>
        <v>0</v>
      </c>
      <c r="G47" s="1">
        <f>IFERROR(VLOOKUP($A47,delibm26,2,0)*('Físico-MAC'!F47),0)</f>
        <v>0</v>
      </c>
      <c r="H47" s="1">
        <f>IFERROR(VLOOKUP($A47,delibm26,2,0)*('Físico-MAC'!G47),0)</f>
        <v>0</v>
      </c>
      <c r="I47" s="1">
        <f>IFERROR(VLOOKUP($A47,delibm26,2,0)*('Físico-MAC'!H47),0)</f>
        <v>6988.56</v>
      </c>
      <c r="J47" s="1">
        <f>IFERROR(VLOOKUP($A47,delibm26,2,0)*('Físico-MAC'!I47),0)</f>
        <v>0</v>
      </c>
      <c r="K47" s="1">
        <f>IFERROR(VLOOKUP($A47,delibm26,2,0)*('Físico-MAC'!J47),0)</f>
        <v>0</v>
      </c>
      <c r="L47" s="1">
        <f>IFERROR(VLOOKUP($A47,delibm26,2,0)*('Físico-MAC'!K47),0)</f>
        <v>0</v>
      </c>
      <c r="M47" s="1">
        <f>IFERROR(VLOOKUP($A47,delibm26,2,0)*('Físico-MAC'!L47),0)</f>
        <v>0</v>
      </c>
      <c r="N47" s="1">
        <f>IFERROR(VLOOKUP($A47,delibm26,2,0)*('Físico-MAC'!M47),0)</f>
        <v>0</v>
      </c>
      <c r="O47" s="1">
        <f>IFERROR(VLOOKUP($A47,delibm26,2,0)*('Físico-MAC'!N47),0)</f>
        <v>0</v>
      </c>
      <c r="P47" s="1">
        <f>IFERROR(VLOOKUP($A47,delibm26,2,0)*('Físico-MAC'!O47),0)</f>
        <v>0</v>
      </c>
      <c r="Q47" s="1">
        <f>IFERROR(VLOOKUP($A47,delibm26,2,0)*('Físico-MAC'!P47),0)</f>
        <v>0</v>
      </c>
      <c r="R47" s="1">
        <f>IFERROR(VLOOKUP($A47,delibm26,2,0)*('Físico-MAC'!Q47),0)</f>
        <v>0</v>
      </c>
      <c r="S47" s="1">
        <f>IFERROR(VLOOKUP($A47,delibm26,2,0)*('Físico-MAC'!R47),0)</f>
        <v>0</v>
      </c>
      <c r="T47" s="1">
        <f>IFERROR(VLOOKUP($A47,delibm26,2,0)*('Físico-MAC'!S47),0)</f>
        <v>0</v>
      </c>
      <c r="U47" s="1">
        <f>IFERROR(VLOOKUP($A47,delibm26,2,0)*('Físico-MAC'!T47),0)</f>
        <v>0</v>
      </c>
      <c r="V47" s="1">
        <f>IFERROR(VLOOKUP($A47,delibm26,2,0)*('Físico-MAC'!U47),0)</f>
        <v>0</v>
      </c>
      <c r="W47" s="1">
        <f>IFERROR(VLOOKUP($A47,delibm26,2,0)*('Físico-MAC'!V47),0)</f>
        <v>0</v>
      </c>
      <c r="X47" s="1">
        <f>IFERROR(VLOOKUP($A47,delibm26,2,0)*('Físico-MAC'!W47),0)</f>
        <v>0</v>
      </c>
      <c r="Y47" s="1">
        <f>IFERROR(VLOOKUP($A47,delibm26,2,0)*('Físico-MAC'!X47),0)</f>
        <v>0</v>
      </c>
      <c r="Z47" s="1">
        <f>IFERROR(VLOOKUP($A47,delibm26,2,0)*('Físico-MAC'!Y47),0)</f>
        <v>0</v>
      </c>
      <c r="AA47" s="1">
        <f>IFERROR(VLOOKUP($A47,delibm26,2,0)*('Físico-MAC'!Z47),0)</f>
        <v>0</v>
      </c>
      <c r="AB47" s="1">
        <f>IFERROR(VLOOKUP($A47,delibm26,2,0)*('Físico-MAC'!AA47),0)</f>
        <v>0</v>
      </c>
      <c r="AC47" s="1">
        <f t="shared" si="1"/>
        <v>6988.56</v>
      </c>
    </row>
    <row r="48" spans="1:29" x14ac:dyDescent="0.25">
      <c r="A48">
        <f t="shared" si="0"/>
        <v>41604010</v>
      </c>
      <c r="B48" t="s">
        <v>74</v>
      </c>
      <c r="C48" s="1">
        <f>IFERROR(VLOOKUP($A48,delibm26,2,0)*('Físico-MAC'!B48),0)</f>
        <v>0</v>
      </c>
      <c r="D48" s="1">
        <f>IFERROR(VLOOKUP($A48,delibm26,2,0)*('Físico-MAC'!C48),0)</f>
        <v>0</v>
      </c>
      <c r="E48" s="1">
        <f>IFERROR(VLOOKUP($A48,delibm26,2,0)*('Físico-MAC'!D48),0)</f>
        <v>0</v>
      </c>
      <c r="F48" s="1">
        <f>IFERROR(VLOOKUP($A48,delibm26,2,0)*('Físico-MAC'!E48),0)</f>
        <v>0</v>
      </c>
      <c r="G48" s="1">
        <f>IFERROR(VLOOKUP($A48,delibm26,2,0)*('Físico-MAC'!F48),0)</f>
        <v>0</v>
      </c>
      <c r="H48" s="1">
        <f>IFERROR(VLOOKUP($A48,delibm26,2,0)*('Físico-MAC'!G48),0)</f>
        <v>0</v>
      </c>
      <c r="I48" s="1">
        <f>IFERROR(VLOOKUP($A48,delibm26,2,0)*('Físico-MAC'!H48),0)</f>
        <v>0</v>
      </c>
      <c r="J48" s="1">
        <f>IFERROR(VLOOKUP($A48,delibm26,2,0)*('Físico-MAC'!I48),0)</f>
        <v>0</v>
      </c>
      <c r="K48" s="1">
        <f>IFERROR(VLOOKUP($A48,delibm26,2,0)*('Físico-MAC'!J48),0)</f>
        <v>0</v>
      </c>
      <c r="L48" s="1">
        <f>IFERROR(VLOOKUP($A48,delibm26,2,0)*('Físico-MAC'!K48),0)</f>
        <v>0</v>
      </c>
      <c r="M48" s="1">
        <f>IFERROR(VLOOKUP($A48,delibm26,2,0)*('Físico-MAC'!L48),0)</f>
        <v>0</v>
      </c>
      <c r="N48" s="1">
        <f>IFERROR(VLOOKUP($A48,delibm26,2,0)*('Físico-MAC'!M48),0)</f>
        <v>0</v>
      </c>
      <c r="O48" s="1">
        <f>IFERROR(VLOOKUP($A48,delibm26,2,0)*('Físico-MAC'!N48),0)</f>
        <v>0</v>
      </c>
      <c r="P48" s="1">
        <f>IFERROR(VLOOKUP($A48,delibm26,2,0)*('Físico-MAC'!O48),0)</f>
        <v>0</v>
      </c>
      <c r="Q48" s="1">
        <f>IFERROR(VLOOKUP($A48,delibm26,2,0)*('Físico-MAC'!P48),0)</f>
        <v>0</v>
      </c>
      <c r="R48" s="1">
        <f>IFERROR(VLOOKUP($A48,delibm26,2,0)*('Físico-MAC'!Q48),0)</f>
        <v>0</v>
      </c>
      <c r="S48" s="1">
        <f>IFERROR(VLOOKUP($A48,delibm26,2,0)*('Físico-MAC'!R48),0)</f>
        <v>0</v>
      </c>
      <c r="T48" s="1">
        <f>IFERROR(VLOOKUP($A48,delibm26,2,0)*('Físico-MAC'!S48),0)</f>
        <v>0</v>
      </c>
      <c r="U48" s="1">
        <f>IFERROR(VLOOKUP($A48,delibm26,2,0)*('Físico-MAC'!T48),0)</f>
        <v>6376.32</v>
      </c>
      <c r="V48" s="1">
        <f>IFERROR(VLOOKUP($A48,delibm26,2,0)*('Físico-MAC'!U48),0)</f>
        <v>0</v>
      </c>
      <c r="W48" s="1">
        <f>IFERROR(VLOOKUP($A48,delibm26,2,0)*('Físico-MAC'!V48),0)</f>
        <v>0</v>
      </c>
      <c r="X48" s="1">
        <f>IFERROR(VLOOKUP($A48,delibm26,2,0)*('Físico-MAC'!W48),0)</f>
        <v>0</v>
      </c>
      <c r="Y48" s="1">
        <f>IFERROR(VLOOKUP($A48,delibm26,2,0)*('Físico-MAC'!X48),0)</f>
        <v>0</v>
      </c>
      <c r="Z48" s="1">
        <f>IFERROR(VLOOKUP($A48,delibm26,2,0)*('Físico-MAC'!Y48),0)</f>
        <v>0</v>
      </c>
      <c r="AA48" s="1">
        <f>IFERROR(VLOOKUP($A48,delibm26,2,0)*('Físico-MAC'!Z48),0)</f>
        <v>0</v>
      </c>
      <c r="AB48" s="1">
        <f>IFERROR(VLOOKUP($A48,delibm26,2,0)*('Físico-MAC'!AA48),0)</f>
        <v>0</v>
      </c>
      <c r="AC48" s="1">
        <f t="shared" si="1"/>
        <v>6376.32</v>
      </c>
    </row>
    <row r="49" spans="1:29" x14ac:dyDescent="0.25">
      <c r="A49">
        <f t="shared" si="0"/>
        <v>41604012</v>
      </c>
      <c r="B49" t="s">
        <v>75</v>
      </c>
      <c r="C49" s="1">
        <f>IFERROR(VLOOKUP($A49,delibm26,2,0)*('Físico-MAC'!B49),0)</f>
        <v>0</v>
      </c>
      <c r="D49" s="1">
        <f>IFERROR(VLOOKUP($A49,delibm26,2,0)*('Físico-MAC'!C49),0)</f>
        <v>0</v>
      </c>
      <c r="E49" s="1">
        <f>IFERROR(VLOOKUP($A49,delibm26,2,0)*('Físico-MAC'!D49),0)</f>
        <v>0</v>
      </c>
      <c r="F49" s="1">
        <f>IFERROR(VLOOKUP($A49,delibm26,2,0)*('Físico-MAC'!E49),0)</f>
        <v>0</v>
      </c>
      <c r="G49" s="1">
        <f>IFERROR(VLOOKUP($A49,delibm26,2,0)*('Físico-MAC'!F49),0)</f>
        <v>0</v>
      </c>
      <c r="H49" s="1">
        <f>IFERROR(VLOOKUP($A49,delibm26,2,0)*('Físico-MAC'!G49),0)</f>
        <v>0</v>
      </c>
      <c r="I49" s="1">
        <f>IFERROR(VLOOKUP($A49,delibm26,2,0)*('Físico-MAC'!H49),0)</f>
        <v>0</v>
      </c>
      <c r="J49" s="1">
        <f>IFERROR(VLOOKUP($A49,delibm26,2,0)*('Físico-MAC'!I49),0)</f>
        <v>0</v>
      </c>
      <c r="K49" s="1">
        <f>IFERROR(VLOOKUP($A49,delibm26,2,0)*('Físico-MAC'!J49),0)</f>
        <v>0</v>
      </c>
      <c r="L49" s="1">
        <f>IFERROR(VLOOKUP($A49,delibm26,2,0)*('Físico-MAC'!K49),0)</f>
        <v>0</v>
      </c>
      <c r="M49" s="1">
        <f>IFERROR(VLOOKUP($A49,delibm26,2,0)*('Físico-MAC'!L49),0)</f>
        <v>5507.03</v>
      </c>
      <c r="N49" s="1">
        <f>IFERROR(VLOOKUP($A49,delibm26,2,0)*('Físico-MAC'!M49),0)</f>
        <v>0</v>
      </c>
      <c r="O49" s="1">
        <f>IFERROR(VLOOKUP($A49,delibm26,2,0)*('Físico-MAC'!N49),0)</f>
        <v>0</v>
      </c>
      <c r="P49" s="1">
        <f>IFERROR(VLOOKUP($A49,delibm26,2,0)*('Físico-MAC'!O49),0)</f>
        <v>0</v>
      </c>
      <c r="Q49" s="1">
        <f>IFERROR(VLOOKUP($A49,delibm26,2,0)*('Físico-MAC'!P49),0)</f>
        <v>0</v>
      </c>
      <c r="R49" s="1">
        <f>IFERROR(VLOOKUP($A49,delibm26,2,0)*('Físico-MAC'!Q49),0)</f>
        <v>0</v>
      </c>
      <c r="S49" s="1">
        <f>IFERROR(VLOOKUP($A49,delibm26,2,0)*('Físico-MAC'!R49),0)</f>
        <v>0</v>
      </c>
      <c r="T49" s="1">
        <f>IFERROR(VLOOKUP($A49,delibm26,2,0)*('Físico-MAC'!S49),0)</f>
        <v>0</v>
      </c>
      <c r="U49" s="1">
        <f>IFERROR(VLOOKUP($A49,delibm26,2,0)*('Físico-MAC'!T49),0)</f>
        <v>0</v>
      </c>
      <c r="V49" s="1">
        <f>IFERROR(VLOOKUP($A49,delibm26,2,0)*('Físico-MAC'!U49),0)</f>
        <v>0</v>
      </c>
      <c r="W49" s="1">
        <f>IFERROR(VLOOKUP($A49,delibm26,2,0)*('Físico-MAC'!V49),0)</f>
        <v>0</v>
      </c>
      <c r="X49" s="1">
        <f>IFERROR(VLOOKUP($A49,delibm26,2,0)*('Físico-MAC'!W49),0)</f>
        <v>0</v>
      </c>
      <c r="Y49" s="1">
        <f>IFERROR(VLOOKUP($A49,delibm26,2,0)*('Físico-MAC'!X49),0)</f>
        <v>0</v>
      </c>
      <c r="Z49" s="1">
        <f>IFERROR(VLOOKUP($A49,delibm26,2,0)*('Físico-MAC'!Y49),0)</f>
        <v>0</v>
      </c>
      <c r="AA49" s="1">
        <f>IFERROR(VLOOKUP($A49,delibm26,2,0)*('Físico-MAC'!Z49),0)</f>
        <v>0</v>
      </c>
      <c r="AB49" s="1">
        <f>IFERROR(VLOOKUP($A49,delibm26,2,0)*('Físico-MAC'!AA49),0)</f>
        <v>0</v>
      </c>
      <c r="AC49" s="1">
        <f t="shared" si="1"/>
        <v>5507.03</v>
      </c>
    </row>
    <row r="50" spans="1:29" x14ac:dyDescent="0.25">
      <c r="A50">
        <f t="shared" si="0"/>
        <v>41604020</v>
      </c>
      <c r="B50" t="s">
        <v>76</v>
      </c>
      <c r="C50" s="1">
        <f>IFERROR(VLOOKUP($A50,delibm26,2,0)*('Físico-MAC'!B50),0)</f>
        <v>0</v>
      </c>
      <c r="D50" s="1">
        <f>IFERROR(VLOOKUP($A50,delibm26,2,0)*('Físico-MAC'!C50),0)</f>
        <v>0</v>
      </c>
      <c r="E50" s="1">
        <f>IFERROR(VLOOKUP($A50,delibm26,2,0)*('Físico-MAC'!D50),0)</f>
        <v>0</v>
      </c>
      <c r="F50" s="1">
        <f>IFERROR(VLOOKUP($A50,delibm26,2,0)*('Físico-MAC'!E50),0)</f>
        <v>4551.8</v>
      </c>
      <c r="G50" s="1">
        <f>IFERROR(VLOOKUP($A50,delibm26,2,0)*('Físico-MAC'!F50),0)</f>
        <v>0</v>
      </c>
      <c r="H50" s="1">
        <f>IFERROR(VLOOKUP($A50,delibm26,2,0)*('Físico-MAC'!G50),0)</f>
        <v>0</v>
      </c>
      <c r="I50" s="1">
        <f>IFERROR(VLOOKUP($A50,delibm26,2,0)*('Físico-MAC'!H50),0)</f>
        <v>0</v>
      </c>
      <c r="J50" s="1">
        <f>IFERROR(VLOOKUP($A50,delibm26,2,0)*('Físico-MAC'!I50),0)</f>
        <v>0</v>
      </c>
      <c r="K50" s="1">
        <f>IFERROR(VLOOKUP($A50,delibm26,2,0)*('Físico-MAC'!J50),0)</f>
        <v>0</v>
      </c>
      <c r="L50" s="1">
        <f>IFERROR(VLOOKUP($A50,delibm26,2,0)*('Físico-MAC'!K50),0)</f>
        <v>0</v>
      </c>
      <c r="M50" s="1">
        <f>IFERROR(VLOOKUP($A50,delibm26,2,0)*('Físico-MAC'!L50),0)</f>
        <v>0</v>
      </c>
      <c r="N50" s="1">
        <f>IFERROR(VLOOKUP($A50,delibm26,2,0)*('Físico-MAC'!M50),0)</f>
        <v>0</v>
      </c>
      <c r="O50" s="1">
        <f>IFERROR(VLOOKUP($A50,delibm26,2,0)*('Físico-MAC'!N50),0)</f>
        <v>0</v>
      </c>
      <c r="P50" s="1">
        <f>IFERROR(VLOOKUP($A50,delibm26,2,0)*('Físico-MAC'!O50),0)</f>
        <v>0</v>
      </c>
      <c r="Q50" s="1">
        <f>IFERROR(VLOOKUP($A50,delibm26,2,0)*('Físico-MAC'!P50),0)</f>
        <v>0</v>
      </c>
      <c r="R50" s="1">
        <f>IFERROR(VLOOKUP($A50,delibm26,2,0)*('Físico-MAC'!Q50),0)</f>
        <v>0</v>
      </c>
      <c r="S50" s="1">
        <f>IFERROR(VLOOKUP($A50,delibm26,2,0)*('Físico-MAC'!R50),0)</f>
        <v>0</v>
      </c>
      <c r="T50" s="1">
        <f>IFERROR(VLOOKUP($A50,delibm26,2,0)*('Físico-MAC'!S50),0)</f>
        <v>0</v>
      </c>
      <c r="U50" s="1">
        <f>IFERROR(VLOOKUP($A50,delibm26,2,0)*('Físico-MAC'!T50),0)</f>
        <v>4551.8</v>
      </c>
      <c r="V50" s="1">
        <f>IFERROR(VLOOKUP($A50,delibm26,2,0)*('Físico-MAC'!U50),0)</f>
        <v>0</v>
      </c>
      <c r="W50" s="1">
        <f>IFERROR(VLOOKUP($A50,delibm26,2,0)*('Físico-MAC'!V50),0)</f>
        <v>0</v>
      </c>
      <c r="X50" s="1">
        <f>IFERROR(VLOOKUP($A50,delibm26,2,0)*('Físico-MAC'!W50),0)</f>
        <v>0</v>
      </c>
      <c r="Y50" s="1">
        <f>IFERROR(VLOOKUP($A50,delibm26,2,0)*('Físico-MAC'!X50),0)</f>
        <v>0</v>
      </c>
      <c r="Z50" s="1">
        <f>IFERROR(VLOOKUP($A50,delibm26,2,0)*('Físico-MAC'!Y50),0)</f>
        <v>0</v>
      </c>
      <c r="AA50" s="1">
        <f>IFERROR(VLOOKUP($A50,delibm26,2,0)*('Físico-MAC'!Z50),0)</f>
        <v>0</v>
      </c>
      <c r="AB50" s="1">
        <f>IFERROR(VLOOKUP($A50,delibm26,2,0)*('Físico-MAC'!AA50),0)</f>
        <v>0</v>
      </c>
      <c r="AC50" s="1">
        <f t="shared" si="1"/>
        <v>9103.6</v>
      </c>
    </row>
    <row r="51" spans="1:29" x14ac:dyDescent="0.25">
      <c r="A51">
        <f t="shared" si="0"/>
        <v>41604021</v>
      </c>
      <c r="B51" t="s">
        <v>77</v>
      </c>
      <c r="C51" s="1">
        <f>IFERROR(VLOOKUP($A51,delibm26,2,0)*('Físico-MAC'!B51),0)</f>
        <v>0</v>
      </c>
      <c r="D51" s="1">
        <f>IFERROR(VLOOKUP($A51,delibm26,2,0)*('Físico-MAC'!C51),0)</f>
        <v>0</v>
      </c>
      <c r="E51" s="1">
        <f>IFERROR(VLOOKUP($A51,delibm26,2,0)*('Físico-MAC'!D51),0)</f>
        <v>0</v>
      </c>
      <c r="F51" s="1">
        <f>IFERROR(VLOOKUP($A51,delibm26,2,0)*('Físico-MAC'!E51),0)</f>
        <v>0</v>
      </c>
      <c r="G51" s="1">
        <f>IFERROR(VLOOKUP($A51,delibm26,2,0)*('Físico-MAC'!F51),0)</f>
        <v>0</v>
      </c>
      <c r="H51" s="1">
        <f>IFERROR(VLOOKUP($A51,delibm26,2,0)*('Físico-MAC'!G51),0)</f>
        <v>0</v>
      </c>
      <c r="I51" s="1">
        <f>IFERROR(VLOOKUP($A51,delibm26,2,0)*('Físico-MAC'!H51),0)</f>
        <v>5590.84</v>
      </c>
      <c r="J51" s="1">
        <f>IFERROR(VLOOKUP($A51,delibm26,2,0)*('Físico-MAC'!I51),0)</f>
        <v>0</v>
      </c>
      <c r="K51" s="1">
        <f>IFERROR(VLOOKUP($A51,delibm26,2,0)*('Físico-MAC'!J51),0)</f>
        <v>0</v>
      </c>
      <c r="L51" s="1">
        <f>IFERROR(VLOOKUP($A51,delibm26,2,0)*('Físico-MAC'!K51),0)</f>
        <v>0</v>
      </c>
      <c r="M51" s="1">
        <f>IFERROR(VLOOKUP($A51,delibm26,2,0)*('Físico-MAC'!L51),0)</f>
        <v>0</v>
      </c>
      <c r="N51" s="1">
        <f>IFERROR(VLOOKUP($A51,delibm26,2,0)*('Físico-MAC'!M51),0)</f>
        <v>0</v>
      </c>
      <c r="O51" s="1">
        <f>IFERROR(VLOOKUP($A51,delibm26,2,0)*('Físico-MAC'!N51),0)</f>
        <v>0</v>
      </c>
      <c r="P51" s="1">
        <f>IFERROR(VLOOKUP($A51,delibm26,2,0)*('Físico-MAC'!O51),0)</f>
        <v>0</v>
      </c>
      <c r="Q51" s="1">
        <f>IFERROR(VLOOKUP($A51,delibm26,2,0)*('Físico-MAC'!P51),0)</f>
        <v>0</v>
      </c>
      <c r="R51" s="1">
        <f>IFERROR(VLOOKUP($A51,delibm26,2,0)*('Físico-MAC'!Q51),0)</f>
        <v>0</v>
      </c>
      <c r="S51" s="1">
        <f>IFERROR(VLOOKUP($A51,delibm26,2,0)*('Físico-MAC'!R51),0)</f>
        <v>0</v>
      </c>
      <c r="T51" s="1">
        <f>IFERROR(VLOOKUP($A51,delibm26,2,0)*('Físico-MAC'!S51),0)</f>
        <v>0</v>
      </c>
      <c r="U51" s="1">
        <f>IFERROR(VLOOKUP($A51,delibm26,2,0)*('Físico-MAC'!T51),0)</f>
        <v>0</v>
      </c>
      <c r="V51" s="1">
        <f>IFERROR(VLOOKUP($A51,delibm26,2,0)*('Físico-MAC'!U51),0)</f>
        <v>0</v>
      </c>
      <c r="W51" s="1">
        <f>IFERROR(VLOOKUP($A51,delibm26,2,0)*('Físico-MAC'!V51),0)</f>
        <v>0</v>
      </c>
      <c r="X51" s="1">
        <f>IFERROR(VLOOKUP($A51,delibm26,2,0)*('Físico-MAC'!W51),0)</f>
        <v>0</v>
      </c>
      <c r="Y51" s="1">
        <f>IFERROR(VLOOKUP($A51,delibm26,2,0)*('Físico-MAC'!X51),0)</f>
        <v>0</v>
      </c>
      <c r="Z51" s="1">
        <f>IFERROR(VLOOKUP($A51,delibm26,2,0)*('Físico-MAC'!Y51),0)</f>
        <v>0</v>
      </c>
      <c r="AA51" s="1">
        <f>IFERROR(VLOOKUP($A51,delibm26,2,0)*('Físico-MAC'!Z51),0)</f>
        <v>0</v>
      </c>
      <c r="AB51" s="1">
        <f>IFERROR(VLOOKUP($A51,delibm26,2,0)*('Físico-MAC'!AA51),0)</f>
        <v>0</v>
      </c>
      <c r="AC51" s="1">
        <f t="shared" si="1"/>
        <v>5590.84</v>
      </c>
    </row>
    <row r="52" spans="1:29" x14ac:dyDescent="0.25">
      <c r="A52">
        <f t="shared" si="0"/>
        <v>41604022</v>
      </c>
      <c r="B52" t="s">
        <v>78</v>
      </c>
      <c r="C52" s="1">
        <f>IFERROR(VLOOKUP($A52,delibm26,2,0)*('Físico-MAC'!B52),0)</f>
        <v>0</v>
      </c>
      <c r="D52" s="1">
        <f>IFERROR(VLOOKUP($A52,delibm26,2,0)*('Físico-MAC'!C52),0)</f>
        <v>0</v>
      </c>
      <c r="E52" s="1">
        <f>IFERROR(VLOOKUP($A52,delibm26,2,0)*('Físico-MAC'!D52),0)</f>
        <v>0</v>
      </c>
      <c r="F52" s="1">
        <f>IFERROR(VLOOKUP($A52,delibm26,2,0)*('Físico-MAC'!E52),0)</f>
        <v>0</v>
      </c>
      <c r="G52" s="1">
        <f>IFERROR(VLOOKUP($A52,delibm26,2,0)*('Físico-MAC'!F52),0)</f>
        <v>0</v>
      </c>
      <c r="H52" s="1">
        <f>IFERROR(VLOOKUP($A52,delibm26,2,0)*('Físico-MAC'!G52),0)</f>
        <v>0</v>
      </c>
      <c r="I52" s="1">
        <f>IFERROR(VLOOKUP($A52,delibm26,2,0)*('Físico-MAC'!H52),0)</f>
        <v>1700.36</v>
      </c>
      <c r="J52" s="1">
        <f>IFERROR(VLOOKUP($A52,delibm26,2,0)*('Físico-MAC'!I52),0)</f>
        <v>0</v>
      </c>
      <c r="K52" s="1">
        <f>IFERROR(VLOOKUP($A52,delibm26,2,0)*('Físico-MAC'!J52),0)</f>
        <v>0</v>
      </c>
      <c r="L52" s="1">
        <f>IFERROR(VLOOKUP($A52,delibm26,2,0)*('Físico-MAC'!K52),0)</f>
        <v>0</v>
      </c>
      <c r="M52" s="1">
        <f>IFERROR(VLOOKUP($A52,delibm26,2,0)*('Físico-MAC'!L52),0)</f>
        <v>0</v>
      </c>
      <c r="N52" s="1">
        <f>IFERROR(VLOOKUP($A52,delibm26,2,0)*('Físico-MAC'!M52),0)</f>
        <v>0</v>
      </c>
      <c r="O52" s="1">
        <f>IFERROR(VLOOKUP($A52,delibm26,2,0)*('Físico-MAC'!N52),0)</f>
        <v>0</v>
      </c>
      <c r="P52" s="1">
        <f>IFERROR(VLOOKUP($A52,delibm26,2,0)*('Físico-MAC'!O52),0)</f>
        <v>0</v>
      </c>
      <c r="Q52" s="1">
        <f>IFERROR(VLOOKUP($A52,delibm26,2,0)*('Físico-MAC'!P52),0)</f>
        <v>0</v>
      </c>
      <c r="R52" s="1">
        <f>IFERROR(VLOOKUP($A52,delibm26,2,0)*('Físico-MAC'!Q52),0)</f>
        <v>0</v>
      </c>
      <c r="S52" s="1">
        <f>IFERROR(VLOOKUP($A52,delibm26,2,0)*('Físico-MAC'!R52),0)</f>
        <v>0</v>
      </c>
      <c r="T52" s="1">
        <f>IFERROR(VLOOKUP($A52,delibm26,2,0)*('Físico-MAC'!S52),0)</f>
        <v>0</v>
      </c>
      <c r="U52" s="1">
        <f>IFERROR(VLOOKUP($A52,delibm26,2,0)*('Físico-MAC'!T52),0)</f>
        <v>0</v>
      </c>
      <c r="V52" s="1">
        <f>IFERROR(VLOOKUP($A52,delibm26,2,0)*('Físico-MAC'!U52),0)</f>
        <v>0</v>
      </c>
      <c r="W52" s="1">
        <f>IFERROR(VLOOKUP($A52,delibm26,2,0)*('Físico-MAC'!V52),0)</f>
        <v>0</v>
      </c>
      <c r="X52" s="1">
        <f>IFERROR(VLOOKUP($A52,delibm26,2,0)*('Físico-MAC'!W52),0)</f>
        <v>0</v>
      </c>
      <c r="Y52" s="1">
        <f>IFERROR(VLOOKUP($A52,delibm26,2,0)*('Físico-MAC'!X52),0)</f>
        <v>0</v>
      </c>
      <c r="Z52" s="1">
        <f>IFERROR(VLOOKUP($A52,delibm26,2,0)*('Físico-MAC'!Y52),0)</f>
        <v>0</v>
      </c>
      <c r="AA52" s="1">
        <f>IFERROR(VLOOKUP($A52,delibm26,2,0)*('Físico-MAC'!Z52),0)</f>
        <v>0</v>
      </c>
      <c r="AB52" s="1">
        <f>IFERROR(VLOOKUP($A52,delibm26,2,0)*('Físico-MAC'!AA52),0)</f>
        <v>0</v>
      </c>
      <c r="AC52" s="1">
        <f t="shared" si="1"/>
        <v>1700.36</v>
      </c>
    </row>
    <row r="53" spans="1:29" x14ac:dyDescent="0.25">
      <c r="A53">
        <f t="shared" si="0"/>
        <v>41604026</v>
      </c>
      <c r="B53" t="s">
        <v>79</v>
      </c>
      <c r="C53" s="1">
        <f>IFERROR(VLOOKUP($A53,delibm26,2,0)*('Físico-MAC'!B53),0)</f>
        <v>0</v>
      </c>
      <c r="D53" s="1">
        <f>IFERROR(VLOOKUP($A53,delibm26,2,0)*('Físico-MAC'!C53),0)</f>
        <v>0</v>
      </c>
      <c r="E53" s="1">
        <f>IFERROR(VLOOKUP($A53,delibm26,2,0)*('Físico-MAC'!D53),0)</f>
        <v>0</v>
      </c>
      <c r="F53" s="1">
        <f>IFERROR(VLOOKUP($A53,delibm26,2,0)*('Físico-MAC'!E53),0)</f>
        <v>6569.67</v>
      </c>
      <c r="G53" s="1">
        <f>IFERROR(VLOOKUP($A53,delibm26,2,0)*('Físico-MAC'!F53),0)</f>
        <v>0</v>
      </c>
      <c r="H53" s="1">
        <f>IFERROR(VLOOKUP($A53,delibm26,2,0)*('Físico-MAC'!G53),0)</f>
        <v>0</v>
      </c>
      <c r="I53" s="1">
        <f>IFERROR(VLOOKUP($A53,delibm26,2,0)*('Físico-MAC'!H53),0)</f>
        <v>0</v>
      </c>
      <c r="J53" s="1">
        <f>IFERROR(VLOOKUP($A53,delibm26,2,0)*('Físico-MAC'!I53),0)</f>
        <v>0</v>
      </c>
      <c r="K53" s="1">
        <f>IFERROR(VLOOKUP($A53,delibm26,2,0)*('Físico-MAC'!J53),0)</f>
        <v>0</v>
      </c>
      <c r="L53" s="1">
        <f>IFERROR(VLOOKUP($A53,delibm26,2,0)*('Físico-MAC'!K53),0)</f>
        <v>0</v>
      </c>
      <c r="M53" s="1">
        <f>IFERROR(VLOOKUP($A53,delibm26,2,0)*('Físico-MAC'!L53),0)</f>
        <v>0</v>
      </c>
      <c r="N53" s="1">
        <f>IFERROR(VLOOKUP($A53,delibm26,2,0)*('Físico-MAC'!M53),0)</f>
        <v>0</v>
      </c>
      <c r="O53" s="1">
        <f>IFERROR(VLOOKUP($A53,delibm26,2,0)*('Físico-MAC'!N53),0)</f>
        <v>0</v>
      </c>
      <c r="P53" s="1">
        <f>IFERROR(VLOOKUP($A53,delibm26,2,0)*('Físico-MAC'!O53),0)</f>
        <v>0</v>
      </c>
      <c r="Q53" s="1">
        <f>IFERROR(VLOOKUP($A53,delibm26,2,0)*('Físico-MAC'!P53),0)</f>
        <v>0</v>
      </c>
      <c r="R53" s="1">
        <f>IFERROR(VLOOKUP($A53,delibm26,2,0)*('Físico-MAC'!Q53),0)</f>
        <v>0</v>
      </c>
      <c r="S53" s="1">
        <f>IFERROR(VLOOKUP($A53,delibm26,2,0)*('Físico-MAC'!R53),0)</f>
        <v>0</v>
      </c>
      <c r="T53" s="1">
        <f>IFERROR(VLOOKUP($A53,delibm26,2,0)*('Físico-MAC'!S53),0)</f>
        <v>0</v>
      </c>
      <c r="U53" s="1">
        <f>IFERROR(VLOOKUP($A53,delibm26,2,0)*('Físico-MAC'!T53),0)</f>
        <v>0</v>
      </c>
      <c r="V53" s="1">
        <f>IFERROR(VLOOKUP($A53,delibm26,2,0)*('Físico-MAC'!U53),0)</f>
        <v>0</v>
      </c>
      <c r="W53" s="1">
        <f>IFERROR(VLOOKUP($A53,delibm26,2,0)*('Físico-MAC'!V53),0)</f>
        <v>0</v>
      </c>
      <c r="X53" s="1">
        <f>IFERROR(VLOOKUP($A53,delibm26,2,0)*('Físico-MAC'!W53),0)</f>
        <v>0</v>
      </c>
      <c r="Y53" s="1">
        <f>IFERROR(VLOOKUP($A53,delibm26,2,0)*('Físico-MAC'!X53),0)</f>
        <v>0</v>
      </c>
      <c r="Z53" s="1">
        <f>IFERROR(VLOOKUP($A53,delibm26,2,0)*('Físico-MAC'!Y53),0)</f>
        <v>0</v>
      </c>
      <c r="AA53" s="1">
        <f>IFERROR(VLOOKUP($A53,delibm26,2,0)*('Físico-MAC'!Z53),0)</f>
        <v>0</v>
      </c>
      <c r="AB53" s="1">
        <f>IFERROR(VLOOKUP($A53,delibm26,2,0)*('Físico-MAC'!AA53),0)</f>
        <v>0</v>
      </c>
      <c r="AC53" s="1">
        <f t="shared" si="1"/>
        <v>6569.67</v>
      </c>
    </row>
    <row r="54" spans="1:29" x14ac:dyDescent="0.25">
      <c r="A54">
        <f t="shared" si="0"/>
        <v>41604027</v>
      </c>
      <c r="B54" t="s">
        <v>80</v>
      </c>
      <c r="C54" s="1">
        <f>IFERROR(VLOOKUP($A54,delibm26,2,0)*('Físico-MAC'!B54),0)</f>
        <v>0</v>
      </c>
      <c r="D54" s="1">
        <f>IFERROR(VLOOKUP($A54,delibm26,2,0)*('Físico-MAC'!C54),0)</f>
        <v>0</v>
      </c>
      <c r="E54" s="1">
        <f>IFERROR(VLOOKUP($A54,delibm26,2,0)*('Físico-MAC'!D54),0)</f>
        <v>0</v>
      </c>
      <c r="F54" s="1">
        <f>IFERROR(VLOOKUP($A54,delibm26,2,0)*('Físico-MAC'!E54),0)</f>
        <v>5053.59</v>
      </c>
      <c r="G54" s="1">
        <f>IFERROR(VLOOKUP($A54,delibm26,2,0)*('Físico-MAC'!F54),0)</f>
        <v>0</v>
      </c>
      <c r="H54" s="1">
        <f>IFERROR(VLOOKUP($A54,delibm26,2,0)*('Físico-MAC'!G54),0)</f>
        <v>0</v>
      </c>
      <c r="I54" s="1">
        <f>IFERROR(VLOOKUP($A54,delibm26,2,0)*('Físico-MAC'!H54),0)</f>
        <v>0</v>
      </c>
      <c r="J54" s="1">
        <f>IFERROR(VLOOKUP($A54,delibm26,2,0)*('Físico-MAC'!I54),0)</f>
        <v>0</v>
      </c>
      <c r="K54" s="1">
        <f>IFERROR(VLOOKUP($A54,delibm26,2,0)*('Físico-MAC'!J54),0)</f>
        <v>0</v>
      </c>
      <c r="L54" s="1">
        <f>IFERROR(VLOOKUP($A54,delibm26,2,0)*('Físico-MAC'!K54),0)</f>
        <v>0</v>
      </c>
      <c r="M54" s="1">
        <f>IFERROR(VLOOKUP($A54,delibm26,2,0)*('Físico-MAC'!L54),0)</f>
        <v>0</v>
      </c>
      <c r="N54" s="1">
        <f>IFERROR(VLOOKUP($A54,delibm26,2,0)*('Físico-MAC'!M54),0)</f>
        <v>0</v>
      </c>
      <c r="O54" s="1">
        <f>IFERROR(VLOOKUP($A54,delibm26,2,0)*('Físico-MAC'!N54),0)</f>
        <v>0</v>
      </c>
      <c r="P54" s="1">
        <f>IFERROR(VLOOKUP($A54,delibm26,2,0)*('Físico-MAC'!O54),0)</f>
        <v>0</v>
      </c>
      <c r="Q54" s="1">
        <f>IFERROR(VLOOKUP($A54,delibm26,2,0)*('Físico-MAC'!P54),0)</f>
        <v>0</v>
      </c>
      <c r="R54" s="1">
        <f>IFERROR(VLOOKUP($A54,delibm26,2,0)*('Físico-MAC'!Q54),0)</f>
        <v>0</v>
      </c>
      <c r="S54" s="1">
        <f>IFERROR(VLOOKUP($A54,delibm26,2,0)*('Físico-MAC'!R54),0)</f>
        <v>0</v>
      </c>
      <c r="T54" s="1">
        <f>IFERROR(VLOOKUP($A54,delibm26,2,0)*('Físico-MAC'!S54),0)</f>
        <v>0</v>
      </c>
      <c r="U54" s="1">
        <f>IFERROR(VLOOKUP($A54,delibm26,2,0)*('Físico-MAC'!T54),0)</f>
        <v>5053.59</v>
      </c>
      <c r="V54" s="1">
        <f>IFERROR(VLOOKUP($A54,delibm26,2,0)*('Físico-MAC'!U54),0)</f>
        <v>0</v>
      </c>
      <c r="W54" s="1">
        <f>IFERROR(VLOOKUP($A54,delibm26,2,0)*('Físico-MAC'!V54),0)</f>
        <v>0</v>
      </c>
      <c r="X54" s="1">
        <f>IFERROR(VLOOKUP($A54,delibm26,2,0)*('Físico-MAC'!W54),0)</f>
        <v>0</v>
      </c>
      <c r="Y54" s="1">
        <f>IFERROR(VLOOKUP($A54,delibm26,2,0)*('Físico-MAC'!X54),0)</f>
        <v>0</v>
      </c>
      <c r="Z54" s="1">
        <f>IFERROR(VLOOKUP($A54,delibm26,2,0)*('Físico-MAC'!Y54),0)</f>
        <v>0</v>
      </c>
      <c r="AA54" s="1">
        <f>IFERROR(VLOOKUP($A54,delibm26,2,0)*('Físico-MAC'!Z54),0)</f>
        <v>0</v>
      </c>
      <c r="AB54" s="1">
        <f>IFERROR(VLOOKUP($A54,delibm26,2,0)*('Físico-MAC'!AA54),0)</f>
        <v>0</v>
      </c>
      <c r="AC54" s="1">
        <f t="shared" si="1"/>
        <v>10107.18</v>
      </c>
    </row>
    <row r="55" spans="1:29" x14ac:dyDescent="0.25">
      <c r="A55">
        <f t="shared" si="0"/>
        <v>41605002</v>
      </c>
      <c r="B55" t="s">
        <v>81</v>
      </c>
      <c r="C55" s="1">
        <f>IFERROR(VLOOKUP($A55,delibm26,2,0)*('Físico-MAC'!B55),0)</f>
        <v>0</v>
      </c>
      <c r="D55" s="1">
        <f>IFERROR(VLOOKUP($A55,delibm26,2,0)*('Físico-MAC'!C55),0)</f>
        <v>0</v>
      </c>
      <c r="E55" s="1">
        <f>IFERROR(VLOOKUP($A55,delibm26,2,0)*('Físico-MAC'!D55),0)</f>
        <v>0</v>
      </c>
      <c r="F55" s="1">
        <f>IFERROR(VLOOKUP($A55,delibm26,2,0)*('Físico-MAC'!E55),0)</f>
        <v>0</v>
      </c>
      <c r="G55" s="1">
        <f>IFERROR(VLOOKUP($A55,delibm26,2,0)*('Físico-MAC'!F55),0)</f>
        <v>0</v>
      </c>
      <c r="H55" s="1">
        <f>IFERROR(VLOOKUP($A55,delibm26,2,0)*('Físico-MAC'!G55),0)</f>
        <v>0</v>
      </c>
      <c r="I55" s="1">
        <f>IFERROR(VLOOKUP($A55,delibm26,2,0)*('Físico-MAC'!H55),0)</f>
        <v>1971.77</v>
      </c>
      <c r="J55" s="1">
        <f>IFERROR(VLOOKUP($A55,delibm26,2,0)*('Físico-MAC'!I55),0)</f>
        <v>0</v>
      </c>
      <c r="K55" s="1">
        <f>IFERROR(VLOOKUP($A55,delibm26,2,0)*('Físico-MAC'!J55),0)</f>
        <v>0</v>
      </c>
      <c r="L55" s="1">
        <f>IFERROR(VLOOKUP($A55,delibm26,2,0)*('Físico-MAC'!K55),0)</f>
        <v>0</v>
      </c>
      <c r="M55" s="1">
        <f>IFERROR(VLOOKUP($A55,delibm26,2,0)*('Físico-MAC'!L55),0)</f>
        <v>0</v>
      </c>
      <c r="N55" s="1">
        <f>IFERROR(VLOOKUP($A55,delibm26,2,0)*('Físico-MAC'!M55),0)</f>
        <v>0</v>
      </c>
      <c r="O55" s="1">
        <f>IFERROR(VLOOKUP($A55,delibm26,2,0)*('Físico-MAC'!N55),0)</f>
        <v>0</v>
      </c>
      <c r="P55" s="1">
        <f>IFERROR(VLOOKUP($A55,delibm26,2,0)*('Físico-MAC'!O55),0)</f>
        <v>0</v>
      </c>
      <c r="Q55" s="1">
        <f>IFERROR(VLOOKUP($A55,delibm26,2,0)*('Físico-MAC'!P55),0)</f>
        <v>0</v>
      </c>
      <c r="R55" s="1">
        <f>IFERROR(VLOOKUP($A55,delibm26,2,0)*('Físico-MAC'!Q55),0)</f>
        <v>0</v>
      </c>
      <c r="S55" s="1">
        <f>IFERROR(VLOOKUP($A55,delibm26,2,0)*('Físico-MAC'!R55),0)</f>
        <v>0</v>
      </c>
      <c r="T55" s="1">
        <f>IFERROR(VLOOKUP($A55,delibm26,2,0)*('Físico-MAC'!S55),0)</f>
        <v>0</v>
      </c>
      <c r="U55" s="1">
        <f>IFERROR(VLOOKUP($A55,delibm26,2,0)*('Físico-MAC'!T55),0)</f>
        <v>1971.77</v>
      </c>
      <c r="V55" s="1">
        <f>IFERROR(VLOOKUP($A55,delibm26,2,0)*('Físico-MAC'!U55),0)</f>
        <v>0</v>
      </c>
      <c r="W55" s="1">
        <f>IFERROR(VLOOKUP($A55,delibm26,2,0)*('Físico-MAC'!V55),0)</f>
        <v>0</v>
      </c>
      <c r="X55" s="1">
        <f>IFERROR(VLOOKUP($A55,delibm26,2,0)*('Físico-MAC'!W55),0)</f>
        <v>0</v>
      </c>
      <c r="Y55" s="1">
        <f>IFERROR(VLOOKUP($A55,delibm26,2,0)*('Físico-MAC'!X55),0)</f>
        <v>0</v>
      </c>
      <c r="Z55" s="1">
        <f>IFERROR(VLOOKUP($A55,delibm26,2,0)*('Físico-MAC'!Y55),0)</f>
        <v>0</v>
      </c>
      <c r="AA55" s="1">
        <f>IFERROR(VLOOKUP($A55,delibm26,2,0)*('Físico-MAC'!Z55),0)</f>
        <v>0</v>
      </c>
      <c r="AB55" s="1">
        <f>IFERROR(VLOOKUP($A55,delibm26,2,0)*('Físico-MAC'!AA55),0)</f>
        <v>0</v>
      </c>
      <c r="AC55" s="1">
        <f t="shared" si="1"/>
        <v>3943.54</v>
      </c>
    </row>
    <row r="56" spans="1:29" x14ac:dyDescent="0.25">
      <c r="A56">
        <f t="shared" si="0"/>
        <v>41605003</v>
      </c>
      <c r="B56" t="s">
        <v>82</v>
      </c>
      <c r="C56" s="1">
        <f>IFERROR(VLOOKUP($A56,delibm26,2,0)*('Físico-MAC'!B56),0)</f>
        <v>0</v>
      </c>
      <c r="D56" s="1">
        <f>IFERROR(VLOOKUP($A56,delibm26,2,0)*('Físico-MAC'!C56),0)</f>
        <v>0</v>
      </c>
      <c r="E56" s="1">
        <f>IFERROR(VLOOKUP($A56,delibm26,2,0)*('Físico-MAC'!D56),0)</f>
        <v>0</v>
      </c>
      <c r="F56" s="1">
        <f>IFERROR(VLOOKUP($A56,delibm26,2,0)*('Físico-MAC'!E56),0)</f>
        <v>0</v>
      </c>
      <c r="G56" s="1">
        <f>IFERROR(VLOOKUP($A56,delibm26,2,0)*('Físico-MAC'!F56),0)</f>
        <v>0</v>
      </c>
      <c r="H56" s="1">
        <f>IFERROR(VLOOKUP($A56,delibm26,2,0)*('Físico-MAC'!G56),0)</f>
        <v>0</v>
      </c>
      <c r="I56" s="1">
        <f>IFERROR(VLOOKUP($A56,delibm26,2,0)*('Físico-MAC'!H56),0)</f>
        <v>0</v>
      </c>
      <c r="J56" s="1">
        <f>IFERROR(VLOOKUP($A56,delibm26,2,0)*('Físico-MAC'!I56),0)</f>
        <v>0</v>
      </c>
      <c r="K56" s="1">
        <f>IFERROR(VLOOKUP($A56,delibm26,2,0)*('Físico-MAC'!J56),0)</f>
        <v>0</v>
      </c>
      <c r="L56" s="1">
        <f>IFERROR(VLOOKUP($A56,delibm26,2,0)*('Físico-MAC'!K56),0)</f>
        <v>0</v>
      </c>
      <c r="M56" s="1">
        <f>IFERROR(VLOOKUP($A56,delibm26,2,0)*('Físico-MAC'!L56),0)</f>
        <v>0</v>
      </c>
      <c r="N56" s="1">
        <f>IFERROR(VLOOKUP($A56,delibm26,2,0)*('Físico-MAC'!M56),0)</f>
        <v>0</v>
      </c>
      <c r="O56" s="1">
        <f>IFERROR(VLOOKUP($A56,delibm26,2,0)*('Físico-MAC'!N56),0)</f>
        <v>0</v>
      </c>
      <c r="P56" s="1">
        <f>IFERROR(VLOOKUP($A56,delibm26,2,0)*('Físico-MAC'!O56),0)</f>
        <v>0</v>
      </c>
      <c r="Q56" s="1">
        <f>IFERROR(VLOOKUP($A56,delibm26,2,0)*('Físico-MAC'!P56),0)</f>
        <v>0</v>
      </c>
      <c r="R56" s="1">
        <f>IFERROR(VLOOKUP($A56,delibm26,2,0)*('Físico-MAC'!Q56),0)</f>
        <v>0</v>
      </c>
      <c r="S56" s="1">
        <f>IFERROR(VLOOKUP($A56,delibm26,2,0)*('Físico-MAC'!R56),0)</f>
        <v>0</v>
      </c>
      <c r="T56" s="1">
        <f>IFERROR(VLOOKUP($A56,delibm26,2,0)*('Físico-MAC'!S56),0)</f>
        <v>0</v>
      </c>
      <c r="U56" s="1">
        <f>IFERROR(VLOOKUP($A56,delibm26,2,0)*('Físico-MAC'!T56),0)</f>
        <v>0</v>
      </c>
      <c r="V56" s="1">
        <f>IFERROR(VLOOKUP($A56,delibm26,2,0)*('Físico-MAC'!U56),0)</f>
        <v>6340.82</v>
      </c>
      <c r="W56" s="1">
        <f>IFERROR(VLOOKUP($A56,delibm26,2,0)*('Físico-MAC'!V56),0)</f>
        <v>0</v>
      </c>
      <c r="X56" s="1">
        <f>IFERROR(VLOOKUP($A56,delibm26,2,0)*('Físico-MAC'!W56),0)</f>
        <v>0</v>
      </c>
      <c r="Y56" s="1">
        <f>IFERROR(VLOOKUP($A56,delibm26,2,0)*('Físico-MAC'!X56),0)</f>
        <v>0</v>
      </c>
      <c r="Z56" s="1">
        <f>IFERROR(VLOOKUP($A56,delibm26,2,0)*('Físico-MAC'!Y56),0)</f>
        <v>0</v>
      </c>
      <c r="AA56" s="1">
        <f>IFERROR(VLOOKUP($A56,delibm26,2,0)*('Físico-MAC'!Z56),0)</f>
        <v>0</v>
      </c>
      <c r="AB56" s="1">
        <f>IFERROR(VLOOKUP($A56,delibm26,2,0)*('Físico-MAC'!AA56),0)</f>
        <v>0</v>
      </c>
      <c r="AC56" s="1">
        <f t="shared" si="1"/>
        <v>6340.82</v>
      </c>
    </row>
    <row r="57" spans="1:29" x14ac:dyDescent="0.25">
      <c r="A57">
        <f t="shared" si="0"/>
        <v>41605007</v>
      </c>
      <c r="B57" t="s">
        <v>83</v>
      </c>
      <c r="C57" s="1">
        <f>IFERROR(VLOOKUP($A57,delibm26,2,0)*('Físico-MAC'!B57),0)</f>
        <v>0</v>
      </c>
      <c r="D57" s="1">
        <f>IFERROR(VLOOKUP($A57,delibm26,2,0)*('Físico-MAC'!C57),0)</f>
        <v>0</v>
      </c>
      <c r="E57" s="1">
        <f>IFERROR(VLOOKUP($A57,delibm26,2,0)*('Físico-MAC'!D57),0)</f>
        <v>0</v>
      </c>
      <c r="F57" s="1">
        <f>IFERROR(VLOOKUP($A57,delibm26,2,0)*('Físico-MAC'!E57),0)</f>
        <v>5434.4</v>
      </c>
      <c r="G57" s="1">
        <f>IFERROR(VLOOKUP($A57,delibm26,2,0)*('Físico-MAC'!F57),0)</f>
        <v>0</v>
      </c>
      <c r="H57" s="1">
        <f>IFERROR(VLOOKUP($A57,delibm26,2,0)*('Físico-MAC'!G57),0)</f>
        <v>0</v>
      </c>
      <c r="I57" s="1">
        <f>IFERROR(VLOOKUP($A57,delibm26,2,0)*('Físico-MAC'!H57),0)</f>
        <v>16303.199999999999</v>
      </c>
      <c r="J57" s="1">
        <f>IFERROR(VLOOKUP($A57,delibm26,2,0)*('Físico-MAC'!I57),0)</f>
        <v>0</v>
      </c>
      <c r="K57" s="1">
        <f>IFERROR(VLOOKUP($A57,delibm26,2,0)*('Físico-MAC'!J57),0)</f>
        <v>0</v>
      </c>
      <c r="L57" s="1">
        <f>IFERROR(VLOOKUP($A57,delibm26,2,0)*('Físico-MAC'!K57),0)</f>
        <v>0</v>
      </c>
      <c r="M57" s="1">
        <f>IFERROR(VLOOKUP($A57,delibm26,2,0)*('Físico-MAC'!L57),0)</f>
        <v>0</v>
      </c>
      <c r="N57" s="1">
        <f>IFERROR(VLOOKUP($A57,delibm26,2,0)*('Físico-MAC'!M57),0)</f>
        <v>0</v>
      </c>
      <c r="O57" s="1">
        <f>IFERROR(VLOOKUP($A57,delibm26,2,0)*('Físico-MAC'!N57),0)</f>
        <v>0</v>
      </c>
      <c r="P57" s="1">
        <f>IFERROR(VLOOKUP($A57,delibm26,2,0)*('Físico-MAC'!O57),0)</f>
        <v>0</v>
      </c>
      <c r="Q57" s="1">
        <f>IFERROR(VLOOKUP($A57,delibm26,2,0)*('Físico-MAC'!P57),0)</f>
        <v>0</v>
      </c>
      <c r="R57" s="1">
        <f>IFERROR(VLOOKUP($A57,delibm26,2,0)*('Físico-MAC'!Q57),0)</f>
        <v>0</v>
      </c>
      <c r="S57" s="1">
        <f>IFERROR(VLOOKUP($A57,delibm26,2,0)*('Físico-MAC'!R57),0)</f>
        <v>0</v>
      </c>
      <c r="T57" s="1">
        <f>IFERROR(VLOOKUP($A57,delibm26,2,0)*('Físico-MAC'!S57),0)</f>
        <v>0</v>
      </c>
      <c r="U57" s="1">
        <f>IFERROR(VLOOKUP($A57,delibm26,2,0)*('Físico-MAC'!T57),0)</f>
        <v>10868.8</v>
      </c>
      <c r="V57" s="1">
        <f>IFERROR(VLOOKUP($A57,delibm26,2,0)*('Físico-MAC'!U57),0)</f>
        <v>0</v>
      </c>
      <c r="W57" s="1">
        <f>IFERROR(VLOOKUP($A57,delibm26,2,0)*('Físico-MAC'!V57),0)</f>
        <v>0</v>
      </c>
      <c r="X57" s="1">
        <f>IFERROR(VLOOKUP($A57,delibm26,2,0)*('Físico-MAC'!W57),0)</f>
        <v>0</v>
      </c>
      <c r="Y57" s="1">
        <f>IFERROR(VLOOKUP($A57,delibm26,2,0)*('Físico-MAC'!X57),0)</f>
        <v>0</v>
      </c>
      <c r="Z57" s="1">
        <f>IFERROR(VLOOKUP($A57,delibm26,2,0)*('Físico-MAC'!Y57),0)</f>
        <v>0</v>
      </c>
      <c r="AA57" s="1">
        <f>IFERROR(VLOOKUP($A57,delibm26,2,0)*('Físico-MAC'!Z57),0)</f>
        <v>0</v>
      </c>
      <c r="AB57" s="1">
        <f>IFERROR(VLOOKUP($A57,delibm26,2,0)*('Físico-MAC'!AA57),0)</f>
        <v>0</v>
      </c>
      <c r="AC57" s="1">
        <f t="shared" si="1"/>
        <v>32606.399999999998</v>
      </c>
    </row>
    <row r="58" spans="1:29" x14ac:dyDescent="0.25">
      <c r="A58">
        <f t="shared" si="0"/>
        <v>41606001</v>
      </c>
      <c r="B58" t="s">
        <v>84</v>
      </c>
      <c r="C58" s="1">
        <f>IFERROR(VLOOKUP($A58,delibm26,2,0)*('Físico-MAC'!B58),0)</f>
        <v>0</v>
      </c>
      <c r="D58" s="1">
        <f>IFERROR(VLOOKUP($A58,delibm26,2,0)*('Físico-MAC'!C58),0)</f>
        <v>0</v>
      </c>
      <c r="E58" s="1">
        <f>IFERROR(VLOOKUP($A58,delibm26,2,0)*('Físico-MAC'!D58),0)</f>
        <v>0</v>
      </c>
      <c r="F58" s="1">
        <f>IFERROR(VLOOKUP($A58,delibm26,2,0)*('Físico-MAC'!E58),0)</f>
        <v>0</v>
      </c>
      <c r="G58" s="1">
        <f>IFERROR(VLOOKUP($A58,delibm26,2,0)*('Físico-MAC'!F58),0)</f>
        <v>0</v>
      </c>
      <c r="H58" s="1">
        <f>IFERROR(VLOOKUP($A58,delibm26,2,0)*('Físico-MAC'!G58),0)</f>
        <v>0</v>
      </c>
      <c r="I58" s="1">
        <f>IFERROR(VLOOKUP($A58,delibm26,2,0)*('Físico-MAC'!H58),0)</f>
        <v>0</v>
      </c>
      <c r="J58" s="1">
        <f>IFERROR(VLOOKUP($A58,delibm26,2,0)*('Físico-MAC'!I58),0)</f>
        <v>0</v>
      </c>
      <c r="K58" s="1">
        <f>IFERROR(VLOOKUP($A58,delibm26,2,0)*('Físico-MAC'!J58),0)</f>
        <v>0</v>
      </c>
      <c r="L58" s="1">
        <f>IFERROR(VLOOKUP($A58,delibm26,2,0)*('Físico-MAC'!K58),0)</f>
        <v>0</v>
      </c>
      <c r="M58" s="1">
        <f>IFERROR(VLOOKUP($A58,delibm26,2,0)*('Físico-MAC'!L58),0)</f>
        <v>0</v>
      </c>
      <c r="N58" s="1">
        <f>IFERROR(VLOOKUP($A58,delibm26,2,0)*('Físico-MAC'!M58),0)</f>
        <v>0</v>
      </c>
      <c r="O58" s="1">
        <f>IFERROR(VLOOKUP($A58,delibm26,2,0)*('Físico-MAC'!N58),0)</f>
        <v>0</v>
      </c>
      <c r="P58" s="1">
        <f>IFERROR(VLOOKUP($A58,delibm26,2,0)*('Físico-MAC'!O58),0)</f>
        <v>0</v>
      </c>
      <c r="Q58" s="1">
        <f>IFERROR(VLOOKUP($A58,delibm26,2,0)*('Físico-MAC'!P58),0)</f>
        <v>50643.32</v>
      </c>
      <c r="R58" s="1">
        <f>IFERROR(VLOOKUP($A58,delibm26,2,0)*('Físico-MAC'!Q58),0)</f>
        <v>0</v>
      </c>
      <c r="S58" s="1">
        <f>IFERROR(VLOOKUP($A58,delibm26,2,0)*('Físico-MAC'!R58),0)</f>
        <v>0</v>
      </c>
      <c r="T58" s="1">
        <f>IFERROR(VLOOKUP($A58,delibm26,2,0)*('Físico-MAC'!S58),0)</f>
        <v>0</v>
      </c>
      <c r="U58" s="1">
        <f>IFERROR(VLOOKUP($A58,delibm26,2,0)*('Físico-MAC'!T58),0)</f>
        <v>1808.69</v>
      </c>
      <c r="V58" s="1">
        <f>IFERROR(VLOOKUP($A58,delibm26,2,0)*('Físico-MAC'!U58),0)</f>
        <v>0</v>
      </c>
      <c r="W58" s="1">
        <f>IFERROR(VLOOKUP($A58,delibm26,2,0)*('Físico-MAC'!V58),0)</f>
        <v>0</v>
      </c>
      <c r="X58" s="1">
        <f>IFERROR(VLOOKUP($A58,delibm26,2,0)*('Físico-MAC'!W58),0)</f>
        <v>0</v>
      </c>
      <c r="Y58" s="1">
        <f>IFERROR(VLOOKUP($A58,delibm26,2,0)*('Físico-MAC'!X58),0)</f>
        <v>0</v>
      </c>
      <c r="Z58" s="1">
        <f>IFERROR(VLOOKUP($A58,delibm26,2,0)*('Físico-MAC'!Y58),0)</f>
        <v>0</v>
      </c>
      <c r="AA58" s="1">
        <f>IFERROR(VLOOKUP($A58,delibm26,2,0)*('Físico-MAC'!Z58),0)</f>
        <v>0</v>
      </c>
      <c r="AB58" s="1">
        <f>IFERROR(VLOOKUP($A58,delibm26,2,0)*('Físico-MAC'!AA58),0)</f>
        <v>0</v>
      </c>
      <c r="AC58" s="1">
        <f t="shared" si="1"/>
        <v>52452.01</v>
      </c>
    </row>
    <row r="59" spans="1:29" x14ac:dyDescent="0.25">
      <c r="A59">
        <f t="shared" si="0"/>
        <v>41606002</v>
      </c>
      <c r="B59" t="s">
        <v>85</v>
      </c>
      <c r="C59" s="1">
        <f>IFERROR(VLOOKUP($A59,delibm26,2,0)*('Físico-MAC'!B59),0)</f>
        <v>0</v>
      </c>
      <c r="D59" s="1">
        <f>IFERROR(VLOOKUP($A59,delibm26,2,0)*('Físico-MAC'!C59),0)</f>
        <v>0</v>
      </c>
      <c r="E59" s="1">
        <f>IFERROR(VLOOKUP($A59,delibm26,2,0)*('Físico-MAC'!D59),0)</f>
        <v>0</v>
      </c>
      <c r="F59" s="1">
        <f>IFERROR(VLOOKUP($A59,delibm26,2,0)*('Físico-MAC'!E59),0)</f>
        <v>0</v>
      </c>
      <c r="G59" s="1">
        <f>IFERROR(VLOOKUP($A59,delibm26,2,0)*('Físico-MAC'!F59),0)</f>
        <v>0</v>
      </c>
      <c r="H59" s="1">
        <f>IFERROR(VLOOKUP($A59,delibm26,2,0)*('Físico-MAC'!G59),0)</f>
        <v>0</v>
      </c>
      <c r="I59" s="1">
        <f>IFERROR(VLOOKUP($A59,delibm26,2,0)*('Físico-MAC'!H59),0)</f>
        <v>0</v>
      </c>
      <c r="J59" s="1">
        <f>IFERROR(VLOOKUP($A59,delibm26,2,0)*('Físico-MAC'!I59),0)</f>
        <v>0</v>
      </c>
      <c r="K59" s="1">
        <f>IFERROR(VLOOKUP($A59,delibm26,2,0)*('Físico-MAC'!J59),0)</f>
        <v>0</v>
      </c>
      <c r="L59" s="1">
        <f>IFERROR(VLOOKUP($A59,delibm26,2,0)*('Físico-MAC'!K59),0)</f>
        <v>0</v>
      </c>
      <c r="M59" s="1">
        <f>IFERROR(VLOOKUP($A59,delibm26,2,0)*('Físico-MAC'!L59),0)</f>
        <v>0</v>
      </c>
      <c r="N59" s="1">
        <f>IFERROR(VLOOKUP($A59,delibm26,2,0)*('Físico-MAC'!M59),0)</f>
        <v>0</v>
      </c>
      <c r="O59" s="1">
        <f>IFERROR(VLOOKUP($A59,delibm26,2,0)*('Físico-MAC'!N59),0)</f>
        <v>0</v>
      </c>
      <c r="P59" s="1">
        <f>IFERROR(VLOOKUP($A59,delibm26,2,0)*('Físico-MAC'!O59),0)</f>
        <v>0</v>
      </c>
      <c r="Q59" s="1">
        <f>IFERROR(VLOOKUP($A59,delibm26,2,0)*('Físico-MAC'!P59),0)</f>
        <v>0</v>
      </c>
      <c r="R59" s="1">
        <f>IFERROR(VLOOKUP($A59,delibm26,2,0)*('Físico-MAC'!Q59),0)</f>
        <v>0</v>
      </c>
      <c r="S59" s="1">
        <f>IFERROR(VLOOKUP($A59,delibm26,2,0)*('Físico-MAC'!R59),0)</f>
        <v>0</v>
      </c>
      <c r="T59" s="1">
        <f>IFERROR(VLOOKUP($A59,delibm26,2,0)*('Físico-MAC'!S59),0)</f>
        <v>0</v>
      </c>
      <c r="U59" s="1">
        <f>IFERROR(VLOOKUP($A59,delibm26,2,0)*('Físico-MAC'!T59),0)</f>
        <v>1545.1</v>
      </c>
      <c r="V59" s="1">
        <f>IFERROR(VLOOKUP($A59,delibm26,2,0)*('Físico-MAC'!U59),0)</f>
        <v>0</v>
      </c>
      <c r="W59" s="1">
        <f>IFERROR(VLOOKUP($A59,delibm26,2,0)*('Físico-MAC'!V59),0)</f>
        <v>0</v>
      </c>
      <c r="X59" s="1">
        <f>IFERROR(VLOOKUP($A59,delibm26,2,0)*('Físico-MAC'!W59),0)</f>
        <v>0</v>
      </c>
      <c r="Y59" s="1">
        <f>IFERROR(VLOOKUP($A59,delibm26,2,0)*('Físico-MAC'!X59),0)</f>
        <v>0</v>
      </c>
      <c r="Z59" s="1">
        <f>IFERROR(VLOOKUP($A59,delibm26,2,0)*('Físico-MAC'!Y59),0)</f>
        <v>0</v>
      </c>
      <c r="AA59" s="1">
        <f>IFERROR(VLOOKUP($A59,delibm26,2,0)*('Físico-MAC'!Z59),0)</f>
        <v>0</v>
      </c>
      <c r="AB59" s="1">
        <f>IFERROR(VLOOKUP($A59,delibm26,2,0)*('Físico-MAC'!AA59),0)</f>
        <v>0</v>
      </c>
      <c r="AC59" s="1">
        <f t="shared" si="1"/>
        <v>1545.1</v>
      </c>
    </row>
    <row r="60" spans="1:29" x14ac:dyDescent="0.25">
      <c r="A60">
        <f t="shared" si="0"/>
        <v>41606003</v>
      </c>
      <c r="B60" t="s">
        <v>86</v>
      </c>
      <c r="C60" s="1">
        <f>IFERROR(VLOOKUP($A60,delibm26,2,0)*('Físico-MAC'!B60),0)</f>
        <v>0</v>
      </c>
      <c r="D60" s="1">
        <f>IFERROR(VLOOKUP($A60,delibm26,2,0)*('Físico-MAC'!C60),0)</f>
        <v>0</v>
      </c>
      <c r="E60" s="1">
        <f>IFERROR(VLOOKUP($A60,delibm26,2,0)*('Físico-MAC'!D60),0)</f>
        <v>0</v>
      </c>
      <c r="F60" s="1">
        <f>IFERROR(VLOOKUP($A60,delibm26,2,0)*('Físico-MAC'!E60),0)</f>
        <v>0</v>
      </c>
      <c r="G60" s="1">
        <f>IFERROR(VLOOKUP($A60,delibm26,2,0)*('Físico-MAC'!F60),0)</f>
        <v>0</v>
      </c>
      <c r="H60" s="1">
        <f>IFERROR(VLOOKUP($A60,delibm26,2,0)*('Físico-MAC'!G60),0)</f>
        <v>0</v>
      </c>
      <c r="I60" s="1">
        <f>IFERROR(VLOOKUP($A60,delibm26,2,0)*('Físico-MAC'!H60),0)</f>
        <v>0</v>
      </c>
      <c r="J60" s="1">
        <f>IFERROR(VLOOKUP($A60,delibm26,2,0)*('Físico-MAC'!I60),0)</f>
        <v>0</v>
      </c>
      <c r="K60" s="1">
        <f>IFERROR(VLOOKUP($A60,delibm26,2,0)*('Físico-MAC'!J60),0)</f>
        <v>0</v>
      </c>
      <c r="L60" s="1">
        <f>IFERROR(VLOOKUP($A60,delibm26,2,0)*('Físico-MAC'!K60),0)</f>
        <v>0</v>
      </c>
      <c r="M60" s="1">
        <f>IFERROR(VLOOKUP($A60,delibm26,2,0)*('Físico-MAC'!L60),0)</f>
        <v>0</v>
      </c>
      <c r="N60" s="1">
        <f>IFERROR(VLOOKUP($A60,delibm26,2,0)*('Físico-MAC'!M60),0)</f>
        <v>0</v>
      </c>
      <c r="O60" s="1">
        <f>IFERROR(VLOOKUP($A60,delibm26,2,0)*('Físico-MAC'!N60),0)</f>
        <v>0</v>
      </c>
      <c r="P60" s="1">
        <f>IFERROR(VLOOKUP($A60,delibm26,2,0)*('Físico-MAC'!O60),0)</f>
        <v>0</v>
      </c>
      <c r="Q60" s="1">
        <f>IFERROR(VLOOKUP($A60,delibm26,2,0)*('Físico-MAC'!P60),0)</f>
        <v>1068.94</v>
      </c>
      <c r="R60" s="1">
        <f>IFERROR(VLOOKUP($A60,delibm26,2,0)*('Físico-MAC'!Q60),0)</f>
        <v>0</v>
      </c>
      <c r="S60" s="1">
        <f>IFERROR(VLOOKUP($A60,delibm26,2,0)*('Físico-MAC'!R60),0)</f>
        <v>0</v>
      </c>
      <c r="T60" s="1">
        <f>IFERROR(VLOOKUP($A60,delibm26,2,0)*('Físico-MAC'!S60),0)</f>
        <v>0</v>
      </c>
      <c r="U60" s="1">
        <f>IFERROR(VLOOKUP($A60,delibm26,2,0)*('Físico-MAC'!T60),0)</f>
        <v>1068.94</v>
      </c>
      <c r="V60" s="1">
        <f>IFERROR(VLOOKUP($A60,delibm26,2,0)*('Físico-MAC'!U60),0)</f>
        <v>0</v>
      </c>
      <c r="W60" s="1">
        <f>IFERROR(VLOOKUP($A60,delibm26,2,0)*('Físico-MAC'!V60),0)</f>
        <v>0</v>
      </c>
      <c r="X60" s="1">
        <f>IFERROR(VLOOKUP($A60,delibm26,2,0)*('Físico-MAC'!W60),0)</f>
        <v>0</v>
      </c>
      <c r="Y60" s="1">
        <f>IFERROR(VLOOKUP($A60,delibm26,2,0)*('Físico-MAC'!X60),0)</f>
        <v>0</v>
      </c>
      <c r="Z60" s="1">
        <f>IFERROR(VLOOKUP($A60,delibm26,2,0)*('Físico-MAC'!Y60),0)</f>
        <v>0</v>
      </c>
      <c r="AA60" s="1">
        <f>IFERROR(VLOOKUP($A60,delibm26,2,0)*('Físico-MAC'!Z60),0)</f>
        <v>0</v>
      </c>
      <c r="AB60" s="1">
        <f>IFERROR(VLOOKUP($A60,delibm26,2,0)*('Físico-MAC'!AA60),0)</f>
        <v>0</v>
      </c>
      <c r="AC60" s="1">
        <f t="shared" si="1"/>
        <v>2137.88</v>
      </c>
    </row>
    <row r="61" spans="1:29" x14ac:dyDescent="0.25">
      <c r="A61">
        <f t="shared" si="0"/>
        <v>41606005</v>
      </c>
      <c r="B61" t="s">
        <v>87</v>
      </c>
      <c r="C61" s="1">
        <f>IFERROR(VLOOKUP($A61,delibm26,2,0)*('Físico-MAC'!B61),0)</f>
        <v>0</v>
      </c>
      <c r="D61" s="1">
        <f>IFERROR(VLOOKUP($A61,delibm26,2,0)*('Físico-MAC'!C61),0)</f>
        <v>0</v>
      </c>
      <c r="E61" s="1">
        <f>IFERROR(VLOOKUP($A61,delibm26,2,0)*('Físico-MAC'!D61),0)</f>
        <v>0</v>
      </c>
      <c r="F61" s="1">
        <f>IFERROR(VLOOKUP($A61,delibm26,2,0)*('Físico-MAC'!E61),0)</f>
        <v>15795.060000000001</v>
      </c>
      <c r="G61" s="1">
        <f>IFERROR(VLOOKUP($A61,delibm26,2,0)*('Físico-MAC'!F61),0)</f>
        <v>0</v>
      </c>
      <c r="H61" s="1">
        <f>IFERROR(VLOOKUP($A61,delibm26,2,0)*('Físico-MAC'!G61),0)</f>
        <v>0</v>
      </c>
      <c r="I61" s="1">
        <f>IFERROR(VLOOKUP($A61,delibm26,2,0)*('Físico-MAC'!H61),0)</f>
        <v>0</v>
      </c>
      <c r="J61" s="1">
        <f>IFERROR(VLOOKUP($A61,delibm26,2,0)*('Físico-MAC'!I61),0)</f>
        <v>0</v>
      </c>
      <c r="K61" s="1">
        <f>IFERROR(VLOOKUP($A61,delibm26,2,0)*('Físico-MAC'!J61),0)</f>
        <v>0</v>
      </c>
      <c r="L61" s="1">
        <f>IFERROR(VLOOKUP($A61,delibm26,2,0)*('Físico-MAC'!K61),0)</f>
        <v>0</v>
      </c>
      <c r="M61" s="1">
        <f>IFERROR(VLOOKUP($A61,delibm26,2,0)*('Físico-MAC'!L61),0)</f>
        <v>0</v>
      </c>
      <c r="N61" s="1">
        <f>IFERROR(VLOOKUP($A61,delibm26,2,0)*('Físico-MAC'!M61),0)</f>
        <v>0</v>
      </c>
      <c r="O61" s="1">
        <f>IFERROR(VLOOKUP($A61,delibm26,2,0)*('Físico-MAC'!N61),0)</f>
        <v>0</v>
      </c>
      <c r="P61" s="1">
        <f>IFERROR(VLOOKUP($A61,delibm26,2,0)*('Físico-MAC'!O61),0)</f>
        <v>0</v>
      </c>
      <c r="Q61" s="1">
        <f>IFERROR(VLOOKUP($A61,delibm26,2,0)*('Físico-MAC'!P61),0)</f>
        <v>0</v>
      </c>
      <c r="R61" s="1">
        <f>IFERROR(VLOOKUP($A61,delibm26,2,0)*('Físico-MAC'!Q61),0)</f>
        <v>0</v>
      </c>
      <c r="S61" s="1">
        <f>IFERROR(VLOOKUP($A61,delibm26,2,0)*('Físico-MAC'!R61),0)</f>
        <v>0</v>
      </c>
      <c r="T61" s="1">
        <f>IFERROR(VLOOKUP($A61,delibm26,2,0)*('Físico-MAC'!S61),0)</f>
        <v>0</v>
      </c>
      <c r="U61" s="1">
        <f>IFERROR(VLOOKUP($A61,delibm26,2,0)*('Físico-MAC'!T61),0)</f>
        <v>0</v>
      </c>
      <c r="V61" s="1">
        <f>IFERROR(VLOOKUP($A61,delibm26,2,0)*('Físico-MAC'!U61),0)</f>
        <v>0</v>
      </c>
      <c r="W61" s="1">
        <f>IFERROR(VLOOKUP($A61,delibm26,2,0)*('Físico-MAC'!V61),0)</f>
        <v>0</v>
      </c>
      <c r="X61" s="1">
        <f>IFERROR(VLOOKUP($A61,delibm26,2,0)*('Físico-MAC'!W61),0)</f>
        <v>0</v>
      </c>
      <c r="Y61" s="1">
        <f>IFERROR(VLOOKUP($A61,delibm26,2,0)*('Físico-MAC'!X61),0)</f>
        <v>0</v>
      </c>
      <c r="Z61" s="1">
        <f>IFERROR(VLOOKUP($A61,delibm26,2,0)*('Físico-MAC'!Y61),0)</f>
        <v>0</v>
      </c>
      <c r="AA61" s="1">
        <f>IFERROR(VLOOKUP($A61,delibm26,2,0)*('Físico-MAC'!Z61),0)</f>
        <v>0</v>
      </c>
      <c r="AB61" s="1">
        <f>IFERROR(VLOOKUP($A61,delibm26,2,0)*('Físico-MAC'!AA61),0)</f>
        <v>0</v>
      </c>
      <c r="AC61" s="1">
        <f t="shared" si="1"/>
        <v>15795.060000000001</v>
      </c>
    </row>
    <row r="62" spans="1:29" x14ac:dyDescent="0.25">
      <c r="A62">
        <f t="shared" si="0"/>
        <v>41606006</v>
      </c>
      <c r="B62" t="s">
        <v>88</v>
      </c>
      <c r="C62" s="1">
        <f>IFERROR(VLOOKUP($A62,delibm26,2,0)*('Físico-MAC'!B62),0)</f>
        <v>0</v>
      </c>
      <c r="D62" s="1">
        <f>IFERROR(VLOOKUP($A62,delibm26,2,0)*('Físico-MAC'!C62),0)</f>
        <v>0</v>
      </c>
      <c r="E62" s="1">
        <f>IFERROR(VLOOKUP($A62,delibm26,2,0)*('Físico-MAC'!D62),0)</f>
        <v>0</v>
      </c>
      <c r="F62" s="1">
        <f>IFERROR(VLOOKUP($A62,delibm26,2,0)*('Físico-MAC'!E62),0)</f>
        <v>0</v>
      </c>
      <c r="G62" s="1">
        <f>IFERROR(VLOOKUP($A62,delibm26,2,0)*('Físico-MAC'!F62),0)</f>
        <v>0</v>
      </c>
      <c r="H62" s="1">
        <f>IFERROR(VLOOKUP($A62,delibm26,2,0)*('Físico-MAC'!G62),0)</f>
        <v>0</v>
      </c>
      <c r="I62" s="1">
        <f>IFERROR(VLOOKUP($A62,delibm26,2,0)*('Físico-MAC'!H62),0)</f>
        <v>10806.86</v>
      </c>
      <c r="J62" s="1">
        <f>IFERROR(VLOOKUP($A62,delibm26,2,0)*('Físico-MAC'!I62),0)</f>
        <v>0</v>
      </c>
      <c r="K62" s="1">
        <f>IFERROR(VLOOKUP($A62,delibm26,2,0)*('Físico-MAC'!J62),0)</f>
        <v>0</v>
      </c>
      <c r="L62" s="1">
        <f>IFERROR(VLOOKUP($A62,delibm26,2,0)*('Físico-MAC'!K62),0)</f>
        <v>0</v>
      </c>
      <c r="M62" s="1">
        <f>IFERROR(VLOOKUP($A62,delibm26,2,0)*('Físico-MAC'!L62),0)</f>
        <v>0</v>
      </c>
      <c r="N62" s="1">
        <f>IFERROR(VLOOKUP($A62,delibm26,2,0)*('Físico-MAC'!M62),0)</f>
        <v>0</v>
      </c>
      <c r="O62" s="1">
        <f>IFERROR(VLOOKUP($A62,delibm26,2,0)*('Físico-MAC'!N62),0)</f>
        <v>0</v>
      </c>
      <c r="P62" s="1">
        <f>IFERROR(VLOOKUP($A62,delibm26,2,0)*('Físico-MAC'!O62),0)</f>
        <v>0</v>
      </c>
      <c r="Q62" s="1">
        <f>IFERROR(VLOOKUP($A62,delibm26,2,0)*('Físico-MAC'!P62),0)</f>
        <v>10806.86</v>
      </c>
      <c r="R62" s="1">
        <f>IFERROR(VLOOKUP($A62,delibm26,2,0)*('Físico-MAC'!Q62),0)</f>
        <v>0</v>
      </c>
      <c r="S62" s="1">
        <f>IFERROR(VLOOKUP($A62,delibm26,2,0)*('Físico-MAC'!R62),0)</f>
        <v>0</v>
      </c>
      <c r="T62" s="1">
        <f>IFERROR(VLOOKUP($A62,delibm26,2,0)*('Físico-MAC'!S62),0)</f>
        <v>0</v>
      </c>
      <c r="U62" s="1">
        <f>IFERROR(VLOOKUP($A62,delibm26,2,0)*('Físico-MAC'!T62),0)</f>
        <v>5403.43</v>
      </c>
      <c r="V62" s="1">
        <f>IFERROR(VLOOKUP($A62,delibm26,2,0)*('Físico-MAC'!U62),0)</f>
        <v>0</v>
      </c>
      <c r="W62" s="1">
        <f>IFERROR(VLOOKUP($A62,delibm26,2,0)*('Físico-MAC'!V62),0)</f>
        <v>0</v>
      </c>
      <c r="X62" s="1">
        <f>IFERROR(VLOOKUP($A62,delibm26,2,0)*('Físico-MAC'!W62),0)</f>
        <v>0</v>
      </c>
      <c r="Y62" s="1">
        <f>IFERROR(VLOOKUP($A62,delibm26,2,0)*('Físico-MAC'!X62),0)</f>
        <v>0</v>
      </c>
      <c r="Z62" s="1">
        <f>IFERROR(VLOOKUP($A62,delibm26,2,0)*('Físico-MAC'!Y62),0)</f>
        <v>0</v>
      </c>
      <c r="AA62" s="1">
        <f>IFERROR(VLOOKUP($A62,delibm26,2,0)*('Físico-MAC'!Z62),0)</f>
        <v>0</v>
      </c>
      <c r="AB62" s="1">
        <f>IFERROR(VLOOKUP($A62,delibm26,2,0)*('Físico-MAC'!AA62),0)</f>
        <v>0</v>
      </c>
      <c r="AC62" s="1">
        <f t="shared" si="1"/>
        <v>27017.15</v>
      </c>
    </row>
    <row r="63" spans="1:29" x14ac:dyDescent="0.25">
      <c r="A63">
        <f t="shared" si="0"/>
        <v>41606008</v>
      </c>
      <c r="B63" t="s">
        <v>89</v>
      </c>
      <c r="C63" s="1">
        <f>IFERROR(VLOOKUP($A63,delibm26,2,0)*('Físico-MAC'!B63),0)</f>
        <v>0</v>
      </c>
      <c r="D63" s="1">
        <f>IFERROR(VLOOKUP($A63,delibm26,2,0)*('Físico-MAC'!C63),0)</f>
        <v>0</v>
      </c>
      <c r="E63" s="1">
        <f>IFERROR(VLOOKUP($A63,delibm26,2,0)*('Físico-MAC'!D63),0)</f>
        <v>0</v>
      </c>
      <c r="F63" s="1">
        <f>IFERROR(VLOOKUP($A63,delibm26,2,0)*('Físico-MAC'!E63),0)</f>
        <v>21613.72</v>
      </c>
      <c r="G63" s="1">
        <f>IFERROR(VLOOKUP($A63,delibm26,2,0)*('Físico-MAC'!F63),0)</f>
        <v>0</v>
      </c>
      <c r="H63" s="1">
        <f>IFERROR(VLOOKUP($A63,delibm26,2,0)*('Físico-MAC'!G63),0)</f>
        <v>0</v>
      </c>
      <c r="I63" s="1">
        <f>IFERROR(VLOOKUP($A63,delibm26,2,0)*('Físico-MAC'!H63),0)</f>
        <v>0</v>
      </c>
      <c r="J63" s="1">
        <f>IFERROR(VLOOKUP($A63,delibm26,2,0)*('Físico-MAC'!I63),0)</f>
        <v>0</v>
      </c>
      <c r="K63" s="1">
        <f>IFERROR(VLOOKUP($A63,delibm26,2,0)*('Físico-MAC'!J63),0)</f>
        <v>0</v>
      </c>
      <c r="L63" s="1">
        <f>IFERROR(VLOOKUP($A63,delibm26,2,0)*('Físico-MAC'!K63),0)</f>
        <v>0</v>
      </c>
      <c r="M63" s="1">
        <f>IFERROR(VLOOKUP($A63,delibm26,2,0)*('Físico-MAC'!L63),0)</f>
        <v>0</v>
      </c>
      <c r="N63" s="1">
        <f>IFERROR(VLOOKUP($A63,delibm26,2,0)*('Físico-MAC'!M63),0)</f>
        <v>0</v>
      </c>
      <c r="O63" s="1">
        <f>IFERROR(VLOOKUP($A63,delibm26,2,0)*('Físico-MAC'!N63),0)</f>
        <v>0</v>
      </c>
      <c r="P63" s="1">
        <f>IFERROR(VLOOKUP($A63,delibm26,2,0)*('Físico-MAC'!O63),0)</f>
        <v>0</v>
      </c>
      <c r="Q63" s="1">
        <f>IFERROR(VLOOKUP($A63,delibm26,2,0)*('Físico-MAC'!P63),0)</f>
        <v>0</v>
      </c>
      <c r="R63" s="1">
        <f>IFERROR(VLOOKUP($A63,delibm26,2,0)*('Físico-MAC'!Q63),0)</f>
        <v>0</v>
      </c>
      <c r="S63" s="1">
        <f>IFERROR(VLOOKUP($A63,delibm26,2,0)*('Físico-MAC'!R63),0)</f>
        <v>0</v>
      </c>
      <c r="T63" s="1">
        <f>IFERROR(VLOOKUP($A63,delibm26,2,0)*('Físico-MAC'!S63),0)</f>
        <v>0</v>
      </c>
      <c r="U63" s="1">
        <f>IFERROR(VLOOKUP($A63,delibm26,2,0)*('Físico-MAC'!T63),0)</f>
        <v>0</v>
      </c>
      <c r="V63" s="1">
        <f>IFERROR(VLOOKUP($A63,delibm26,2,0)*('Físico-MAC'!U63),0)</f>
        <v>0</v>
      </c>
      <c r="W63" s="1">
        <f>IFERROR(VLOOKUP($A63,delibm26,2,0)*('Físico-MAC'!V63),0)</f>
        <v>0</v>
      </c>
      <c r="X63" s="1">
        <f>IFERROR(VLOOKUP($A63,delibm26,2,0)*('Físico-MAC'!W63),0)</f>
        <v>0</v>
      </c>
      <c r="Y63" s="1">
        <f>IFERROR(VLOOKUP($A63,delibm26,2,0)*('Físico-MAC'!X63),0)</f>
        <v>0</v>
      </c>
      <c r="Z63" s="1">
        <f>IFERROR(VLOOKUP($A63,delibm26,2,0)*('Físico-MAC'!Y63),0)</f>
        <v>0</v>
      </c>
      <c r="AA63" s="1">
        <f>IFERROR(VLOOKUP($A63,delibm26,2,0)*('Físico-MAC'!Z63),0)</f>
        <v>0</v>
      </c>
      <c r="AB63" s="1">
        <f>IFERROR(VLOOKUP($A63,delibm26,2,0)*('Físico-MAC'!AA63),0)</f>
        <v>0</v>
      </c>
      <c r="AC63" s="1">
        <f t="shared" si="1"/>
        <v>21613.72</v>
      </c>
    </row>
    <row r="64" spans="1:29" x14ac:dyDescent="0.25">
      <c r="A64">
        <f t="shared" si="0"/>
        <v>41606011</v>
      </c>
      <c r="B64" t="s">
        <v>90</v>
      </c>
      <c r="C64" s="1">
        <f>IFERROR(VLOOKUP($A64,delibm26,2,0)*('Físico-MAC'!B64),0)</f>
        <v>0</v>
      </c>
      <c r="D64" s="1">
        <f>IFERROR(VLOOKUP($A64,delibm26,2,0)*('Físico-MAC'!C64),0)</f>
        <v>0</v>
      </c>
      <c r="E64" s="1">
        <f>IFERROR(VLOOKUP($A64,delibm26,2,0)*('Físico-MAC'!D64),0)</f>
        <v>0</v>
      </c>
      <c r="F64" s="1">
        <f>IFERROR(VLOOKUP($A64,delibm26,2,0)*('Físico-MAC'!E64),0)</f>
        <v>0</v>
      </c>
      <c r="G64" s="1">
        <f>IFERROR(VLOOKUP($A64,delibm26,2,0)*('Físico-MAC'!F64),0)</f>
        <v>0</v>
      </c>
      <c r="H64" s="1">
        <f>IFERROR(VLOOKUP($A64,delibm26,2,0)*('Físico-MAC'!G64),0)</f>
        <v>0</v>
      </c>
      <c r="I64" s="1">
        <f>IFERROR(VLOOKUP($A64,delibm26,2,0)*('Físico-MAC'!H64),0)</f>
        <v>2279.2399999999998</v>
      </c>
      <c r="J64" s="1">
        <f>IFERROR(VLOOKUP($A64,delibm26,2,0)*('Físico-MAC'!I64),0)</f>
        <v>0</v>
      </c>
      <c r="K64" s="1">
        <f>IFERROR(VLOOKUP($A64,delibm26,2,0)*('Físico-MAC'!J64),0)</f>
        <v>0</v>
      </c>
      <c r="L64" s="1">
        <f>IFERROR(VLOOKUP($A64,delibm26,2,0)*('Físico-MAC'!K64),0)</f>
        <v>0</v>
      </c>
      <c r="M64" s="1">
        <f>IFERROR(VLOOKUP($A64,delibm26,2,0)*('Físico-MAC'!L64),0)</f>
        <v>4558.4799999999996</v>
      </c>
      <c r="N64" s="1">
        <f>IFERROR(VLOOKUP($A64,delibm26,2,0)*('Físico-MAC'!M64),0)</f>
        <v>0</v>
      </c>
      <c r="O64" s="1">
        <f>IFERROR(VLOOKUP($A64,delibm26,2,0)*('Físico-MAC'!N64),0)</f>
        <v>0</v>
      </c>
      <c r="P64" s="1">
        <f>IFERROR(VLOOKUP($A64,delibm26,2,0)*('Físico-MAC'!O64),0)</f>
        <v>0</v>
      </c>
      <c r="Q64" s="1">
        <f>IFERROR(VLOOKUP($A64,delibm26,2,0)*('Físico-MAC'!P64),0)</f>
        <v>0</v>
      </c>
      <c r="R64" s="1">
        <f>IFERROR(VLOOKUP($A64,delibm26,2,0)*('Físico-MAC'!Q64),0)</f>
        <v>0</v>
      </c>
      <c r="S64" s="1">
        <f>IFERROR(VLOOKUP($A64,delibm26,2,0)*('Físico-MAC'!R64),0)</f>
        <v>0</v>
      </c>
      <c r="T64" s="1">
        <f>IFERROR(VLOOKUP($A64,delibm26,2,0)*('Físico-MAC'!S64),0)</f>
        <v>0</v>
      </c>
      <c r="U64" s="1">
        <f>IFERROR(VLOOKUP($A64,delibm26,2,0)*('Físico-MAC'!T64),0)</f>
        <v>0</v>
      </c>
      <c r="V64" s="1">
        <f>IFERROR(VLOOKUP($A64,delibm26,2,0)*('Físico-MAC'!U64),0)</f>
        <v>0</v>
      </c>
      <c r="W64" s="1">
        <f>IFERROR(VLOOKUP($A64,delibm26,2,0)*('Físico-MAC'!V64),0)</f>
        <v>0</v>
      </c>
      <c r="X64" s="1">
        <f>IFERROR(VLOOKUP($A64,delibm26,2,0)*('Físico-MAC'!W64),0)</f>
        <v>0</v>
      </c>
      <c r="Y64" s="1">
        <f>IFERROR(VLOOKUP($A64,delibm26,2,0)*('Físico-MAC'!X64),0)</f>
        <v>0</v>
      </c>
      <c r="Z64" s="1">
        <f>IFERROR(VLOOKUP($A64,delibm26,2,0)*('Físico-MAC'!Y64),0)</f>
        <v>0</v>
      </c>
      <c r="AA64" s="1">
        <f>IFERROR(VLOOKUP($A64,delibm26,2,0)*('Físico-MAC'!Z64),0)</f>
        <v>0</v>
      </c>
      <c r="AB64" s="1">
        <f>IFERROR(VLOOKUP($A64,delibm26,2,0)*('Físico-MAC'!AA64),0)</f>
        <v>0</v>
      </c>
      <c r="AC64" s="1">
        <f t="shared" si="1"/>
        <v>6837.7199999999993</v>
      </c>
    </row>
    <row r="65" spans="1:29" x14ac:dyDescent="0.25">
      <c r="A65">
        <f t="shared" si="0"/>
        <v>41606012</v>
      </c>
      <c r="B65" t="s">
        <v>91</v>
      </c>
      <c r="C65" s="1">
        <f>IFERROR(VLOOKUP($A65,delibm26,2,0)*('Físico-MAC'!B65),0)</f>
        <v>0</v>
      </c>
      <c r="D65" s="1">
        <f>IFERROR(VLOOKUP($A65,delibm26,2,0)*('Físico-MAC'!C65),0)</f>
        <v>0</v>
      </c>
      <c r="E65" s="1">
        <f>IFERROR(VLOOKUP($A65,delibm26,2,0)*('Físico-MAC'!D65),0)</f>
        <v>0</v>
      </c>
      <c r="F65" s="1">
        <f>IFERROR(VLOOKUP($A65,delibm26,2,0)*('Físico-MAC'!E65),0)</f>
        <v>4551.8</v>
      </c>
      <c r="G65" s="1">
        <f>IFERROR(VLOOKUP($A65,delibm26,2,0)*('Físico-MAC'!F65),0)</f>
        <v>0</v>
      </c>
      <c r="H65" s="1">
        <f>IFERROR(VLOOKUP($A65,delibm26,2,0)*('Físico-MAC'!G65),0)</f>
        <v>0</v>
      </c>
      <c r="I65" s="1">
        <f>IFERROR(VLOOKUP($A65,delibm26,2,0)*('Físico-MAC'!H65),0)</f>
        <v>9103.6</v>
      </c>
      <c r="J65" s="1">
        <f>IFERROR(VLOOKUP($A65,delibm26,2,0)*('Físico-MAC'!I65),0)</f>
        <v>0</v>
      </c>
      <c r="K65" s="1">
        <f>IFERROR(VLOOKUP($A65,delibm26,2,0)*('Físico-MAC'!J65),0)</f>
        <v>0</v>
      </c>
      <c r="L65" s="1">
        <f>IFERROR(VLOOKUP($A65,delibm26,2,0)*('Físico-MAC'!K65),0)</f>
        <v>0</v>
      </c>
      <c r="M65" s="1">
        <f>IFERROR(VLOOKUP($A65,delibm26,2,0)*('Físico-MAC'!L65),0)</f>
        <v>0</v>
      </c>
      <c r="N65" s="1">
        <f>IFERROR(VLOOKUP($A65,delibm26,2,0)*('Físico-MAC'!M65),0)</f>
        <v>0</v>
      </c>
      <c r="O65" s="1">
        <f>IFERROR(VLOOKUP($A65,delibm26,2,0)*('Físico-MAC'!N65),0)</f>
        <v>0</v>
      </c>
      <c r="P65" s="1">
        <f>IFERROR(VLOOKUP($A65,delibm26,2,0)*('Físico-MAC'!O65),0)</f>
        <v>0</v>
      </c>
      <c r="Q65" s="1">
        <f>IFERROR(VLOOKUP($A65,delibm26,2,0)*('Físico-MAC'!P65),0)</f>
        <v>9103.6</v>
      </c>
      <c r="R65" s="1">
        <f>IFERROR(VLOOKUP($A65,delibm26,2,0)*('Físico-MAC'!Q65),0)</f>
        <v>0</v>
      </c>
      <c r="S65" s="1">
        <f>IFERROR(VLOOKUP($A65,delibm26,2,0)*('Físico-MAC'!R65),0)</f>
        <v>0</v>
      </c>
      <c r="T65" s="1">
        <f>IFERROR(VLOOKUP($A65,delibm26,2,0)*('Físico-MAC'!S65),0)</f>
        <v>0</v>
      </c>
      <c r="U65" s="1">
        <f>IFERROR(VLOOKUP($A65,delibm26,2,0)*('Físico-MAC'!T65),0)</f>
        <v>9103.6</v>
      </c>
      <c r="V65" s="1">
        <f>IFERROR(VLOOKUP($A65,delibm26,2,0)*('Físico-MAC'!U65),0)</f>
        <v>0</v>
      </c>
      <c r="W65" s="1">
        <f>IFERROR(VLOOKUP($A65,delibm26,2,0)*('Físico-MAC'!V65),0)</f>
        <v>0</v>
      </c>
      <c r="X65" s="1">
        <f>IFERROR(VLOOKUP($A65,delibm26,2,0)*('Físico-MAC'!W65),0)</f>
        <v>0</v>
      </c>
      <c r="Y65" s="1">
        <f>IFERROR(VLOOKUP($A65,delibm26,2,0)*('Físico-MAC'!X65),0)</f>
        <v>0</v>
      </c>
      <c r="Z65" s="1">
        <f>IFERROR(VLOOKUP($A65,delibm26,2,0)*('Físico-MAC'!Y65),0)</f>
        <v>0</v>
      </c>
      <c r="AA65" s="1">
        <f>IFERROR(VLOOKUP($A65,delibm26,2,0)*('Físico-MAC'!Z65),0)</f>
        <v>0</v>
      </c>
      <c r="AB65" s="1">
        <f>IFERROR(VLOOKUP($A65,delibm26,2,0)*('Físico-MAC'!AA65),0)</f>
        <v>0</v>
      </c>
      <c r="AC65" s="1">
        <f t="shared" si="1"/>
        <v>31862.6</v>
      </c>
    </row>
    <row r="66" spans="1:29" x14ac:dyDescent="0.25">
      <c r="A66">
        <f t="shared" si="0"/>
        <v>41608001</v>
      </c>
      <c r="B66" t="s">
        <v>92</v>
      </c>
      <c r="C66" s="1">
        <f>IFERROR(VLOOKUP($A66,delibm26,2,0)*('Físico-MAC'!B66),0)</f>
        <v>0</v>
      </c>
      <c r="D66" s="1">
        <f>IFERROR(VLOOKUP($A66,delibm26,2,0)*('Físico-MAC'!C66),0)</f>
        <v>0</v>
      </c>
      <c r="E66" s="1">
        <f>IFERROR(VLOOKUP($A66,delibm26,2,0)*('Físico-MAC'!D66),0)</f>
        <v>0</v>
      </c>
      <c r="F66" s="1">
        <f>IFERROR(VLOOKUP($A66,delibm26,2,0)*('Físico-MAC'!E66),0)</f>
        <v>1188.54</v>
      </c>
      <c r="G66" s="1">
        <f>IFERROR(VLOOKUP($A66,delibm26,2,0)*('Físico-MAC'!F66),0)</f>
        <v>0</v>
      </c>
      <c r="H66" s="1">
        <f>IFERROR(VLOOKUP($A66,delibm26,2,0)*('Físico-MAC'!G66),0)</f>
        <v>0</v>
      </c>
      <c r="I66" s="1">
        <f>IFERROR(VLOOKUP($A66,delibm26,2,0)*('Físico-MAC'!H66),0)</f>
        <v>1188.54</v>
      </c>
      <c r="J66" s="1">
        <f>IFERROR(VLOOKUP($A66,delibm26,2,0)*('Físico-MAC'!I66),0)</f>
        <v>0</v>
      </c>
      <c r="K66" s="1">
        <f>IFERROR(VLOOKUP($A66,delibm26,2,0)*('Físico-MAC'!J66),0)</f>
        <v>0</v>
      </c>
      <c r="L66" s="1">
        <f>IFERROR(VLOOKUP($A66,delibm26,2,0)*('Físico-MAC'!K66),0)</f>
        <v>0</v>
      </c>
      <c r="M66" s="1">
        <f>IFERROR(VLOOKUP($A66,delibm26,2,0)*('Físico-MAC'!L66),0)</f>
        <v>0</v>
      </c>
      <c r="N66" s="1">
        <f>IFERROR(VLOOKUP($A66,delibm26,2,0)*('Físico-MAC'!M66),0)</f>
        <v>0</v>
      </c>
      <c r="O66" s="1">
        <f>IFERROR(VLOOKUP($A66,delibm26,2,0)*('Físico-MAC'!N66),0)</f>
        <v>0</v>
      </c>
      <c r="P66" s="1">
        <f>IFERROR(VLOOKUP($A66,delibm26,2,0)*('Físico-MAC'!O66),0)</f>
        <v>0</v>
      </c>
      <c r="Q66" s="1">
        <f>IFERROR(VLOOKUP($A66,delibm26,2,0)*('Físico-MAC'!P66),0)</f>
        <v>0</v>
      </c>
      <c r="R66" s="1">
        <f>IFERROR(VLOOKUP($A66,delibm26,2,0)*('Físico-MAC'!Q66),0)</f>
        <v>0</v>
      </c>
      <c r="S66" s="1">
        <f>IFERROR(VLOOKUP($A66,delibm26,2,0)*('Físico-MAC'!R66),0)</f>
        <v>0</v>
      </c>
      <c r="T66" s="1">
        <f>IFERROR(VLOOKUP($A66,delibm26,2,0)*('Físico-MAC'!S66),0)</f>
        <v>0</v>
      </c>
      <c r="U66" s="1">
        <f>IFERROR(VLOOKUP($A66,delibm26,2,0)*('Físico-MAC'!T66),0)</f>
        <v>0</v>
      </c>
      <c r="V66" s="1">
        <f>IFERROR(VLOOKUP($A66,delibm26,2,0)*('Físico-MAC'!U66),0)</f>
        <v>0</v>
      </c>
      <c r="W66" s="1">
        <f>IFERROR(VLOOKUP($A66,delibm26,2,0)*('Físico-MAC'!V66),0)</f>
        <v>0</v>
      </c>
      <c r="X66" s="1">
        <f>IFERROR(VLOOKUP($A66,delibm26,2,0)*('Físico-MAC'!W66),0)</f>
        <v>0</v>
      </c>
      <c r="Y66" s="1">
        <f>IFERROR(VLOOKUP($A66,delibm26,2,0)*('Físico-MAC'!X66),0)</f>
        <v>0</v>
      </c>
      <c r="Z66" s="1">
        <f>IFERROR(VLOOKUP($A66,delibm26,2,0)*('Físico-MAC'!Y66),0)</f>
        <v>0</v>
      </c>
      <c r="AA66" s="1">
        <f>IFERROR(VLOOKUP($A66,delibm26,2,0)*('Físico-MAC'!Z66),0)</f>
        <v>0</v>
      </c>
      <c r="AB66" s="1">
        <f>IFERROR(VLOOKUP($A66,delibm26,2,0)*('Físico-MAC'!AA66),0)</f>
        <v>0</v>
      </c>
      <c r="AC66" s="1">
        <f t="shared" si="1"/>
        <v>2377.08</v>
      </c>
    </row>
    <row r="67" spans="1:29" x14ac:dyDescent="0.25">
      <c r="A67">
        <f t="shared" ref="A67:A79" si="2">LEFT(B67,9)*1</f>
        <v>41608003</v>
      </c>
      <c r="B67" t="s">
        <v>93</v>
      </c>
      <c r="C67" s="1">
        <f>IFERROR(VLOOKUP($A67,delibm26,2,0)*('Físico-MAC'!B67),0)</f>
        <v>0</v>
      </c>
      <c r="D67" s="1">
        <f>IFERROR(VLOOKUP($A67,delibm26,2,0)*('Físico-MAC'!C67),0)</f>
        <v>0</v>
      </c>
      <c r="E67" s="1">
        <f>IFERROR(VLOOKUP($A67,delibm26,2,0)*('Físico-MAC'!D67),0)</f>
        <v>0</v>
      </c>
      <c r="F67" s="1">
        <f>IFERROR(VLOOKUP($A67,delibm26,2,0)*('Físico-MAC'!E67),0)</f>
        <v>1188.54</v>
      </c>
      <c r="G67" s="1">
        <f>IFERROR(VLOOKUP($A67,delibm26,2,0)*('Físico-MAC'!F67),0)</f>
        <v>0</v>
      </c>
      <c r="H67" s="1">
        <f>IFERROR(VLOOKUP($A67,delibm26,2,0)*('Físico-MAC'!G67),0)</f>
        <v>0</v>
      </c>
      <c r="I67" s="1">
        <f>IFERROR(VLOOKUP($A67,delibm26,2,0)*('Físico-MAC'!H67),0)</f>
        <v>4754.16</v>
      </c>
      <c r="J67" s="1">
        <f>IFERROR(VLOOKUP($A67,delibm26,2,0)*('Físico-MAC'!I67),0)</f>
        <v>0</v>
      </c>
      <c r="K67" s="1">
        <f>IFERROR(VLOOKUP($A67,delibm26,2,0)*('Físico-MAC'!J67),0)</f>
        <v>0</v>
      </c>
      <c r="L67" s="1">
        <f>IFERROR(VLOOKUP($A67,delibm26,2,0)*('Físico-MAC'!K67),0)</f>
        <v>0</v>
      </c>
      <c r="M67" s="1">
        <f>IFERROR(VLOOKUP($A67,delibm26,2,0)*('Físico-MAC'!L67),0)</f>
        <v>2773.26</v>
      </c>
      <c r="N67" s="1">
        <f>IFERROR(VLOOKUP($A67,delibm26,2,0)*('Físico-MAC'!M67),0)</f>
        <v>0</v>
      </c>
      <c r="O67" s="1">
        <f>IFERROR(VLOOKUP($A67,delibm26,2,0)*('Físico-MAC'!N67),0)</f>
        <v>0</v>
      </c>
      <c r="P67" s="1">
        <f>IFERROR(VLOOKUP($A67,delibm26,2,0)*('Físico-MAC'!O67),0)</f>
        <v>0</v>
      </c>
      <c r="Q67" s="1">
        <f>IFERROR(VLOOKUP($A67,delibm26,2,0)*('Físico-MAC'!P67),0)</f>
        <v>396.18</v>
      </c>
      <c r="R67" s="1">
        <f>IFERROR(VLOOKUP($A67,delibm26,2,0)*('Físico-MAC'!Q67),0)</f>
        <v>0</v>
      </c>
      <c r="S67" s="1">
        <f>IFERROR(VLOOKUP($A67,delibm26,2,0)*('Físico-MAC'!R67),0)</f>
        <v>0</v>
      </c>
      <c r="T67" s="1">
        <f>IFERROR(VLOOKUP($A67,delibm26,2,0)*('Físico-MAC'!S67),0)</f>
        <v>0</v>
      </c>
      <c r="U67" s="1">
        <f>IFERROR(VLOOKUP($A67,delibm26,2,0)*('Físico-MAC'!T67),0)</f>
        <v>12281.58</v>
      </c>
      <c r="V67" s="1">
        <f>IFERROR(VLOOKUP($A67,delibm26,2,0)*('Físico-MAC'!U67),0)</f>
        <v>396.18</v>
      </c>
      <c r="W67" s="1">
        <f>IFERROR(VLOOKUP($A67,delibm26,2,0)*('Físico-MAC'!V67),0)</f>
        <v>0</v>
      </c>
      <c r="X67" s="1">
        <f>IFERROR(VLOOKUP($A67,delibm26,2,0)*('Físico-MAC'!W67),0)</f>
        <v>0</v>
      </c>
      <c r="Y67" s="1">
        <f>IFERROR(VLOOKUP($A67,delibm26,2,0)*('Físico-MAC'!X67),0)</f>
        <v>0</v>
      </c>
      <c r="Z67" s="1">
        <f>IFERROR(VLOOKUP($A67,delibm26,2,0)*('Físico-MAC'!Y67),0)</f>
        <v>0</v>
      </c>
      <c r="AA67" s="1">
        <f>IFERROR(VLOOKUP($A67,delibm26,2,0)*('Físico-MAC'!Z67),0)</f>
        <v>0</v>
      </c>
      <c r="AB67" s="1">
        <f>IFERROR(VLOOKUP($A67,delibm26,2,0)*('Físico-MAC'!AA67),0)</f>
        <v>0</v>
      </c>
      <c r="AC67" s="1">
        <f t="shared" ref="AC67:AC78" si="3">SUM(C67:AB67)</f>
        <v>21789.9</v>
      </c>
    </row>
    <row r="68" spans="1:29" x14ac:dyDescent="0.25">
      <c r="A68">
        <f t="shared" si="2"/>
        <v>41608008</v>
      </c>
      <c r="B68" t="s">
        <v>94</v>
      </c>
      <c r="C68" s="1">
        <f>IFERROR(VLOOKUP($A68,delibm26,2,0)*('Físico-MAC'!B68),0)</f>
        <v>0</v>
      </c>
      <c r="D68" s="1">
        <f>IFERROR(VLOOKUP($A68,delibm26,2,0)*('Físico-MAC'!C68),0)</f>
        <v>0</v>
      </c>
      <c r="E68" s="1">
        <f>IFERROR(VLOOKUP($A68,delibm26,2,0)*('Físico-MAC'!D68),0)</f>
        <v>0</v>
      </c>
      <c r="F68" s="1">
        <f>IFERROR(VLOOKUP($A68,delibm26,2,0)*('Físico-MAC'!E68),0)</f>
        <v>6718.08</v>
      </c>
      <c r="G68" s="1">
        <f>IFERROR(VLOOKUP($A68,delibm26,2,0)*('Físico-MAC'!F68),0)</f>
        <v>0</v>
      </c>
      <c r="H68" s="1">
        <f>IFERROR(VLOOKUP($A68,delibm26,2,0)*('Físico-MAC'!G68),0)</f>
        <v>0</v>
      </c>
      <c r="I68" s="1">
        <f>IFERROR(VLOOKUP($A68,delibm26,2,0)*('Físico-MAC'!H68),0)</f>
        <v>10077.119999999999</v>
      </c>
      <c r="J68" s="1">
        <f>IFERROR(VLOOKUP($A68,delibm26,2,0)*('Físico-MAC'!I68),0)</f>
        <v>0</v>
      </c>
      <c r="K68" s="1">
        <f>IFERROR(VLOOKUP($A68,delibm26,2,0)*('Físico-MAC'!J68),0)</f>
        <v>0</v>
      </c>
      <c r="L68" s="1">
        <f>IFERROR(VLOOKUP($A68,delibm26,2,0)*('Físico-MAC'!K68),0)</f>
        <v>0</v>
      </c>
      <c r="M68" s="1">
        <f>IFERROR(VLOOKUP($A68,delibm26,2,0)*('Físico-MAC'!L68),0)</f>
        <v>0</v>
      </c>
      <c r="N68" s="1">
        <f>IFERROR(VLOOKUP($A68,delibm26,2,0)*('Físico-MAC'!M68),0)</f>
        <v>0</v>
      </c>
      <c r="O68" s="1">
        <f>IFERROR(VLOOKUP($A68,delibm26,2,0)*('Físico-MAC'!N68),0)</f>
        <v>0</v>
      </c>
      <c r="P68" s="1">
        <f>IFERROR(VLOOKUP($A68,delibm26,2,0)*('Físico-MAC'!O68),0)</f>
        <v>0</v>
      </c>
      <c r="Q68" s="1">
        <f>IFERROR(VLOOKUP($A68,delibm26,2,0)*('Físico-MAC'!P68),0)</f>
        <v>114207.36</v>
      </c>
      <c r="R68" s="1">
        <f>IFERROR(VLOOKUP($A68,delibm26,2,0)*('Físico-MAC'!Q68),0)</f>
        <v>0</v>
      </c>
      <c r="S68" s="1">
        <f>IFERROR(VLOOKUP($A68,delibm26,2,0)*('Físico-MAC'!R68),0)</f>
        <v>0</v>
      </c>
      <c r="T68" s="1">
        <f>IFERROR(VLOOKUP($A68,delibm26,2,0)*('Físico-MAC'!S68),0)</f>
        <v>0</v>
      </c>
      <c r="U68" s="1">
        <f>IFERROR(VLOOKUP($A68,delibm26,2,0)*('Físico-MAC'!T68),0)</f>
        <v>141079.67999999999</v>
      </c>
      <c r="V68" s="1">
        <f>IFERROR(VLOOKUP($A68,delibm26,2,0)*('Físico-MAC'!U68),0)</f>
        <v>0</v>
      </c>
      <c r="W68" s="1">
        <f>IFERROR(VLOOKUP($A68,delibm26,2,0)*('Físico-MAC'!V68),0)</f>
        <v>0</v>
      </c>
      <c r="X68" s="1">
        <f>IFERROR(VLOOKUP($A68,delibm26,2,0)*('Físico-MAC'!W68),0)</f>
        <v>0</v>
      </c>
      <c r="Y68" s="1">
        <f>IFERROR(VLOOKUP($A68,delibm26,2,0)*('Físico-MAC'!X68),0)</f>
        <v>0</v>
      </c>
      <c r="Z68" s="1">
        <f>IFERROR(VLOOKUP($A68,delibm26,2,0)*('Físico-MAC'!Y68),0)</f>
        <v>0</v>
      </c>
      <c r="AA68" s="1">
        <f>IFERROR(VLOOKUP($A68,delibm26,2,0)*('Físico-MAC'!Z68),0)</f>
        <v>0</v>
      </c>
      <c r="AB68" s="1">
        <f>IFERROR(VLOOKUP($A68,delibm26,2,0)*('Físico-MAC'!AA68),0)</f>
        <v>0</v>
      </c>
      <c r="AC68" s="1">
        <f t="shared" si="3"/>
        <v>272082.24</v>
      </c>
    </row>
    <row r="69" spans="1:29" x14ac:dyDescent="0.25">
      <c r="A69">
        <f t="shared" si="2"/>
        <v>41608011</v>
      </c>
      <c r="B69" t="s">
        <v>95</v>
      </c>
      <c r="C69" s="1">
        <f>IFERROR(VLOOKUP($A69,delibm26,2,0)*('Físico-MAC'!B69),0)</f>
        <v>0</v>
      </c>
      <c r="D69" s="1">
        <f>IFERROR(VLOOKUP($A69,delibm26,2,0)*('Físico-MAC'!C69),0)</f>
        <v>0</v>
      </c>
      <c r="E69" s="1">
        <f>IFERROR(VLOOKUP($A69,delibm26,2,0)*('Físico-MAC'!D69),0)</f>
        <v>0</v>
      </c>
      <c r="F69" s="1">
        <f>IFERROR(VLOOKUP($A69,delibm26,2,0)*('Físico-MAC'!E69),0)</f>
        <v>8733.5</v>
      </c>
      <c r="G69" s="1">
        <f>IFERROR(VLOOKUP($A69,delibm26,2,0)*('Físico-MAC'!F69),0)</f>
        <v>0</v>
      </c>
      <c r="H69" s="1">
        <f>IFERROR(VLOOKUP($A69,delibm26,2,0)*('Físico-MAC'!G69),0)</f>
        <v>0</v>
      </c>
      <c r="I69" s="1">
        <f>IFERROR(VLOOKUP($A69,delibm26,2,0)*('Físico-MAC'!H69),0)</f>
        <v>0</v>
      </c>
      <c r="J69" s="1">
        <f>IFERROR(VLOOKUP($A69,delibm26,2,0)*('Físico-MAC'!I69),0)</f>
        <v>0</v>
      </c>
      <c r="K69" s="1">
        <f>IFERROR(VLOOKUP($A69,delibm26,2,0)*('Físico-MAC'!J69),0)</f>
        <v>0</v>
      </c>
      <c r="L69" s="1">
        <f>IFERROR(VLOOKUP($A69,delibm26,2,0)*('Físico-MAC'!K69),0)</f>
        <v>0</v>
      </c>
      <c r="M69" s="1">
        <f>IFERROR(VLOOKUP($A69,delibm26,2,0)*('Físico-MAC'!L69),0)</f>
        <v>4366.75</v>
      </c>
      <c r="N69" s="1">
        <f>IFERROR(VLOOKUP($A69,delibm26,2,0)*('Físico-MAC'!M69),0)</f>
        <v>0</v>
      </c>
      <c r="O69" s="1">
        <f>IFERROR(VLOOKUP($A69,delibm26,2,0)*('Físico-MAC'!N69),0)</f>
        <v>0</v>
      </c>
      <c r="P69" s="1">
        <f>IFERROR(VLOOKUP($A69,delibm26,2,0)*('Físico-MAC'!O69),0)</f>
        <v>0</v>
      </c>
      <c r="Q69" s="1">
        <f>IFERROR(VLOOKUP($A69,delibm26,2,0)*('Físico-MAC'!P69),0)</f>
        <v>0</v>
      </c>
      <c r="R69" s="1">
        <f>IFERROR(VLOOKUP($A69,delibm26,2,0)*('Físico-MAC'!Q69),0)</f>
        <v>0</v>
      </c>
      <c r="S69" s="1">
        <f>IFERROR(VLOOKUP($A69,delibm26,2,0)*('Físico-MAC'!R69),0)</f>
        <v>0</v>
      </c>
      <c r="T69" s="1">
        <f>IFERROR(VLOOKUP($A69,delibm26,2,0)*('Físico-MAC'!S69),0)</f>
        <v>0</v>
      </c>
      <c r="U69" s="1">
        <f>IFERROR(VLOOKUP($A69,delibm26,2,0)*('Físico-MAC'!T69),0)</f>
        <v>0</v>
      </c>
      <c r="V69" s="1">
        <f>IFERROR(VLOOKUP($A69,delibm26,2,0)*('Físico-MAC'!U69),0)</f>
        <v>0</v>
      </c>
      <c r="W69" s="1">
        <f>IFERROR(VLOOKUP($A69,delibm26,2,0)*('Físico-MAC'!V69),0)</f>
        <v>0</v>
      </c>
      <c r="X69" s="1">
        <f>IFERROR(VLOOKUP($A69,delibm26,2,0)*('Físico-MAC'!W69),0)</f>
        <v>0</v>
      </c>
      <c r="Y69" s="1">
        <f>IFERROR(VLOOKUP($A69,delibm26,2,0)*('Físico-MAC'!X69),0)</f>
        <v>0</v>
      </c>
      <c r="Z69" s="1">
        <f>IFERROR(VLOOKUP($A69,delibm26,2,0)*('Físico-MAC'!Y69),0)</f>
        <v>0</v>
      </c>
      <c r="AA69" s="1">
        <f>IFERROR(VLOOKUP($A69,delibm26,2,0)*('Físico-MAC'!Z69),0)</f>
        <v>0</v>
      </c>
      <c r="AB69" s="1">
        <f>IFERROR(VLOOKUP($A69,delibm26,2,0)*('Físico-MAC'!AA69),0)</f>
        <v>0</v>
      </c>
      <c r="AC69" s="1">
        <f t="shared" si="3"/>
        <v>13100.25</v>
      </c>
    </row>
    <row r="70" spans="1:29" x14ac:dyDescent="0.25">
      <c r="A70">
        <f t="shared" si="2"/>
        <v>41608012</v>
      </c>
      <c r="B70" t="s">
        <v>96</v>
      </c>
      <c r="C70" s="1">
        <f>IFERROR(VLOOKUP($A70,delibm26,2,0)*('Físico-MAC'!B70),0)</f>
        <v>0</v>
      </c>
      <c r="D70" s="1">
        <f>IFERROR(VLOOKUP($A70,delibm26,2,0)*('Físico-MAC'!C70),0)</f>
        <v>0</v>
      </c>
      <c r="E70" s="1">
        <f>IFERROR(VLOOKUP($A70,delibm26,2,0)*('Físico-MAC'!D70),0)</f>
        <v>0</v>
      </c>
      <c r="F70" s="1">
        <f>IFERROR(VLOOKUP($A70,delibm26,2,0)*('Físico-MAC'!E70),0)</f>
        <v>2263.44</v>
      </c>
      <c r="G70" s="1">
        <f>IFERROR(VLOOKUP($A70,delibm26,2,0)*('Físico-MAC'!F70),0)</f>
        <v>0</v>
      </c>
      <c r="H70" s="1">
        <f>IFERROR(VLOOKUP($A70,delibm26,2,0)*('Físico-MAC'!G70),0)</f>
        <v>0</v>
      </c>
      <c r="I70" s="1">
        <f>IFERROR(VLOOKUP($A70,delibm26,2,0)*('Físico-MAC'!H70),0)</f>
        <v>9619.6200000000008</v>
      </c>
      <c r="J70" s="1">
        <f>IFERROR(VLOOKUP($A70,delibm26,2,0)*('Físico-MAC'!I70),0)</f>
        <v>0</v>
      </c>
      <c r="K70" s="1">
        <f>IFERROR(VLOOKUP($A70,delibm26,2,0)*('Físico-MAC'!J70),0)</f>
        <v>0</v>
      </c>
      <c r="L70" s="1">
        <f>IFERROR(VLOOKUP($A70,delibm26,2,0)*('Físico-MAC'!K70),0)</f>
        <v>0</v>
      </c>
      <c r="M70" s="1">
        <f>IFERROR(VLOOKUP($A70,delibm26,2,0)*('Físico-MAC'!L70),0)</f>
        <v>0</v>
      </c>
      <c r="N70" s="1">
        <f>IFERROR(VLOOKUP($A70,delibm26,2,0)*('Físico-MAC'!M70),0)</f>
        <v>0</v>
      </c>
      <c r="O70" s="1">
        <f>IFERROR(VLOOKUP($A70,delibm26,2,0)*('Físico-MAC'!N70),0)</f>
        <v>0</v>
      </c>
      <c r="P70" s="1">
        <f>IFERROR(VLOOKUP($A70,delibm26,2,0)*('Físico-MAC'!O70),0)</f>
        <v>0</v>
      </c>
      <c r="Q70" s="1">
        <f>IFERROR(VLOOKUP($A70,delibm26,2,0)*('Físico-MAC'!P70),0)</f>
        <v>0</v>
      </c>
      <c r="R70" s="1">
        <f>IFERROR(VLOOKUP($A70,delibm26,2,0)*('Físico-MAC'!Q70),0)</f>
        <v>0</v>
      </c>
      <c r="S70" s="1">
        <f>IFERROR(VLOOKUP($A70,delibm26,2,0)*('Físico-MAC'!R70),0)</f>
        <v>0</v>
      </c>
      <c r="T70" s="1">
        <f>IFERROR(VLOOKUP($A70,delibm26,2,0)*('Físico-MAC'!S70),0)</f>
        <v>0</v>
      </c>
      <c r="U70" s="1">
        <f>IFERROR(VLOOKUP($A70,delibm26,2,0)*('Físico-MAC'!T70),0)</f>
        <v>10185.48</v>
      </c>
      <c r="V70" s="1">
        <f>IFERROR(VLOOKUP($A70,delibm26,2,0)*('Físico-MAC'!U70),0)</f>
        <v>0</v>
      </c>
      <c r="W70" s="1">
        <f>IFERROR(VLOOKUP($A70,delibm26,2,0)*('Físico-MAC'!V70),0)</f>
        <v>0</v>
      </c>
      <c r="X70" s="1">
        <f>IFERROR(VLOOKUP($A70,delibm26,2,0)*('Físico-MAC'!W70),0)</f>
        <v>0</v>
      </c>
      <c r="Y70" s="1">
        <f>IFERROR(VLOOKUP($A70,delibm26,2,0)*('Físico-MAC'!X70),0)</f>
        <v>0</v>
      </c>
      <c r="Z70" s="1">
        <f>IFERROR(VLOOKUP($A70,delibm26,2,0)*('Físico-MAC'!Y70),0)</f>
        <v>0</v>
      </c>
      <c r="AA70" s="1">
        <f>IFERROR(VLOOKUP($A70,delibm26,2,0)*('Físico-MAC'!Z70),0)</f>
        <v>0</v>
      </c>
      <c r="AB70" s="1">
        <f>IFERROR(VLOOKUP($A70,delibm26,2,0)*('Físico-MAC'!AA70),0)</f>
        <v>0</v>
      </c>
      <c r="AC70" s="1">
        <f t="shared" si="3"/>
        <v>22068.54</v>
      </c>
    </row>
    <row r="71" spans="1:29" x14ac:dyDescent="0.25">
      <c r="A71">
        <f t="shared" si="2"/>
        <v>41609001</v>
      </c>
      <c r="B71" t="s">
        <v>97</v>
      </c>
      <c r="C71" s="1">
        <f>IFERROR(VLOOKUP($A71,delibm26,2,0)*('Físico-MAC'!B71),0)</f>
        <v>0</v>
      </c>
      <c r="D71" s="1">
        <f>IFERROR(VLOOKUP($A71,delibm26,2,0)*('Físico-MAC'!C71),0)</f>
        <v>0</v>
      </c>
      <c r="E71" s="1">
        <f>IFERROR(VLOOKUP($A71,delibm26,2,0)*('Físico-MAC'!D71),0)</f>
        <v>0</v>
      </c>
      <c r="F71" s="1">
        <f>IFERROR(VLOOKUP($A71,delibm26,2,0)*('Físico-MAC'!E71),0)</f>
        <v>0</v>
      </c>
      <c r="G71" s="1">
        <f>IFERROR(VLOOKUP($A71,delibm26,2,0)*('Físico-MAC'!F71),0)</f>
        <v>0</v>
      </c>
      <c r="H71" s="1">
        <f>IFERROR(VLOOKUP($A71,delibm26,2,0)*('Físico-MAC'!G71),0)</f>
        <v>0</v>
      </c>
      <c r="I71" s="1">
        <f>IFERROR(VLOOKUP($A71,delibm26,2,0)*('Físico-MAC'!H71),0)</f>
        <v>0</v>
      </c>
      <c r="J71" s="1">
        <f>IFERROR(VLOOKUP($A71,delibm26,2,0)*('Físico-MAC'!I71),0)</f>
        <v>0</v>
      </c>
      <c r="K71" s="1">
        <f>IFERROR(VLOOKUP($A71,delibm26,2,0)*('Físico-MAC'!J71),0)</f>
        <v>0</v>
      </c>
      <c r="L71" s="1">
        <f>IFERROR(VLOOKUP($A71,delibm26,2,0)*('Físico-MAC'!K71),0)</f>
        <v>0</v>
      </c>
      <c r="M71" s="1">
        <f>IFERROR(VLOOKUP($A71,delibm26,2,0)*('Físico-MAC'!L71),0)</f>
        <v>0</v>
      </c>
      <c r="N71" s="1">
        <f>IFERROR(VLOOKUP($A71,delibm26,2,0)*('Físico-MAC'!M71),0)</f>
        <v>0</v>
      </c>
      <c r="O71" s="1">
        <f>IFERROR(VLOOKUP($A71,delibm26,2,0)*('Físico-MAC'!N71),0)</f>
        <v>0</v>
      </c>
      <c r="P71" s="1">
        <f>IFERROR(VLOOKUP($A71,delibm26,2,0)*('Físico-MAC'!O71),0)</f>
        <v>0</v>
      </c>
      <c r="Q71" s="1">
        <f>IFERROR(VLOOKUP($A71,delibm26,2,0)*('Físico-MAC'!P71),0)</f>
        <v>0</v>
      </c>
      <c r="R71" s="1">
        <f>IFERROR(VLOOKUP($A71,delibm26,2,0)*('Físico-MAC'!Q71),0)</f>
        <v>0</v>
      </c>
      <c r="S71" s="1">
        <f>IFERROR(VLOOKUP($A71,delibm26,2,0)*('Físico-MAC'!R71),0)</f>
        <v>0</v>
      </c>
      <c r="T71" s="1">
        <f>IFERROR(VLOOKUP($A71,delibm26,2,0)*('Físico-MAC'!S71),0)</f>
        <v>0</v>
      </c>
      <c r="U71" s="1">
        <f>IFERROR(VLOOKUP($A71,delibm26,2,0)*('Físico-MAC'!T71),0)</f>
        <v>0</v>
      </c>
      <c r="V71" s="1">
        <f>IFERROR(VLOOKUP($A71,delibm26,2,0)*('Físico-MAC'!U71),0)</f>
        <v>2860.63</v>
      </c>
      <c r="W71" s="1">
        <f>IFERROR(VLOOKUP($A71,delibm26,2,0)*('Físico-MAC'!V71),0)</f>
        <v>0</v>
      </c>
      <c r="X71" s="1">
        <f>IFERROR(VLOOKUP($A71,delibm26,2,0)*('Físico-MAC'!W71),0)</f>
        <v>0</v>
      </c>
      <c r="Y71" s="1">
        <f>IFERROR(VLOOKUP($A71,delibm26,2,0)*('Físico-MAC'!X71),0)</f>
        <v>0</v>
      </c>
      <c r="Z71" s="1">
        <f>IFERROR(VLOOKUP($A71,delibm26,2,0)*('Físico-MAC'!Y71),0)</f>
        <v>0</v>
      </c>
      <c r="AA71" s="1">
        <f>IFERROR(VLOOKUP($A71,delibm26,2,0)*('Físico-MAC'!Z71),0)</f>
        <v>0</v>
      </c>
      <c r="AB71" s="1">
        <f>IFERROR(VLOOKUP($A71,delibm26,2,0)*('Físico-MAC'!AA71),0)</f>
        <v>0</v>
      </c>
      <c r="AC71" s="1">
        <f t="shared" si="3"/>
        <v>2860.63</v>
      </c>
    </row>
    <row r="72" spans="1:29" x14ac:dyDescent="0.25">
      <c r="A72">
        <f t="shared" si="2"/>
        <v>41609010</v>
      </c>
      <c r="B72" t="s">
        <v>98</v>
      </c>
      <c r="C72" s="1">
        <f>IFERROR(VLOOKUP($A72,delibm26,2,0)*('Físico-MAC'!B72),0)</f>
        <v>0</v>
      </c>
      <c r="D72" s="1">
        <f>IFERROR(VLOOKUP($A72,delibm26,2,0)*('Físico-MAC'!C72),0)</f>
        <v>0</v>
      </c>
      <c r="E72" s="1">
        <f>IFERROR(VLOOKUP($A72,delibm26,2,0)*('Físico-MAC'!D72),0)</f>
        <v>0</v>
      </c>
      <c r="F72" s="1">
        <f>IFERROR(VLOOKUP($A72,delibm26,2,0)*('Físico-MAC'!E72),0)</f>
        <v>6118.58</v>
      </c>
      <c r="G72" s="1">
        <f>IFERROR(VLOOKUP($A72,delibm26,2,0)*('Físico-MAC'!F72),0)</f>
        <v>0</v>
      </c>
      <c r="H72" s="1">
        <f>IFERROR(VLOOKUP($A72,delibm26,2,0)*('Físico-MAC'!G72),0)</f>
        <v>0</v>
      </c>
      <c r="I72" s="1">
        <f>IFERROR(VLOOKUP($A72,delibm26,2,0)*('Físico-MAC'!H72),0)</f>
        <v>0</v>
      </c>
      <c r="J72" s="1">
        <f>IFERROR(VLOOKUP($A72,delibm26,2,0)*('Físico-MAC'!I72),0)</f>
        <v>0</v>
      </c>
      <c r="K72" s="1">
        <f>IFERROR(VLOOKUP($A72,delibm26,2,0)*('Físico-MAC'!J72),0)</f>
        <v>0</v>
      </c>
      <c r="L72" s="1">
        <f>IFERROR(VLOOKUP($A72,delibm26,2,0)*('Físico-MAC'!K72),0)</f>
        <v>0</v>
      </c>
      <c r="M72" s="1">
        <f>IFERROR(VLOOKUP($A72,delibm26,2,0)*('Físico-MAC'!L72),0)</f>
        <v>0</v>
      </c>
      <c r="N72" s="1">
        <f>IFERROR(VLOOKUP($A72,delibm26,2,0)*('Físico-MAC'!M72),0)</f>
        <v>0</v>
      </c>
      <c r="O72" s="1">
        <f>IFERROR(VLOOKUP($A72,delibm26,2,0)*('Físico-MAC'!N72),0)</f>
        <v>0</v>
      </c>
      <c r="P72" s="1">
        <f>IFERROR(VLOOKUP($A72,delibm26,2,0)*('Físico-MAC'!O72),0)</f>
        <v>0</v>
      </c>
      <c r="Q72" s="1">
        <f>IFERROR(VLOOKUP($A72,delibm26,2,0)*('Físico-MAC'!P72),0)</f>
        <v>0</v>
      </c>
      <c r="R72" s="1">
        <f>IFERROR(VLOOKUP($A72,delibm26,2,0)*('Físico-MAC'!Q72),0)</f>
        <v>0</v>
      </c>
      <c r="S72" s="1">
        <f>IFERROR(VLOOKUP($A72,delibm26,2,0)*('Físico-MAC'!R72),0)</f>
        <v>0</v>
      </c>
      <c r="T72" s="1">
        <f>IFERROR(VLOOKUP($A72,delibm26,2,0)*('Físico-MAC'!S72),0)</f>
        <v>0</v>
      </c>
      <c r="U72" s="1">
        <f>IFERROR(VLOOKUP($A72,delibm26,2,0)*('Físico-MAC'!T72),0)</f>
        <v>0</v>
      </c>
      <c r="V72" s="1">
        <f>IFERROR(VLOOKUP($A72,delibm26,2,0)*('Físico-MAC'!U72),0)</f>
        <v>0</v>
      </c>
      <c r="W72" s="1">
        <f>IFERROR(VLOOKUP($A72,delibm26,2,0)*('Físico-MAC'!V72),0)</f>
        <v>0</v>
      </c>
      <c r="X72" s="1">
        <f>IFERROR(VLOOKUP($A72,delibm26,2,0)*('Físico-MAC'!W72),0)</f>
        <v>0</v>
      </c>
      <c r="Y72" s="1">
        <f>IFERROR(VLOOKUP($A72,delibm26,2,0)*('Físico-MAC'!X72),0)</f>
        <v>0</v>
      </c>
      <c r="Z72" s="1">
        <f>IFERROR(VLOOKUP($A72,delibm26,2,0)*('Físico-MAC'!Y72),0)</f>
        <v>0</v>
      </c>
      <c r="AA72" s="1">
        <f>IFERROR(VLOOKUP($A72,delibm26,2,0)*('Físico-MAC'!Z72),0)</f>
        <v>0</v>
      </c>
      <c r="AB72" s="1">
        <f>IFERROR(VLOOKUP($A72,delibm26,2,0)*('Físico-MAC'!AA72),0)</f>
        <v>0</v>
      </c>
      <c r="AC72" s="1">
        <f t="shared" si="3"/>
        <v>6118.58</v>
      </c>
    </row>
    <row r="73" spans="1:29" x14ac:dyDescent="0.25">
      <c r="A73">
        <f t="shared" si="2"/>
        <v>41609013</v>
      </c>
      <c r="B73" t="s">
        <v>99</v>
      </c>
      <c r="C73" s="1">
        <f>IFERROR(VLOOKUP($A73,delibm26,2,0)*('Físico-MAC'!B73),0)</f>
        <v>0</v>
      </c>
      <c r="D73" s="1">
        <f>IFERROR(VLOOKUP($A73,delibm26,2,0)*('Físico-MAC'!C73),0)</f>
        <v>0</v>
      </c>
      <c r="E73" s="1">
        <f>IFERROR(VLOOKUP($A73,delibm26,2,0)*('Físico-MAC'!D73),0)</f>
        <v>0</v>
      </c>
      <c r="F73" s="1">
        <f>IFERROR(VLOOKUP($A73,delibm26,2,0)*('Físico-MAC'!E73),0)</f>
        <v>7944.42</v>
      </c>
      <c r="G73" s="1">
        <f>IFERROR(VLOOKUP($A73,delibm26,2,0)*('Físico-MAC'!F73),0)</f>
        <v>0</v>
      </c>
      <c r="H73" s="1">
        <f>IFERROR(VLOOKUP($A73,delibm26,2,0)*('Físico-MAC'!G73),0)</f>
        <v>0</v>
      </c>
      <c r="I73" s="1">
        <f>IFERROR(VLOOKUP($A73,delibm26,2,0)*('Físico-MAC'!H73),0)</f>
        <v>11916.630000000001</v>
      </c>
      <c r="J73" s="1">
        <f>IFERROR(VLOOKUP($A73,delibm26,2,0)*('Físico-MAC'!I73),0)</f>
        <v>0</v>
      </c>
      <c r="K73" s="1">
        <f>IFERROR(VLOOKUP($A73,delibm26,2,0)*('Físico-MAC'!J73),0)</f>
        <v>0</v>
      </c>
      <c r="L73" s="1">
        <f>IFERROR(VLOOKUP($A73,delibm26,2,0)*('Físico-MAC'!K73),0)</f>
        <v>0</v>
      </c>
      <c r="M73" s="1">
        <f>IFERROR(VLOOKUP($A73,delibm26,2,0)*('Físico-MAC'!L73),0)</f>
        <v>0</v>
      </c>
      <c r="N73" s="1">
        <f>IFERROR(VLOOKUP($A73,delibm26,2,0)*('Físico-MAC'!M73),0)</f>
        <v>0</v>
      </c>
      <c r="O73" s="1">
        <f>IFERROR(VLOOKUP($A73,delibm26,2,0)*('Físico-MAC'!N73),0)</f>
        <v>0</v>
      </c>
      <c r="P73" s="1">
        <f>IFERROR(VLOOKUP($A73,delibm26,2,0)*('Físico-MAC'!O73),0)</f>
        <v>0</v>
      </c>
      <c r="Q73" s="1">
        <f>IFERROR(VLOOKUP($A73,delibm26,2,0)*('Físico-MAC'!P73),0)</f>
        <v>7944.42</v>
      </c>
      <c r="R73" s="1">
        <f>IFERROR(VLOOKUP($A73,delibm26,2,0)*('Físico-MAC'!Q73),0)</f>
        <v>0</v>
      </c>
      <c r="S73" s="1">
        <f>IFERROR(VLOOKUP($A73,delibm26,2,0)*('Físico-MAC'!R73),0)</f>
        <v>0</v>
      </c>
      <c r="T73" s="1">
        <f>IFERROR(VLOOKUP($A73,delibm26,2,0)*('Físico-MAC'!S73),0)</f>
        <v>0</v>
      </c>
      <c r="U73" s="1">
        <f>IFERROR(VLOOKUP($A73,delibm26,2,0)*('Físico-MAC'!T73),0)</f>
        <v>0</v>
      </c>
      <c r="V73" s="1">
        <f>IFERROR(VLOOKUP($A73,delibm26,2,0)*('Físico-MAC'!U73),0)</f>
        <v>47666.520000000004</v>
      </c>
      <c r="W73" s="1">
        <f>IFERROR(VLOOKUP($A73,delibm26,2,0)*('Físico-MAC'!V73),0)</f>
        <v>0</v>
      </c>
      <c r="X73" s="1">
        <f>IFERROR(VLOOKUP($A73,delibm26,2,0)*('Físico-MAC'!W73),0)</f>
        <v>0</v>
      </c>
      <c r="Y73" s="1">
        <f>IFERROR(VLOOKUP($A73,delibm26,2,0)*('Físico-MAC'!X73),0)</f>
        <v>0</v>
      </c>
      <c r="Z73" s="1">
        <f>IFERROR(VLOOKUP($A73,delibm26,2,0)*('Físico-MAC'!Y73),0)</f>
        <v>0</v>
      </c>
      <c r="AA73" s="1">
        <f>IFERROR(VLOOKUP($A73,delibm26,2,0)*('Físico-MAC'!Z73),0)</f>
        <v>0</v>
      </c>
      <c r="AB73" s="1">
        <f>IFERROR(VLOOKUP($A73,delibm26,2,0)*('Físico-MAC'!AA73),0)</f>
        <v>0</v>
      </c>
      <c r="AC73" s="1">
        <f t="shared" si="3"/>
        <v>75471.990000000005</v>
      </c>
    </row>
    <row r="74" spans="1:29" x14ac:dyDescent="0.25">
      <c r="A74">
        <f t="shared" si="2"/>
        <v>41611006</v>
      </c>
      <c r="B74" t="s">
        <v>100</v>
      </c>
      <c r="C74" s="1">
        <f>IFERROR(VLOOKUP($A74,delibm26,2,0)*('Físico-MAC'!B74),0)</f>
        <v>0</v>
      </c>
      <c r="D74" s="1">
        <f>IFERROR(VLOOKUP($A74,delibm26,2,0)*('Físico-MAC'!C74),0)</f>
        <v>0</v>
      </c>
      <c r="E74" s="1">
        <f>IFERROR(VLOOKUP($A74,delibm26,2,0)*('Físico-MAC'!D74),0)</f>
        <v>0</v>
      </c>
      <c r="F74" s="1">
        <f>IFERROR(VLOOKUP($A74,delibm26,2,0)*('Físico-MAC'!E74),0)</f>
        <v>0</v>
      </c>
      <c r="G74" s="1">
        <f>IFERROR(VLOOKUP($A74,delibm26,2,0)*('Físico-MAC'!F74),0)</f>
        <v>0</v>
      </c>
      <c r="H74" s="1">
        <f>IFERROR(VLOOKUP($A74,delibm26,2,0)*('Físico-MAC'!G74),0)</f>
        <v>0</v>
      </c>
      <c r="I74" s="1">
        <f>IFERROR(VLOOKUP($A74,delibm26,2,0)*('Físico-MAC'!H74),0)</f>
        <v>2954.54</v>
      </c>
      <c r="J74" s="1">
        <f>IFERROR(VLOOKUP($A74,delibm26,2,0)*('Físico-MAC'!I74),0)</f>
        <v>0</v>
      </c>
      <c r="K74" s="1">
        <f>IFERROR(VLOOKUP($A74,delibm26,2,0)*('Físico-MAC'!J74),0)</f>
        <v>0</v>
      </c>
      <c r="L74" s="1">
        <f>IFERROR(VLOOKUP($A74,delibm26,2,0)*('Físico-MAC'!K74),0)</f>
        <v>0</v>
      </c>
      <c r="M74" s="1">
        <f>IFERROR(VLOOKUP($A74,delibm26,2,0)*('Físico-MAC'!L74),0)</f>
        <v>0</v>
      </c>
      <c r="N74" s="1">
        <f>IFERROR(VLOOKUP($A74,delibm26,2,0)*('Físico-MAC'!M74),0)</f>
        <v>0</v>
      </c>
      <c r="O74" s="1">
        <f>IFERROR(VLOOKUP($A74,delibm26,2,0)*('Físico-MAC'!N74),0)</f>
        <v>0</v>
      </c>
      <c r="P74" s="1">
        <f>IFERROR(VLOOKUP($A74,delibm26,2,0)*('Físico-MAC'!O74),0)</f>
        <v>0</v>
      </c>
      <c r="Q74" s="1">
        <f>IFERROR(VLOOKUP($A74,delibm26,2,0)*('Físico-MAC'!P74),0)</f>
        <v>0</v>
      </c>
      <c r="R74" s="1">
        <f>IFERROR(VLOOKUP($A74,delibm26,2,0)*('Físico-MAC'!Q74),0)</f>
        <v>0</v>
      </c>
      <c r="S74" s="1">
        <f>IFERROR(VLOOKUP($A74,delibm26,2,0)*('Físico-MAC'!R74),0)</f>
        <v>0</v>
      </c>
      <c r="T74" s="1">
        <f>IFERROR(VLOOKUP($A74,delibm26,2,0)*('Físico-MAC'!S74),0)</f>
        <v>0</v>
      </c>
      <c r="U74" s="1">
        <f>IFERROR(VLOOKUP($A74,delibm26,2,0)*('Físico-MAC'!T74),0)</f>
        <v>2954.54</v>
      </c>
      <c r="V74" s="1">
        <f>IFERROR(VLOOKUP($A74,delibm26,2,0)*('Físico-MAC'!U74),0)</f>
        <v>0</v>
      </c>
      <c r="W74" s="1">
        <f>IFERROR(VLOOKUP($A74,delibm26,2,0)*('Físico-MAC'!V74),0)</f>
        <v>0</v>
      </c>
      <c r="X74" s="1">
        <f>IFERROR(VLOOKUP($A74,delibm26,2,0)*('Físico-MAC'!W74),0)</f>
        <v>0</v>
      </c>
      <c r="Y74" s="1">
        <f>IFERROR(VLOOKUP($A74,delibm26,2,0)*('Físico-MAC'!X74),0)</f>
        <v>0</v>
      </c>
      <c r="Z74" s="1">
        <f>IFERROR(VLOOKUP($A74,delibm26,2,0)*('Físico-MAC'!Y74),0)</f>
        <v>0</v>
      </c>
      <c r="AA74" s="1">
        <f>IFERROR(VLOOKUP($A74,delibm26,2,0)*('Físico-MAC'!Z74),0)</f>
        <v>0</v>
      </c>
      <c r="AB74" s="1">
        <f>IFERROR(VLOOKUP($A74,delibm26,2,0)*('Físico-MAC'!AA74),0)</f>
        <v>0</v>
      </c>
      <c r="AC74" s="1">
        <f t="shared" si="3"/>
        <v>5909.08</v>
      </c>
    </row>
    <row r="75" spans="1:29" x14ac:dyDescent="0.25">
      <c r="A75">
        <f t="shared" si="2"/>
        <v>41611007</v>
      </c>
      <c r="B75" t="s">
        <v>101</v>
      </c>
      <c r="C75" s="1">
        <f>IFERROR(VLOOKUP($A75,delibm26,2,0)*('Físico-MAC'!B75),0)</f>
        <v>0</v>
      </c>
      <c r="D75" s="1">
        <f>IFERROR(VLOOKUP($A75,delibm26,2,0)*('Físico-MAC'!C75),0)</f>
        <v>0</v>
      </c>
      <c r="E75" s="1">
        <f>IFERROR(VLOOKUP($A75,delibm26,2,0)*('Físico-MAC'!D75),0)</f>
        <v>0</v>
      </c>
      <c r="F75" s="1">
        <f>IFERROR(VLOOKUP($A75,delibm26,2,0)*('Físico-MAC'!E75),0)</f>
        <v>0</v>
      </c>
      <c r="G75" s="1">
        <f>IFERROR(VLOOKUP($A75,delibm26,2,0)*('Físico-MAC'!F75),0)</f>
        <v>0</v>
      </c>
      <c r="H75" s="1">
        <f>IFERROR(VLOOKUP($A75,delibm26,2,0)*('Físico-MAC'!G75),0)</f>
        <v>0</v>
      </c>
      <c r="I75" s="1">
        <f>IFERROR(VLOOKUP($A75,delibm26,2,0)*('Físico-MAC'!H75),0)</f>
        <v>2726.58</v>
      </c>
      <c r="J75" s="1">
        <f>IFERROR(VLOOKUP($A75,delibm26,2,0)*('Físico-MAC'!I75),0)</f>
        <v>0</v>
      </c>
      <c r="K75" s="1">
        <f>IFERROR(VLOOKUP($A75,delibm26,2,0)*('Físico-MAC'!J75),0)</f>
        <v>0</v>
      </c>
      <c r="L75" s="1">
        <f>IFERROR(VLOOKUP($A75,delibm26,2,0)*('Físico-MAC'!K75),0)</f>
        <v>0</v>
      </c>
      <c r="M75" s="1">
        <f>IFERROR(VLOOKUP($A75,delibm26,2,0)*('Físico-MAC'!L75),0)</f>
        <v>0</v>
      </c>
      <c r="N75" s="1">
        <f>IFERROR(VLOOKUP($A75,delibm26,2,0)*('Físico-MAC'!M75),0)</f>
        <v>0</v>
      </c>
      <c r="O75" s="1">
        <f>IFERROR(VLOOKUP($A75,delibm26,2,0)*('Físico-MAC'!N75),0)</f>
        <v>0</v>
      </c>
      <c r="P75" s="1">
        <f>IFERROR(VLOOKUP($A75,delibm26,2,0)*('Físico-MAC'!O75),0)</f>
        <v>0</v>
      </c>
      <c r="Q75" s="1">
        <f>IFERROR(VLOOKUP($A75,delibm26,2,0)*('Físico-MAC'!P75),0)</f>
        <v>0</v>
      </c>
      <c r="R75" s="1">
        <f>IFERROR(VLOOKUP($A75,delibm26,2,0)*('Físico-MAC'!Q75),0)</f>
        <v>0</v>
      </c>
      <c r="S75" s="1">
        <f>IFERROR(VLOOKUP($A75,delibm26,2,0)*('Físico-MAC'!R75),0)</f>
        <v>0</v>
      </c>
      <c r="T75" s="1">
        <f>IFERROR(VLOOKUP($A75,delibm26,2,0)*('Físico-MAC'!S75),0)</f>
        <v>0</v>
      </c>
      <c r="U75" s="1">
        <f>IFERROR(VLOOKUP($A75,delibm26,2,0)*('Físico-MAC'!T75),0)</f>
        <v>0</v>
      </c>
      <c r="V75" s="1">
        <f>IFERROR(VLOOKUP($A75,delibm26,2,0)*('Físico-MAC'!U75),0)</f>
        <v>0</v>
      </c>
      <c r="W75" s="1">
        <f>IFERROR(VLOOKUP($A75,delibm26,2,0)*('Físico-MAC'!V75),0)</f>
        <v>0</v>
      </c>
      <c r="X75" s="1">
        <f>IFERROR(VLOOKUP($A75,delibm26,2,0)*('Físico-MAC'!W75),0)</f>
        <v>0</v>
      </c>
      <c r="Y75" s="1">
        <f>IFERROR(VLOOKUP($A75,delibm26,2,0)*('Físico-MAC'!X75),0)</f>
        <v>0</v>
      </c>
      <c r="Z75" s="1">
        <f>IFERROR(VLOOKUP($A75,delibm26,2,0)*('Físico-MAC'!Y75),0)</f>
        <v>0</v>
      </c>
      <c r="AA75" s="1">
        <f>IFERROR(VLOOKUP($A75,delibm26,2,0)*('Físico-MAC'!Z75),0)</f>
        <v>0</v>
      </c>
      <c r="AB75" s="1">
        <f>IFERROR(VLOOKUP($A75,delibm26,2,0)*('Físico-MAC'!AA75),0)</f>
        <v>0</v>
      </c>
      <c r="AC75" s="1">
        <f t="shared" si="3"/>
        <v>2726.58</v>
      </c>
    </row>
    <row r="76" spans="1:29" x14ac:dyDescent="0.25">
      <c r="A76">
        <f t="shared" si="2"/>
        <v>41612002</v>
      </c>
      <c r="B76" t="s">
        <v>102</v>
      </c>
      <c r="C76" s="1">
        <f>IFERROR(VLOOKUP($A76,delibm26,2,0)*('Físico-MAC'!B76),0)</f>
        <v>0</v>
      </c>
      <c r="D76" s="1">
        <f>IFERROR(VLOOKUP($A76,delibm26,2,0)*('Físico-MAC'!C76),0)</f>
        <v>0</v>
      </c>
      <c r="E76" s="1">
        <f>IFERROR(VLOOKUP($A76,delibm26,2,0)*('Físico-MAC'!D76),0)</f>
        <v>0</v>
      </c>
      <c r="F76" s="1">
        <f>IFERROR(VLOOKUP($A76,delibm26,2,0)*('Físico-MAC'!E76),0)</f>
        <v>4925.7</v>
      </c>
      <c r="G76" s="1">
        <f>IFERROR(VLOOKUP($A76,delibm26,2,0)*('Físico-MAC'!F76),0)</f>
        <v>0</v>
      </c>
      <c r="H76" s="1">
        <f>IFERROR(VLOOKUP($A76,delibm26,2,0)*('Físico-MAC'!G76),0)</f>
        <v>0</v>
      </c>
      <c r="I76" s="1">
        <f>IFERROR(VLOOKUP($A76,delibm26,2,0)*('Físico-MAC'!H76),0)</f>
        <v>14777.099999999999</v>
      </c>
      <c r="J76" s="1">
        <f>IFERROR(VLOOKUP($A76,delibm26,2,0)*('Físico-MAC'!I76),0)</f>
        <v>0</v>
      </c>
      <c r="K76" s="1">
        <f>IFERROR(VLOOKUP($A76,delibm26,2,0)*('Físico-MAC'!J76),0)</f>
        <v>0</v>
      </c>
      <c r="L76" s="1">
        <f>IFERROR(VLOOKUP($A76,delibm26,2,0)*('Físico-MAC'!K76),0)</f>
        <v>0</v>
      </c>
      <c r="M76" s="1">
        <f>IFERROR(VLOOKUP($A76,delibm26,2,0)*('Físico-MAC'!L76),0)</f>
        <v>0</v>
      </c>
      <c r="N76" s="1">
        <f>IFERROR(VLOOKUP($A76,delibm26,2,0)*('Físico-MAC'!M76),0)</f>
        <v>0</v>
      </c>
      <c r="O76" s="1">
        <f>IFERROR(VLOOKUP($A76,delibm26,2,0)*('Físico-MAC'!N76),0)</f>
        <v>0</v>
      </c>
      <c r="P76" s="1">
        <f>IFERROR(VLOOKUP($A76,delibm26,2,0)*('Físico-MAC'!O76),0)</f>
        <v>0</v>
      </c>
      <c r="Q76" s="1">
        <f>IFERROR(VLOOKUP($A76,delibm26,2,0)*('Físico-MAC'!P76),0)</f>
        <v>0</v>
      </c>
      <c r="R76" s="1">
        <f>IFERROR(VLOOKUP($A76,delibm26,2,0)*('Físico-MAC'!Q76),0)</f>
        <v>0</v>
      </c>
      <c r="S76" s="1">
        <f>IFERROR(VLOOKUP($A76,delibm26,2,0)*('Físico-MAC'!R76),0)</f>
        <v>0</v>
      </c>
      <c r="T76" s="1">
        <f>IFERROR(VLOOKUP($A76,delibm26,2,0)*('Físico-MAC'!S76),0)</f>
        <v>0</v>
      </c>
      <c r="U76" s="1">
        <f>IFERROR(VLOOKUP($A76,delibm26,2,0)*('Físico-MAC'!T76),0)</f>
        <v>0</v>
      </c>
      <c r="V76" s="1">
        <f>IFERROR(VLOOKUP($A76,delibm26,2,0)*('Físico-MAC'!U76),0)</f>
        <v>4925.7</v>
      </c>
      <c r="W76" s="1">
        <f>IFERROR(VLOOKUP($A76,delibm26,2,0)*('Físico-MAC'!V76),0)</f>
        <v>0</v>
      </c>
      <c r="X76" s="1">
        <f>IFERROR(VLOOKUP($A76,delibm26,2,0)*('Físico-MAC'!W76),0)</f>
        <v>0</v>
      </c>
      <c r="Y76" s="1">
        <f>IFERROR(VLOOKUP($A76,delibm26,2,0)*('Físico-MAC'!X76),0)</f>
        <v>0</v>
      </c>
      <c r="Z76" s="1">
        <f>IFERROR(VLOOKUP($A76,delibm26,2,0)*('Físico-MAC'!Y76),0)</f>
        <v>0</v>
      </c>
      <c r="AA76" s="1">
        <f>IFERROR(VLOOKUP($A76,delibm26,2,0)*('Físico-MAC'!Z76),0)</f>
        <v>0</v>
      </c>
      <c r="AB76" s="1">
        <f>IFERROR(VLOOKUP($A76,delibm26,2,0)*('Físico-MAC'!AA76),0)</f>
        <v>0</v>
      </c>
      <c r="AC76" s="1">
        <f t="shared" si="3"/>
        <v>24628.5</v>
      </c>
    </row>
    <row r="77" spans="1:29" x14ac:dyDescent="0.25">
      <c r="A77">
        <f t="shared" si="2"/>
        <v>41612004</v>
      </c>
      <c r="B77" t="s">
        <v>103</v>
      </c>
      <c r="C77" s="1">
        <f>IFERROR(VLOOKUP($A77,delibm26,2,0)*('Físico-MAC'!B77),0)</f>
        <v>0</v>
      </c>
      <c r="D77" s="1">
        <f>IFERROR(VLOOKUP($A77,delibm26,2,0)*('Físico-MAC'!C77),0)</f>
        <v>0</v>
      </c>
      <c r="E77" s="1">
        <f>IFERROR(VLOOKUP($A77,delibm26,2,0)*('Físico-MAC'!D77),0)</f>
        <v>0</v>
      </c>
      <c r="F77" s="1">
        <f>IFERROR(VLOOKUP($A77,delibm26,2,0)*('Físico-MAC'!E77),0)</f>
        <v>0</v>
      </c>
      <c r="G77" s="1">
        <f>IFERROR(VLOOKUP($A77,delibm26,2,0)*('Físico-MAC'!F77),0)</f>
        <v>0</v>
      </c>
      <c r="H77" s="1">
        <f>IFERROR(VLOOKUP($A77,delibm26,2,0)*('Físico-MAC'!G77),0)</f>
        <v>0</v>
      </c>
      <c r="I77" s="1">
        <f>IFERROR(VLOOKUP($A77,delibm26,2,0)*('Físico-MAC'!H77),0)</f>
        <v>1498.64</v>
      </c>
      <c r="J77" s="1">
        <f>IFERROR(VLOOKUP($A77,delibm26,2,0)*('Físico-MAC'!I77),0)</f>
        <v>0</v>
      </c>
      <c r="K77" s="1">
        <f>IFERROR(VLOOKUP($A77,delibm26,2,0)*('Físico-MAC'!J77),0)</f>
        <v>0</v>
      </c>
      <c r="L77" s="1">
        <f>IFERROR(VLOOKUP($A77,delibm26,2,0)*('Físico-MAC'!K77),0)</f>
        <v>0</v>
      </c>
      <c r="M77" s="1">
        <f>IFERROR(VLOOKUP($A77,delibm26,2,0)*('Físico-MAC'!L77),0)</f>
        <v>0</v>
      </c>
      <c r="N77" s="1">
        <f>IFERROR(VLOOKUP($A77,delibm26,2,0)*('Físico-MAC'!M77),0)</f>
        <v>0</v>
      </c>
      <c r="O77" s="1">
        <f>IFERROR(VLOOKUP($A77,delibm26,2,0)*('Físico-MAC'!N77),0)</f>
        <v>0</v>
      </c>
      <c r="P77" s="1">
        <f>IFERROR(VLOOKUP($A77,delibm26,2,0)*('Físico-MAC'!O77),0)</f>
        <v>0</v>
      </c>
      <c r="Q77" s="1">
        <f>IFERROR(VLOOKUP($A77,delibm26,2,0)*('Físico-MAC'!P77),0)</f>
        <v>1498.64</v>
      </c>
      <c r="R77" s="1">
        <f>IFERROR(VLOOKUP($A77,delibm26,2,0)*('Físico-MAC'!Q77),0)</f>
        <v>0</v>
      </c>
      <c r="S77" s="1">
        <f>IFERROR(VLOOKUP($A77,delibm26,2,0)*('Físico-MAC'!R77),0)</f>
        <v>0</v>
      </c>
      <c r="T77" s="1">
        <f>IFERROR(VLOOKUP($A77,delibm26,2,0)*('Físico-MAC'!S77),0)</f>
        <v>0</v>
      </c>
      <c r="U77" s="1">
        <f>IFERROR(VLOOKUP($A77,delibm26,2,0)*('Físico-MAC'!T77),0)</f>
        <v>0</v>
      </c>
      <c r="V77" s="1">
        <f>IFERROR(VLOOKUP($A77,delibm26,2,0)*('Físico-MAC'!U77),0)</f>
        <v>0</v>
      </c>
      <c r="W77" s="1">
        <f>IFERROR(VLOOKUP($A77,delibm26,2,0)*('Físico-MAC'!V77),0)</f>
        <v>0</v>
      </c>
      <c r="X77" s="1">
        <f>IFERROR(VLOOKUP($A77,delibm26,2,0)*('Físico-MAC'!W77),0)</f>
        <v>0</v>
      </c>
      <c r="Y77" s="1">
        <f>IFERROR(VLOOKUP($A77,delibm26,2,0)*('Físico-MAC'!X77),0)</f>
        <v>0</v>
      </c>
      <c r="Z77" s="1">
        <f>IFERROR(VLOOKUP($A77,delibm26,2,0)*('Físico-MAC'!Y77),0)</f>
        <v>0</v>
      </c>
      <c r="AA77" s="1">
        <f>IFERROR(VLOOKUP($A77,delibm26,2,0)*('Físico-MAC'!Z77),0)</f>
        <v>0</v>
      </c>
      <c r="AB77" s="1">
        <f>IFERROR(VLOOKUP($A77,delibm26,2,0)*('Físico-MAC'!AA77),0)</f>
        <v>0</v>
      </c>
      <c r="AC77" s="1">
        <f t="shared" si="3"/>
        <v>2997.28</v>
      </c>
    </row>
    <row r="78" spans="1:29" x14ac:dyDescent="0.25">
      <c r="A78">
        <f t="shared" si="2"/>
        <v>41612005</v>
      </c>
      <c r="B78" t="s">
        <v>104</v>
      </c>
      <c r="C78" s="1">
        <f>IFERROR(VLOOKUP($A78,delibm26,2,0)*('Físico-MAC'!B78),0)</f>
        <v>0</v>
      </c>
      <c r="D78" s="1">
        <f>IFERROR(VLOOKUP($A78,delibm26,2,0)*('Físico-MAC'!C78),0)</f>
        <v>0</v>
      </c>
      <c r="E78" s="1">
        <f>IFERROR(VLOOKUP($A78,delibm26,2,0)*('Físico-MAC'!D78),0)</f>
        <v>0</v>
      </c>
      <c r="F78" s="1">
        <f>IFERROR(VLOOKUP($A78,delibm26,2,0)*('Físico-MAC'!E78),0)</f>
        <v>0</v>
      </c>
      <c r="G78" s="1">
        <f>IFERROR(VLOOKUP($A78,delibm26,2,0)*('Físico-MAC'!F78),0)</f>
        <v>0</v>
      </c>
      <c r="H78" s="1">
        <f>IFERROR(VLOOKUP($A78,delibm26,2,0)*('Físico-MAC'!G78),0)</f>
        <v>0</v>
      </c>
      <c r="I78" s="1">
        <f>IFERROR(VLOOKUP($A78,delibm26,2,0)*('Físico-MAC'!H78),0)</f>
        <v>5741.49</v>
      </c>
      <c r="J78" s="1">
        <f>IFERROR(VLOOKUP($A78,delibm26,2,0)*('Físico-MAC'!I78),0)</f>
        <v>0</v>
      </c>
      <c r="K78" s="1">
        <f>IFERROR(VLOOKUP($A78,delibm26,2,0)*('Físico-MAC'!J78),0)</f>
        <v>0</v>
      </c>
      <c r="L78" s="1">
        <f>IFERROR(VLOOKUP($A78,delibm26,2,0)*('Físico-MAC'!K78),0)</f>
        <v>0</v>
      </c>
      <c r="M78" s="1">
        <f>IFERROR(VLOOKUP($A78,delibm26,2,0)*('Físico-MAC'!L78),0)</f>
        <v>0</v>
      </c>
      <c r="N78" s="1">
        <f>IFERROR(VLOOKUP($A78,delibm26,2,0)*('Físico-MAC'!M78),0)</f>
        <v>0</v>
      </c>
      <c r="O78" s="1">
        <f>IFERROR(VLOOKUP($A78,delibm26,2,0)*('Físico-MAC'!N78),0)</f>
        <v>0</v>
      </c>
      <c r="P78" s="1">
        <f>IFERROR(VLOOKUP($A78,delibm26,2,0)*('Físico-MAC'!O78),0)</f>
        <v>0</v>
      </c>
      <c r="Q78" s="1">
        <f>IFERROR(VLOOKUP($A78,delibm26,2,0)*('Físico-MAC'!P78),0)</f>
        <v>3827.66</v>
      </c>
      <c r="R78" s="1">
        <f>IFERROR(VLOOKUP($A78,delibm26,2,0)*('Físico-MAC'!Q78),0)</f>
        <v>0</v>
      </c>
      <c r="S78" s="1">
        <f>IFERROR(VLOOKUP($A78,delibm26,2,0)*('Físico-MAC'!R78),0)</f>
        <v>0</v>
      </c>
      <c r="T78" s="1">
        <f>IFERROR(VLOOKUP($A78,delibm26,2,0)*('Físico-MAC'!S78),0)</f>
        <v>0</v>
      </c>
      <c r="U78" s="1">
        <f>IFERROR(VLOOKUP($A78,delibm26,2,0)*('Físico-MAC'!T78),0)</f>
        <v>0</v>
      </c>
      <c r="V78" s="1">
        <f>IFERROR(VLOOKUP($A78,delibm26,2,0)*('Físico-MAC'!U78),0)</f>
        <v>1913.83</v>
      </c>
      <c r="W78" s="1">
        <f>IFERROR(VLOOKUP($A78,delibm26,2,0)*('Físico-MAC'!V78),0)</f>
        <v>0</v>
      </c>
      <c r="X78" s="1">
        <f>IFERROR(VLOOKUP($A78,delibm26,2,0)*('Físico-MAC'!W78),0)</f>
        <v>0</v>
      </c>
      <c r="Y78" s="1">
        <f>IFERROR(VLOOKUP($A78,delibm26,2,0)*('Físico-MAC'!X78),0)</f>
        <v>0</v>
      </c>
      <c r="Z78" s="1">
        <f>IFERROR(VLOOKUP($A78,delibm26,2,0)*('Físico-MAC'!Y78),0)</f>
        <v>0</v>
      </c>
      <c r="AA78" s="1">
        <f>IFERROR(VLOOKUP($A78,delibm26,2,0)*('Físico-MAC'!Z78),0)</f>
        <v>0</v>
      </c>
      <c r="AB78" s="1">
        <f>IFERROR(VLOOKUP($A78,delibm26,2,0)*('Físico-MAC'!AA78),0)</f>
        <v>0</v>
      </c>
      <c r="AC78" s="1">
        <f t="shared" si="3"/>
        <v>11482.98</v>
      </c>
    </row>
    <row r="79" spans="1:29" x14ac:dyDescent="0.25">
      <c r="B79" t="s">
        <v>6</v>
      </c>
      <c r="C79" s="1">
        <f t="shared" ref="C79:AB79" si="4">SUM(C2:C78)</f>
        <v>4000</v>
      </c>
      <c r="D79" s="1">
        <f t="shared" si="4"/>
        <v>2301.2200000000003</v>
      </c>
      <c r="E79" s="1">
        <f t="shared" si="4"/>
        <v>657.36</v>
      </c>
      <c r="F79" s="1">
        <f t="shared" si="4"/>
        <v>173653.41</v>
      </c>
      <c r="G79" s="1">
        <f t="shared" si="4"/>
        <v>4144.87</v>
      </c>
      <c r="H79" s="1">
        <f t="shared" si="4"/>
        <v>2000</v>
      </c>
      <c r="I79" s="1">
        <f t="shared" si="4"/>
        <v>241494.36</v>
      </c>
      <c r="J79" s="1">
        <f t="shared" si="4"/>
        <v>657.36</v>
      </c>
      <c r="K79" s="1">
        <f t="shared" si="4"/>
        <v>9328.41</v>
      </c>
      <c r="L79" s="1">
        <f t="shared" si="4"/>
        <v>6657.36</v>
      </c>
      <c r="M79" s="1">
        <f t="shared" si="4"/>
        <v>43138.37</v>
      </c>
      <c r="N79" s="1">
        <f t="shared" si="4"/>
        <v>1972.08</v>
      </c>
      <c r="O79" s="1">
        <f t="shared" si="4"/>
        <v>3756.87</v>
      </c>
      <c r="P79" s="1">
        <f t="shared" si="4"/>
        <v>657.36</v>
      </c>
      <c r="Q79" s="1">
        <f t="shared" si="4"/>
        <v>335914.44</v>
      </c>
      <c r="R79" s="1">
        <f t="shared" si="4"/>
        <v>657.36</v>
      </c>
      <c r="S79" s="1">
        <f t="shared" si="4"/>
        <v>2000</v>
      </c>
      <c r="T79" s="1">
        <f t="shared" si="4"/>
        <v>2785.04</v>
      </c>
      <c r="U79" s="1">
        <f t="shared" si="4"/>
        <v>344429.28999999992</v>
      </c>
      <c r="V79" s="1">
        <f t="shared" si="4"/>
        <v>106166.28</v>
      </c>
      <c r="W79" s="1">
        <f t="shared" si="4"/>
        <v>657.36</v>
      </c>
      <c r="X79" s="1">
        <f t="shared" si="4"/>
        <v>15119.28</v>
      </c>
      <c r="Y79" s="1">
        <f t="shared" si="4"/>
        <v>657.36</v>
      </c>
      <c r="Z79" s="1">
        <f t="shared" si="4"/>
        <v>2629.44</v>
      </c>
      <c r="AA79" s="1">
        <f t="shared" si="4"/>
        <v>4000</v>
      </c>
      <c r="AB79" s="1">
        <f t="shared" si="4"/>
        <v>25203.040000000001</v>
      </c>
      <c r="AC79" s="1">
        <f>SUM(AC2:AC78)</f>
        <v>1334637.92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DD9F-E429-4058-8909-3B726FDFE707}">
  <dimension ref="A1:H28"/>
  <sheetViews>
    <sheetView tabSelected="1" workbookViewId="0">
      <selection activeCell="H28" sqref="H28"/>
    </sheetView>
  </sheetViews>
  <sheetFormatPr defaultRowHeight="15" x14ac:dyDescent="0.25"/>
  <cols>
    <col min="2" max="2" width="13.28515625" bestFit="1" customWidth="1"/>
    <col min="3" max="3" width="12.42578125" bestFit="1" customWidth="1"/>
    <col min="5" max="5" width="15.85546875" bestFit="1" customWidth="1"/>
    <col min="8" max="8" width="15.85546875" bestFit="1" customWidth="1"/>
  </cols>
  <sheetData>
    <row r="1" spans="1:8" x14ac:dyDescent="0.25">
      <c r="A1" t="s">
        <v>0</v>
      </c>
      <c r="B1" s="1" t="s">
        <v>105</v>
      </c>
      <c r="D1" t="s">
        <v>0</v>
      </c>
      <c r="E1" s="1" t="s">
        <v>106</v>
      </c>
      <c r="G1" t="s">
        <v>107</v>
      </c>
    </row>
    <row r="2" spans="1:8" x14ac:dyDescent="0.25">
      <c r="C2" t="b">
        <f>D2=A2</f>
        <v>0</v>
      </c>
      <c r="D2" t="s">
        <v>9</v>
      </c>
      <c r="E2" s="1">
        <v>4000</v>
      </c>
      <c r="G2" t="s">
        <v>9</v>
      </c>
      <c r="H2" s="2">
        <f>B2+E2</f>
        <v>4000</v>
      </c>
    </row>
    <row r="3" spans="1:8" x14ac:dyDescent="0.25">
      <c r="C3" t="b">
        <f t="shared" ref="C3:C27" si="0">D3=A3</f>
        <v>0</v>
      </c>
      <c r="D3" t="s">
        <v>10</v>
      </c>
      <c r="E3" s="1">
        <v>2301.2200000000003</v>
      </c>
      <c r="G3" t="s">
        <v>10</v>
      </c>
      <c r="H3" s="2">
        <f t="shared" ref="H3:H28" si="1">B3+E3</f>
        <v>2301.2200000000003</v>
      </c>
    </row>
    <row r="4" spans="1:8" x14ac:dyDescent="0.25">
      <c r="A4" t="s">
        <v>11</v>
      </c>
      <c r="B4" s="1">
        <v>219.12</v>
      </c>
      <c r="C4" t="b">
        <f t="shared" si="0"/>
        <v>1</v>
      </c>
      <c r="D4" t="s">
        <v>11</v>
      </c>
      <c r="E4" s="1">
        <v>657.36</v>
      </c>
      <c r="G4" t="s">
        <v>11</v>
      </c>
      <c r="H4" s="2">
        <f t="shared" si="1"/>
        <v>876.48</v>
      </c>
    </row>
    <row r="5" spans="1:8" x14ac:dyDescent="0.25">
      <c r="A5" t="s">
        <v>12</v>
      </c>
      <c r="B5" s="1">
        <v>543.08000000000004</v>
      </c>
      <c r="C5" t="b">
        <f t="shared" si="0"/>
        <v>1</v>
      </c>
      <c r="D5" t="s">
        <v>12</v>
      </c>
      <c r="E5" s="1">
        <v>173653.41</v>
      </c>
      <c r="G5" t="s">
        <v>12</v>
      </c>
      <c r="H5" s="2">
        <f t="shared" si="1"/>
        <v>174196.49</v>
      </c>
    </row>
    <row r="6" spans="1:8" x14ac:dyDescent="0.25">
      <c r="C6" t="b">
        <f t="shared" si="0"/>
        <v>0</v>
      </c>
      <c r="D6" t="s">
        <v>13</v>
      </c>
      <c r="E6" s="1">
        <v>4144.87</v>
      </c>
      <c r="G6" t="s">
        <v>13</v>
      </c>
      <c r="H6" s="2">
        <f t="shared" si="1"/>
        <v>4144.87</v>
      </c>
    </row>
    <row r="7" spans="1:8" x14ac:dyDescent="0.25">
      <c r="A7" t="s">
        <v>14</v>
      </c>
      <c r="B7" s="1">
        <v>1014.49</v>
      </c>
      <c r="C7" t="b">
        <f t="shared" si="0"/>
        <v>1</v>
      </c>
      <c r="D7" t="s">
        <v>14</v>
      </c>
      <c r="E7" s="1">
        <v>2000</v>
      </c>
      <c r="G7" t="s">
        <v>14</v>
      </c>
      <c r="H7" s="2">
        <f t="shared" si="1"/>
        <v>3014.49</v>
      </c>
    </row>
    <row r="8" spans="1:8" x14ac:dyDescent="0.25">
      <c r="A8" t="s">
        <v>15</v>
      </c>
      <c r="B8" s="1">
        <v>219.12</v>
      </c>
      <c r="C8" t="b">
        <f t="shared" si="0"/>
        <v>1</v>
      </c>
      <c r="D8" t="s">
        <v>15</v>
      </c>
      <c r="E8" s="1">
        <v>241494.36</v>
      </c>
      <c r="G8" t="s">
        <v>15</v>
      </c>
      <c r="H8" s="2">
        <f t="shared" si="1"/>
        <v>241713.47999999998</v>
      </c>
    </row>
    <row r="9" spans="1:8" x14ac:dyDescent="0.25">
      <c r="A9" t="s">
        <v>16</v>
      </c>
      <c r="B9" s="1">
        <v>219.12</v>
      </c>
      <c r="C9" t="b">
        <f t="shared" si="0"/>
        <v>1</v>
      </c>
      <c r="D9" t="s">
        <v>16</v>
      </c>
      <c r="E9" s="1">
        <v>657.36</v>
      </c>
      <c r="G9" t="s">
        <v>16</v>
      </c>
      <c r="H9" s="2">
        <f t="shared" si="1"/>
        <v>876.48</v>
      </c>
    </row>
    <row r="10" spans="1:8" x14ac:dyDescent="0.25">
      <c r="C10" t="b">
        <f t="shared" si="0"/>
        <v>0</v>
      </c>
      <c r="D10" t="s">
        <v>1</v>
      </c>
      <c r="E10" s="1">
        <v>9328.41</v>
      </c>
      <c r="G10" t="s">
        <v>1</v>
      </c>
      <c r="H10" s="2">
        <f t="shared" si="1"/>
        <v>9328.41</v>
      </c>
    </row>
    <row r="11" spans="1:8" x14ac:dyDescent="0.25">
      <c r="A11" t="s">
        <v>17</v>
      </c>
      <c r="B11" s="1">
        <v>2505.77</v>
      </c>
      <c r="C11" t="b">
        <f t="shared" si="0"/>
        <v>1</v>
      </c>
      <c r="D11" t="s">
        <v>17</v>
      </c>
      <c r="E11" s="1">
        <v>6657.36</v>
      </c>
      <c r="G11" t="s">
        <v>17</v>
      </c>
      <c r="H11" s="2">
        <f t="shared" si="1"/>
        <v>9163.1299999999992</v>
      </c>
    </row>
    <row r="12" spans="1:8" x14ac:dyDescent="0.25">
      <c r="C12" t="b">
        <f t="shared" si="0"/>
        <v>0</v>
      </c>
      <c r="D12" t="s">
        <v>18</v>
      </c>
      <c r="E12" s="1">
        <v>43138.37</v>
      </c>
      <c r="G12" t="s">
        <v>18</v>
      </c>
      <c r="H12" s="2">
        <f t="shared" si="1"/>
        <v>43138.37</v>
      </c>
    </row>
    <row r="13" spans="1:8" x14ac:dyDescent="0.25">
      <c r="A13" t="s">
        <v>19</v>
      </c>
      <c r="B13" s="1">
        <v>754.56</v>
      </c>
      <c r="C13" t="b">
        <f t="shared" si="0"/>
        <v>1</v>
      </c>
      <c r="D13" t="s">
        <v>19</v>
      </c>
      <c r="E13" s="1">
        <v>1972.08</v>
      </c>
      <c r="G13" t="s">
        <v>19</v>
      </c>
      <c r="H13" s="2">
        <f t="shared" si="1"/>
        <v>2726.64</v>
      </c>
    </row>
    <row r="14" spans="1:8" x14ac:dyDescent="0.25">
      <c r="C14" t="b">
        <f t="shared" si="0"/>
        <v>0</v>
      </c>
      <c r="D14" t="s">
        <v>2</v>
      </c>
      <c r="E14" s="1">
        <v>3756.87</v>
      </c>
      <c r="G14" t="s">
        <v>2</v>
      </c>
      <c r="H14" s="2">
        <f t="shared" si="1"/>
        <v>3756.87</v>
      </c>
    </row>
    <row r="15" spans="1:8" x14ac:dyDescent="0.25">
      <c r="A15" t="s">
        <v>20</v>
      </c>
      <c r="B15" s="1">
        <v>219.12</v>
      </c>
      <c r="C15" t="b">
        <f t="shared" si="0"/>
        <v>1</v>
      </c>
      <c r="D15" t="s">
        <v>20</v>
      </c>
      <c r="E15" s="1">
        <v>657.36</v>
      </c>
      <c r="G15" t="s">
        <v>20</v>
      </c>
      <c r="H15" s="2">
        <f t="shared" si="1"/>
        <v>876.48</v>
      </c>
    </row>
    <row r="16" spans="1:8" x14ac:dyDescent="0.25">
      <c r="A16" t="s">
        <v>3</v>
      </c>
      <c r="B16" s="1">
        <v>25729.54</v>
      </c>
      <c r="C16" t="b">
        <f t="shared" si="0"/>
        <v>1</v>
      </c>
      <c r="D16" t="s">
        <v>3</v>
      </c>
      <c r="E16" s="1">
        <v>335914.44</v>
      </c>
      <c r="G16" t="s">
        <v>3</v>
      </c>
      <c r="H16" s="2">
        <f t="shared" si="1"/>
        <v>361643.98</v>
      </c>
    </row>
    <row r="17" spans="1:8" x14ac:dyDescent="0.25">
      <c r="A17" t="s">
        <v>21</v>
      </c>
      <c r="B17" s="1">
        <v>219.12</v>
      </c>
      <c r="C17" t="b">
        <f t="shared" si="0"/>
        <v>1</v>
      </c>
      <c r="D17" t="s">
        <v>21</v>
      </c>
      <c r="E17" s="1">
        <v>657.36</v>
      </c>
      <c r="G17" t="s">
        <v>21</v>
      </c>
      <c r="H17" s="2">
        <f t="shared" si="1"/>
        <v>876.48</v>
      </c>
    </row>
    <row r="18" spans="1:8" x14ac:dyDescent="0.25">
      <c r="A18" t="s">
        <v>22</v>
      </c>
      <c r="B18" s="1">
        <v>2630.87</v>
      </c>
      <c r="C18" t="b">
        <f t="shared" si="0"/>
        <v>1</v>
      </c>
      <c r="D18" t="s">
        <v>22</v>
      </c>
      <c r="E18" s="1">
        <v>2000</v>
      </c>
      <c r="G18" t="s">
        <v>22</v>
      </c>
      <c r="H18" s="2">
        <f t="shared" si="1"/>
        <v>4630.87</v>
      </c>
    </row>
    <row r="19" spans="1:8" x14ac:dyDescent="0.25">
      <c r="C19" t="b">
        <f t="shared" si="0"/>
        <v>0</v>
      </c>
      <c r="D19" t="s">
        <v>4</v>
      </c>
      <c r="E19" s="1">
        <v>2785.04</v>
      </c>
      <c r="G19" t="s">
        <v>4</v>
      </c>
      <c r="H19" s="2">
        <f t="shared" si="1"/>
        <v>2785.04</v>
      </c>
    </row>
    <row r="20" spans="1:8" x14ac:dyDescent="0.25">
      <c r="A20" t="s">
        <v>5</v>
      </c>
      <c r="B20" s="1">
        <v>914.12</v>
      </c>
      <c r="C20" t="b">
        <f t="shared" si="0"/>
        <v>1</v>
      </c>
      <c r="D20" t="s">
        <v>5</v>
      </c>
      <c r="E20" s="1">
        <v>344429.28999999992</v>
      </c>
      <c r="G20" t="s">
        <v>5</v>
      </c>
      <c r="H20" s="2">
        <f t="shared" si="1"/>
        <v>345343.40999999992</v>
      </c>
    </row>
    <row r="21" spans="1:8" x14ac:dyDescent="0.25">
      <c r="C21" t="b">
        <f t="shared" si="0"/>
        <v>0</v>
      </c>
      <c r="D21" t="s">
        <v>23</v>
      </c>
      <c r="E21" s="1">
        <v>106166.28</v>
      </c>
      <c r="G21" t="s">
        <v>23</v>
      </c>
      <c r="H21" s="2">
        <f t="shared" si="1"/>
        <v>106166.28</v>
      </c>
    </row>
    <row r="22" spans="1:8" x14ac:dyDescent="0.25">
      <c r="A22" t="s">
        <v>24</v>
      </c>
      <c r="B22" s="1">
        <v>219.12</v>
      </c>
      <c r="C22" t="b">
        <f t="shared" si="0"/>
        <v>1</v>
      </c>
      <c r="D22" t="s">
        <v>24</v>
      </c>
      <c r="E22" s="1">
        <v>657.36</v>
      </c>
      <c r="G22" t="s">
        <v>24</v>
      </c>
      <c r="H22" s="2">
        <f t="shared" si="1"/>
        <v>876.48</v>
      </c>
    </row>
    <row r="23" spans="1:8" x14ac:dyDescent="0.25">
      <c r="A23" t="s">
        <v>25</v>
      </c>
      <c r="B23" s="1">
        <v>5264.54</v>
      </c>
      <c r="C23" t="b">
        <f t="shared" si="0"/>
        <v>1</v>
      </c>
      <c r="D23" t="s">
        <v>25</v>
      </c>
      <c r="E23" s="1">
        <v>15119.28</v>
      </c>
      <c r="G23" t="s">
        <v>25</v>
      </c>
      <c r="H23" s="2">
        <f t="shared" si="1"/>
        <v>20383.82</v>
      </c>
    </row>
    <row r="24" spans="1:8" x14ac:dyDescent="0.25">
      <c r="A24" t="s">
        <v>26</v>
      </c>
      <c r="B24" s="1">
        <v>219.12</v>
      </c>
      <c r="C24" t="b">
        <f t="shared" si="0"/>
        <v>1</v>
      </c>
      <c r="D24" t="s">
        <v>26</v>
      </c>
      <c r="E24" s="1">
        <v>657.36</v>
      </c>
      <c r="G24" t="s">
        <v>26</v>
      </c>
      <c r="H24" s="2">
        <f t="shared" si="1"/>
        <v>876.48</v>
      </c>
    </row>
    <row r="25" spans="1:8" x14ac:dyDescent="0.25">
      <c r="A25" t="s">
        <v>27</v>
      </c>
      <c r="B25" s="1">
        <v>876.48</v>
      </c>
      <c r="C25" t="b">
        <f t="shared" si="0"/>
        <v>1</v>
      </c>
      <c r="D25" t="s">
        <v>27</v>
      </c>
      <c r="E25" s="1">
        <v>2629.44</v>
      </c>
      <c r="G25" t="s">
        <v>27</v>
      </c>
      <c r="H25" s="2">
        <f t="shared" si="1"/>
        <v>3505.92</v>
      </c>
    </row>
    <row r="26" spans="1:8" x14ac:dyDescent="0.25">
      <c r="A26" t="s">
        <v>28</v>
      </c>
      <c r="B26" s="1">
        <v>1531.08</v>
      </c>
      <c r="C26" t="b">
        <f t="shared" si="0"/>
        <v>1</v>
      </c>
      <c r="D26" t="s">
        <v>28</v>
      </c>
      <c r="E26" s="1">
        <v>4000</v>
      </c>
      <c r="G26" t="s">
        <v>28</v>
      </c>
      <c r="H26" s="2">
        <f t="shared" si="1"/>
        <v>5531.08</v>
      </c>
    </row>
    <row r="27" spans="1:8" x14ac:dyDescent="0.25">
      <c r="A27" t="s">
        <v>29</v>
      </c>
      <c r="B27" s="1">
        <v>17277.84</v>
      </c>
      <c r="C27" t="b">
        <f t="shared" si="0"/>
        <v>1</v>
      </c>
      <c r="D27" t="s">
        <v>29</v>
      </c>
      <c r="E27" s="1">
        <v>25203.040000000001</v>
      </c>
      <c r="G27" t="s">
        <v>29</v>
      </c>
      <c r="H27" s="2">
        <f t="shared" si="1"/>
        <v>42480.880000000005</v>
      </c>
    </row>
    <row r="28" spans="1:8" x14ac:dyDescent="0.25">
      <c r="A28" t="s">
        <v>6</v>
      </c>
      <c r="B28" s="1">
        <v>60576.21</v>
      </c>
      <c r="D28" t="s">
        <v>6</v>
      </c>
      <c r="E28" s="1">
        <v>1334637.92</v>
      </c>
      <c r="G28" t="s">
        <v>6</v>
      </c>
      <c r="H28" s="2">
        <f>SUM(H2:H27)</f>
        <v>1395214.13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Físico-MAC</vt:lpstr>
      <vt:lpstr>Financeiro MC</vt:lpstr>
      <vt:lpstr>Complemento</vt:lpstr>
      <vt:lpstr>Total</vt:lpstr>
      <vt:lpstr>delibm26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2026-03-11T19:14:16Z</cp:lastPrinted>
  <dcterms:created xsi:type="dcterms:W3CDTF">2026-03-11T19:12:45Z</dcterms:created>
  <dcterms:modified xsi:type="dcterms:W3CDTF">2026-03-12T16:40:19Z</dcterms:modified>
</cp:coreProperties>
</file>