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Julho\Detalhado\Hospitalar\"/>
    </mc:Choice>
  </mc:AlternateContent>
  <xr:revisionPtr revIDLastSave="0" documentId="13_ncr:1_{07CB5808-E919-4CF4-95FF-3C25F758D29F}" xr6:coauthVersionLast="47" xr6:coauthVersionMax="47" xr10:uidLastSave="{00000000-0000-0000-0000-000000000000}"/>
  <bookViews>
    <workbookView xWindow="-120" yWindow="-120" windowWidth="29040" windowHeight="15720" tabRatio="799" xr2:uid="{839DF633-998D-43D0-B353-BEBB325DE066}"/>
  </bookViews>
  <sheets>
    <sheet name="Resumo" sheetId="2" r:id="rId1"/>
    <sheet name="2303167" sheetId="3" r:id="rId2"/>
    <sheet name="2303892" sheetId="4" r:id="rId3"/>
    <sheet name="2304155" sheetId="5" r:id="rId4"/>
    <sheet name="2306336" sheetId="6" r:id="rId5"/>
    <sheet name="2306344" sheetId="7" r:id="rId6"/>
    <sheet name="2436469" sheetId="8" r:id="rId7"/>
    <sheet name="2491249" sheetId="9" r:id="rId8"/>
    <sheet name="2492342" sheetId="10" r:id="rId9"/>
    <sheet name="2504316" sheetId="11" r:id="rId10"/>
    <sheet name="2521296" sheetId="12" r:id="rId11"/>
    <sheet name="2521695" sheetId="13" r:id="rId12"/>
    <sheet name="2521792" sheetId="14" r:id="rId13"/>
    <sheet name="2522691" sheetId="15" r:id="rId14"/>
    <sheet name="2558246" sheetId="16" r:id="rId15"/>
    <sheet name="2558254" sheetId="17" r:id="rId16"/>
    <sheet name="2568713" sheetId="18" r:id="rId17"/>
    <sheet name="2662914" sheetId="19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3" i="2" l="1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C13" i="19"/>
  <c r="B5" i="19"/>
  <c r="C59" i="2"/>
  <c r="E59" i="2"/>
  <c r="B59" i="2"/>
  <c r="H24" i="18"/>
  <c r="C24" i="18"/>
  <c r="F13" i="18"/>
  <c r="F10" i="18"/>
  <c r="F11" i="18"/>
  <c r="F12" i="18"/>
  <c r="F9" i="18"/>
  <c r="C13" i="18"/>
  <c r="D13" i="18"/>
  <c r="E13" i="18"/>
  <c r="B13" i="18"/>
  <c r="B10" i="18"/>
  <c r="C10" i="18"/>
  <c r="D10" i="18"/>
  <c r="E10" i="18"/>
  <c r="B11" i="18"/>
  <c r="C11" i="18"/>
  <c r="D11" i="18"/>
  <c r="E11" i="18"/>
  <c r="B12" i="18"/>
  <c r="C12" i="18"/>
  <c r="D12" i="18"/>
  <c r="E12" i="18"/>
  <c r="C9" i="18"/>
  <c r="D9" i="18"/>
  <c r="E9" i="18"/>
  <c r="B9" i="18"/>
  <c r="C40" i="17"/>
  <c r="H17" i="17"/>
  <c r="H16" i="17"/>
  <c r="H12" i="17"/>
  <c r="H13" i="17"/>
  <c r="H14" i="17"/>
  <c r="H15" i="17"/>
  <c r="C17" i="17"/>
  <c r="D17" i="17"/>
  <c r="E17" i="17"/>
  <c r="F17" i="17"/>
  <c r="G17" i="17"/>
  <c r="B17" i="17"/>
  <c r="B12" i="17"/>
  <c r="C12" i="17"/>
  <c r="D12" i="17"/>
  <c r="E12" i="17"/>
  <c r="F12" i="17"/>
  <c r="G12" i="17"/>
  <c r="B13" i="17"/>
  <c r="C13" i="17"/>
  <c r="D13" i="17"/>
  <c r="E13" i="17"/>
  <c r="F13" i="17"/>
  <c r="G13" i="17"/>
  <c r="B14" i="17"/>
  <c r="C14" i="17"/>
  <c r="D14" i="17"/>
  <c r="E14" i="17"/>
  <c r="F14" i="17"/>
  <c r="G14" i="17"/>
  <c r="B15" i="17"/>
  <c r="C15" i="17"/>
  <c r="D15" i="17"/>
  <c r="E15" i="17"/>
  <c r="F15" i="17"/>
  <c r="G15" i="17"/>
  <c r="B16" i="17"/>
  <c r="C16" i="17"/>
  <c r="D16" i="17"/>
  <c r="E16" i="17"/>
  <c r="F16" i="17"/>
  <c r="G16" i="17"/>
  <c r="H11" i="17"/>
  <c r="C11" i="17"/>
  <c r="D11" i="17"/>
  <c r="E11" i="17"/>
  <c r="F11" i="17"/>
  <c r="G11" i="17"/>
  <c r="B11" i="17"/>
  <c r="E7" i="16"/>
  <c r="C36" i="15"/>
  <c r="K36" i="15" s="1"/>
  <c r="I19" i="15"/>
  <c r="I13" i="15"/>
  <c r="I14" i="15"/>
  <c r="I15" i="15"/>
  <c r="I16" i="15"/>
  <c r="I17" i="15"/>
  <c r="I18" i="15"/>
  <c r="I12" i="15"/>
  <c r="C19" i="15"/>
  <c r="D19" i="15"/>
  <c r="E19" i="15"/>
  <c r="F19" i="15"/>
  <c r="G19" i="15"/>
  <c r="H19" i="15"/>
  <c r="B19" i="15"/>
  <c r="B13" i="15"/>
  <c r="C13" i="15"/>
  <c r="D13" i="15"/>
  <c r="E13" i="15"/>
  <c r="F13" i="15"/>
  <c r="G13" i="15"/>
  <c r="H13" i="15"/>
  <c r="B14" i="15"/>
  <c r="C14" i="15"/>
  <c r="D14" i="15"/>
  <c r="E14" i="15"/>
  <c r="F14" i="15"/>
  <c r="G14" i="15"/>
  <c r="H14" i="15"/>
  <c r="B15" i="15"/>
  <c r="C15" i="15"/>
  <c r="D15" i="15"/>
  <c r="E15" i="15"/>
  <c r="F15" i="15"/>
  <c r="G15" i="15"/>
  <c r="H15" i="15"/>
  <c r="B16" i="15"/>
  <c r="C16" i="15"/>
  <c r="D16" i="15"/>
  <c r="E16" i="15"/>
  <c r="F16" i="15"/>
  <c r="G16" i="15"/>
  <c r="H16" i="15"/>
  <c r="B17" i="15"/>
  <c r="C17" i="15"/>
  <c r="D17" i="15"/>
  <c r="E17" i="15"/>
  <c r="F17" i="15"/>
  <c r="G17" i="15"/>
  <c r="H17" i="15"/>
  <c r="B18" i="15"/>
  <c r="C18" i="15"/>
  <c r="D18" i="15"/>
  <c r="E18" i="15"/>
  <c r="F18" i="15"/>
  <c r="G18" i="15"/>
  <c r="H18" i="15"/>
  <c r="C12" i="15"/>
  <c r="D12" i="15"/>
  <c r="E12" i="15"/>
  <c r="F12" i="15"/>
  <c r="G12" i="15"/>
  <c r="H12" i="15"/>
  <c r="B12" i="15"/>
  <c r="D42" i="2"/>
  <c r="C20" i="13"/>
  <c r="D9" i="13"/>
  <c r="D8" i="13"/>
  <c r="D7" i="13"/>
  <c r="C9" i="13"/>
  <c r="B9" i="13"/>
  <c r="C8" i="13"/>
  <c r="B7" i="13"/>
  <c r="I19" i="12"/>
  <c r="C19" i="12"/>
  <c r="D19" i="12"/>
  <c r="E19" i="12"/>
  <c r="F19" i="12"/>
  <c r="G19" i="12"/>
  <c r="H19" i="12"/>
  <c r="B19" i="12"/>
  <c r="I13" i="12"/>
  <c r="I14" i="12"/>
  <c r="I15" i="12"/>
  <c r="I16" i="12"/>
  <c r="I17" i="12"/>
  <c r="I18" i="12"/>
  <c r="I12" i="12"/>
  <c r="B13" i="12"/>
  <c r="C13" i="12"/>
  <c r="D13" i="12"/>
  <c r="E13" i="12"/>
  <c r="F13" i="12"/>
  <c r="G13" i="12"/>
  <c r="H13" i="12"/>
  <c r="B14" i="12"/>
  <c r="C14" i="12"/>
  <c r="D14" i="12"/>
  <c r="E14" i="12"/>
  <c r="F14" i="12"/>
  <c r="G14" i="12"/>
  <c r="H14" i="12"/>
  <c r="B15" i="12"/>
  <c r="C15" i="12"/>
  <c r="D15" i="12"/>
  <c r="E15" i="12"/>
  <c r="F15" i="12"/>
  <c r="G15" i="12"/>
  <c r="H15" i="12"/>
  <c r="B16" i="12"/>
  <c r="C16" i="12"/>
  <c r="D16" i="12"/>
  <c r="E16" i="12"/>
  <c r="F16" i="12"/>
  <c r="G16" i="12"/>
  <c r="H16" i="12"/>
  <c r="B17" i="12"/>
  <c r="C17" i="12"/>
  <c r="D17" i="12"/>
  <c r="E17" i="12"/>
  <c r="F17" i="12"/>
  <c r="G17" i="12"/>
  <c r="H17" i="12"/>
  <c r="B18" i="12"/>
  <c r="C18" i="12"/>
  <c r="D18" i="12"/>
  <c r="E18" i="12"/>
  <c r="F18" i="12"/>
  <c r="G18" i="12"/>
  <c r="H18" i="12"/>
  <c r="C12" i="12"/>
  <c r="D12" i="12"/>
  <c r="E12" i="12"/>
  <c r="F12" i="12"/>
  <c r="G12" i="12"/>
  <c r="H12" i="12"/>
  <c r="B12" i="12"/>
  <c r="C42" i="12"/>
  <c r="F13" i="8"/>
  <c r="F10" i="8"/>
  <c r="F11" i="8"/>
  <c r="F12" i="8"/>
  <c r="F9" i="8"/>
  <c r="C13" i="8"/>
  <c r="D13" i="8"/>
  <c r="E13" i="8"/>
  <c r="B13" i="8"/>
  <c r="K33" i="6"/>
  <c r="I19" i="6"/>
  <c r="I13" i="6"/>
  <c r="I14" i="6"/>
  <c r="I15" i="6"/>
  <c r="I16" i="6"/>
  <c r="I17" i="6"/>
  <c r="I18" i="6"/>
  <c r="I12" i="6"/>
  <c r="C19" i="6"/>
  <c r="D19" i="6"/>
  <c r="E19" i="6"/>
  <c r="F19" i="6"/>
  <c r="G19" i="6"/>
  <c r="H19" i="6"/>
  <c r="B19" i="6"/>
  <c r="B13" i="6"/>
  <c r="C13" i="6"/>
  <c r="D13" i="6"/>
  <c r="E13" i="6"/>
  <c r="F13" i="6"/>
  <c r="G13" i="6"/>
  <c r="H13" i="6"/>
  <c r="B14" i="6"/>
  <c r="C14" i="6"/>
  <c r="D14" i="6"/>
  <c r="E14" i="6"/>
  <c r="F14" i="6"/>
  <c r="G14" i="6"/>
  <c r="H14" i="6"/>
  <c r="B15" i="6"/>
  <c r="C15" i="6"/>
  <c r="D15" i="6"/>
  <c r="E15" i="6"/>
  <c r="F15" i="6"/>
  <c r="G15" i="6"/>
  <c r="H15" i="6"/>
  <c r="B16" i="6"/>
  <c r="C16" i="6"/>
  <c r="D16" i="6"/>
  <c r="E16" i="6"/>
  <c r="F16" i="6"/>
  <c r="G16" i="6"/>
  <c r="H16" i="6"/>
  <c r="B17" i="6"/>
  <c r="C17" i="6"/>
  <c r="D17" i="6"/>
  <c r="E17" i="6"/>
  <c r="F17" i="6"/>
  <c r="G17" i="6"/>
  <c r="H17" i="6"/>
  <c r="B18" i="6"/>
  <c r="C18" i="6"/>
  <c r="D18" i="6"/>
  <c r="E18" i="6"/>
  <c r="F18" i="6"/>
  <c r="G18" i="6"/>
  <c r="H18" i="6"/>
  <c r="C12" i="6"/>
  <c r="D12" i="6"/>
  <c r="E12" i="6"/>
  <c r="F12" i="6"/>
  <c r="G12" i="6"/>
  <c r="H12" i="6"/>
  <c r="B12" i="6"/>
  <c r="C33" i="6"/>
  <c r="F14" i="4"/>
  <c r="F15" i="4"/>
  <c r="G15" i="4"/>
  <c r="H28" i="4" s="1"/>
  <c r="B11" i="4"/>
  <c r="G11" i="4" s="1"/>
  <c r="C11" i="4"/>
  <c r="D11" i="4"/>
  <c r="E11" i="4"/>
  <c r="F11" i="4"/>
  <c r="B12" i="4"/>
  <c r="G12" i="4" s="1"/>
  <c r="C12" i="4"/>
  <c r="D12" i="4"/>
  <c r="E12" i="4"/>
  <c r="F12" i="4"/>
  <c r="B13" i="4"/>
  <c r="G13" i="4" s="1"/>
  <c r="C13" i="4"/>
  <c r="D13" i="4"/>
  <c r="E13" i="4"/>
  <c r="F13" i="4"/>
  <c r="B14" i="4"/>
  <c r="G14" i="4" s="1"/>
  <c r="C14" i="4"/>
  <c r="D14" i="4"/>
  <c r="E14" i="4"/>
  <c r="C10" i="4"/>
  <c r="C15" i="4" s="1"/>
  <c r="D10" i="4"/>
  <c r="D15" i="4" s="1"/>
  <c r="E10" i="4"/>
  <c r="E15" i="4" s="1"/>
  <c r="F10" i="4"/>
  <c r="B10" i="4"/>
  <c r="B15" i="4" s="1"/>
  <c r="C28" i="4"/>
  <c r="C13" i="7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22" i="2"/>
  <c r="C39" i="2"/>
  <c r="D39" i="2"/>
  <c r="E39" i="2"/>
  <c r="F39" i="2"/>
  <c r="G39" i="2"/>
  <c r="H39" i="2"/>
  <c r="I39" i="2"/>
  <c r="J39" i="2"/>
  <c r="K39" i="2"/>
  <c r="L39" i="2"/>
  <c r="M39" i="2"/>
  <c r="N39" i="2"/>
  <c r="B39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C22" i="2"/>
  <c r="D22" i="2"/>
  <c r="E22" i="2"/>
  <c r="F22" i="2"/>
  <c r="G22" i="2"/>
  <c r="H22" i="2"/>
  <c r="I22" i="2"/>
  <c r="J22" i="2"/>
  <c r="K22" i="2"/>
  <c r="L22" i="2"/>
  <c r="M22" i="2"/>
  <c r="N22" i="2"/>
  <c r="B22" i="2"/>
  <c r="D59" i="2" l="1"/>
  <c r="G10" i="4"/>
  <c r="O39" i="2"/>
</calcChain>
</file>

<file path=xl/sharedStrings.xml><?xml version="1.0" encoding="utf-8"?>
<sst xmlns="http://schemas.openxmlformats.org/spreadsheetml/2006/main" count="395" uniqueCount="74">
  <si>
    <t>Hospital SC (CNES)</t>
  </si>
  <si>
    <t>040804009 4901,65</t>
  </si>
  <si>
    <t>040805005 12830,04</t>
  </si>
  <si>
    <t>040805006 3821,18</t>
  </si>
  <si>
    <t>040901006 4000</t>
  </si>
  <si>
    <t>040901017 2000</t>
  </si>
  <si>
    <t>040901023 6000</t>
  </si>
  <si>
    <t>040901029 4000</t>
  </si>
  <si>
    <t>040901032 4000</t>
  </si>
  <si>
    <t>040901038 4000</t>
  </si>
  <si>
    <t>040901056 6000</t>
  </si>
  <si>
    <t>040901059 4000</t>
  </si>
  <si>
    <t>040902017 3000</t>
  </si>
  <si>
    <t>040903004 4000</t>
  </si>
  <si>
    <t>Total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</si>
  <si>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</si>
  <si>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</si>
  <si>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</si>
  <si>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</si>
  <si>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</si>
  <si>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</si>
  <si>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</si>
  <si>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</si>
  <si>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</si>
  <si>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</si>
  <si>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</si>
  <si>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</si>
  <si>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</si>
  <si>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</si>
  <si>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</si>
  <si>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</si>
  <si>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2662914 HOSPITAL SEARA DO BEM MATERNO E INFANTIL</t>
  </si>
  <si>
    <t>Complemento</t>
  </si>
  <si>
    <t>Opme utlil.</t>
  </si>
  <si>
    <t>Diferença</t>
  </si>
  <si>
    <t>Valor</t>
  </si>
  <si>
    <t>Procedimentos realizados</t>
  </si>
  <si>
    <t>0409010065 CISTOLITOTOMIA E/OU RETIRADA DE CORPO ESTRANHO DA BEXIGA</t>
  </si>
  <si>
    <t>0408040092 ARTROPLASTIA TOTAL PRIMARIA DO QUADRIL NAO CIMENTADA / HIBRIDA</t>
  </si>
  <si>
    <t>0408050063 ARTROPLASTIA TOTAL PRIMARIA DO JOELHO</t>
  </si>
  <si>
    <t>0409010561 URETEROLITOTOMIA</t>
  </si>
  <si>
    <t>0409010596 URETEROLITOTRIPSIA TRANSURETEROSCOPICA</t>
  </si>
  <si>
    <t>0409010235 NEFROLITOTOMIA PERCUTANEA</t>
  </si>
  <si>
    <t>0409010294 NEFROSTOMIA PERCUTANEA</t>
  </si>
  <si>
    <t>0409010324 PIELOPLASTIA</t>
  </si>
  <si>
    <t>0409030040 RESSECCAO ENDOSCOPICA DE PROSTATA</t>
  </si>
  <si>
    <t>0409010383 RESSECCAO ENDOSCOPICA DE LESAO VESICAL</t>
  </si>
  <si>
    <t>0409020176 URETROTOMIA INTERNA</t>
  </si>
  <si>
    <t>0408050055 ARTROPLASTIA TOTAL DE JOELHO - REVISAO / RECONSTRUCAO</t>
  </si>
  <si>
    <t>0409010170 INSTALACAO ENDOSCOPICA DE CATETER DUPLO J</t>
  </si>
  <si>
    <t>0702030104 COMPONENTE ACETABULAR METALICO DE FIXACAO BIOLOGICA PRIMARIA / REVISAO</t>
  </si>
  <si>
    <t>0702030139 COMPONENTE CEFALICO PARA ARTROPLASTIA TOTAL DO QUADRIL (INCLUI PROTESE)</t>
  </si>
  <si>
    <t>0702030210 COMPONENTE FEMORAL NAO CIMENTADO MODULAR PRIMARIO</t>
  </si>
  <si>
    <t>0702030228 COMPONENTE FEMORAL PRIMARIO CIMENTADO / FIXACAO BIOLOGICA</t>
  </si>
  <si>
    <t>0702030279 COMPONENTE TIBIAL PRIMARIO DE POLIETILENO</t>
  </si>
  <si>
    <t>0702030287 COMPONENTE TIBIAL PRIMARIO METALICO CIMENTADO / FIXACAO BIOLOGICA</t>
  </si>
  <si>
    <t>0702030597 COMPONENTE ACETABULAR DE POLIETILENO P/ COMPONENTE METALICO PRIMARIO / DE REVISAO DE FIXACAO BIOLOGI</t>
  </si>
  <si>
    <t>0702031380 CIMENTO S/ ANTIBIOTICO</t>
  </si>
  <si>
    <t>0702050814 CATETER VENOSO CENTRAL MONO LUMEN</t>
  </si>
  <si>
    <t>-</t>
  </si>
  <si>
    <t>0702060011 CATETER DUPLO J</t>
  </si>
  <si>
    <t>0702030074 CENTRALIZADOR PARA COMPONENTE FEMORAL CIMENTADO MODULAR</t>
  </si>
  <si>
    <t>0702030163 COMPONENTE FEMORAL CIMENTADO MODULAR PRIMARIO</t>
  </si>
  <si>
    <t>0702030767 PARAFUSO P/ COMPONENTE ACETABULAR</t>
  </si>
  <si>
    <t>0702031259 RESTRITOR DE CIMENTO FEMORAL/UMERAL</t>
  </si>
  <si>
    <t>0702030147 COMPONENTE DE AUMENTO TIBIAL P/ REVISAO DE PROTESE TOTAL DE JOELHO</t>
  </si>
  <si>
    <t>0702030155 COMPONENTE DE AUMENTO FEMURAL P/ REVISAO DE PROTESE TOTAL DE JOELHO</t>
  </si>
  <si>
    <t>0702030180 COMPONENTE FEMORAL DE REVISAO CIMENTADO / FIXACAO BIOLOGICA</t>
  </si>
  <si>
    <t>0702030252 COMPONENTE TIBIAL DE REVISAO DE POLIETILENO</t>
  </si>
  <si>
    <t>0702030260 COMPONENTE TIBIAL DE REVISAO METALICO CIMENTADO / FIXACAO BIOLOGICA EM CUNHA</t>
  </si>
  <si>
    <t>0702030503 HASTE FEMORAL P/ REVISAO DE PROTESE TOTAL DO JOELHO</t>
  </si>
  <si>
    <t>0702030589 HASTE TIBIAL P/ REVISAO DE PROTESE TOTAL DO JOELHO</t>
  </si>
  <si>
    <t>0702030082 CIMENTO C/ ANTIBIOTICO</t>
  </si>
  <si>
    <t>0702030244 COMPONENTE PATELAR CIMENTADO / FIXACAO BIOLOGICA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</si>
</sst>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0" xfId="0" applyNumberFormat="1"/>
    <xf numFmtId="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9B8B-4D50-4486-BE92-51BA6F5139F7}">
  <dimension ref="A1:O59"/>
  <sheetViews>
    <sheetView tabSelected="1" topLeftCell="A31" workbookViewId="0">
      <selection activeCell="E59" sqref="E59"/>
    </sheetView>
  </sheetViews>
  <sheetFormatPr defaultRowHeight="15" x14ac:dyDescent="0.25"/>
  <cols>
    <col min="1" max="1" width="62.85546875" bestFit="1" customWidth="1"/>
    <col min="2" max="2" width="15.85546875" bestFit="1" customWidth="1"/>
    <col min="3" max="3" width="18.28515625" bestFit="1" customWidth="1"/>
    <col min="4" max="4" width="17.28515625" bestFit="1" customWidth="1"/>
    <col min="5" max="5" width="14.5703125" bestFit="1" customWidth="1"/>
    <col min="6" max="14" width="12.140625" bestFit="1" customWidth="1"/>
    <col min="15" max="15" width="15.855468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15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1</v>
      </c>
    </row>
    <row r="3" spans="1:15" x14ac:dyDescent="0.25">
      <c r="A3" t="s">
        <v>16</v>
      </c>
      <c r="B3">
        <v>4</v>
      </c>
      <c r="C3">
        <v>0</v>
      </c>
      <c r="D3">
        <v>6</v>
      </c>
      <c r="E3">
        <v>4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8</v>
      </c>
      <c r="M3">
        <v>0</v>
      </c>
      <c r="N3">
        <v>0</v>
      </c>
      <c r="O3">
        <v>23</v>
      </c>
    </row>
    <row r="4" spans="1:15" x14ac:dyDescent="0.25">
      <c r="A4" t="s">
        <v>17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0</v>
      </c>
      <c r="N4">
        <v>0</v>
      </c>
      <c r="O4">
        <v>1</v>
      </c>
    </row>
    <row r="5" spans="1:15" x14ac:dyDescent="0.25">
      <c r="A5" t="s">
        <v>18</v>
      </c>
      <c r="B5">
        <v>7</v>
      </c>
      <c r="C5">
        <v>0</v>
      </c>
      <c r="D5">
        <v>3</v>
      </c>
      <c r="E5">
        <v>2</v>
      </c>
      <c r="F5">
        <v>0</v>
      </c>
      <c r="G5">
        <v>1</v>
      </c>
      <c r="H5">
        <v>1</v>
      </c>
      <c r="I5">
        <v>1</v>
      </c>
      <c r="J5">
        <v>0</v>
      </c>
      <c r="K5">
        <v>0</v>
      </c>
      <c r="L5">
        <v>0</v>
      </c>
      <c r="M5">
        <v>0</v>
      </c>
      <c r="N5">
        <v>5</v>
      </c>
      <c r="O5">
        <v>20</v>
      </c>
    </row>
    <row r="6" spans="1:15" x14ac:dyDescent="0.25">
      <c r="A6" t="s">
        <v>19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</row>
    <row r="7" spans="1:15" x14ac:dyDescent="0.25">
      <c r="A7" t="s">
        <v>20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1</v>
      </c>
      <c r="N7">
        <v>1</v>
      </c>
      <c r="O7">
        <v>4</v>
      </c>
    </row>
    <row r="8" spans="1:15" x14ac:dyDescent="0.25">
      <c r="A8" t="s">
        <v>21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1</v>
      </c>
    </row>
    <row r="9" spans="1:15" x14ac:dyDescent="0.25">
      <c r="A9" t="s">
        <v>22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2</v>
      </c>
      <c r="N9">
        <v>0</v>
      </c>
      <c r="O9">
        <v>2</v>
      </c>
    </row>
    <row r="10" spans="1:15" x14ac:dyDescent="0.25">
      <c r="A10" t="s">
        <v>23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</row>
    <row r="11" spans="1:15" x14ac:dyDescent="0.25">
      <c r="A11" t="s">
        <v>24</v>
      </c>
      <c r="B11">
        <v>32</v>
      </c>
      <c r="C11">
        <v>2</v>
      </c>
      <c r="D11">
        <v>52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3</v>
      </c>
      <c r="M11">
        <v>1</v>
      </c>
      <c r="N11">
        <v>11</v>
      </c>
      <c r="O11">
        <v>102</v>
      </c>
    </row>
    <row r="12" spans="1:15" x14ac:dyDescent="0.25">
      <c r="A12" t="s">
        <v>25</v>
      </c>
      <c r="B12">
        <v>5</v>
      </c>
      <c r="C12">
        <v>0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6</v>
      </c>
    </row>
    <row r="13" spans="1:15" x14ac:dyDescent="0.25">
      <c r="A13" t="s">
        <v>26</v>
      </c>
      <c r="B13">
        <v>0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</row>
    <row r="14" spans="1:15" x14ac:dyDescent="0.25">
      <c r="A14" t="s">
        <v>27</v>
      </c>
      <c r="B14">
        <v>4</v>
      </c>
      <c r="C14">
        <v>1</v>
      </c>
      <c r="D14">
        <v>6</v>
      </c>
      <c r="E14">
        <v>5</v>
      </c>
      <c r="F14">
        <v>2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2</v>
      </c>
      <c r="N14">
        <v>1</v>
      </c>
      <c r="O14">
        <v>21</v>
      </c>
    </row>
    <row r="15" spans="1:15" x14ac:dyDescent="0.25">
      <c r="A15" t="s">
        <v>28</v>
      </c>
      <c r="B15">
        <v>0</v>
      </c>
      <c r="C15">
        <v>0</v>
      </c>
      <c r="D15">
        <v>0</v>
      </c>
      <c r="E15">
        <v>0</v>
      </c>
      <c r="F15">
        <v>0</v>
      </c>
      <c r="G15">
        <v>4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4</v>
      </c>
    </row>
    <row r="16" spans="1:15" x14ac:dyDescent="0.25">
      <c r="A16" t="s">
        <v>29</v>
      </c>
      <c r="B16">
        <v>5</v>
      </c>
      <c r="C16">
        <v>5</v>
      </c>
      <c r="D16">
        <v>11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2</v>
      </c>
      <c r="N16">
        <v>4</v>
      </c>
      <c r="O16">
        <v>28</v>
      </c>
    </row>
    <row r="17" spans="1:15" x14ac:dyDescent="0.25">
      <c r="A17" t="s">
        <v>30</v>
      </c>
      <c r="B17">
        <v>0</v>
      </c>
      <c r="C17">
        <v>2</v>
      </c>
      <c r="D17">
        <v>2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2</v>
      </c>
      <c r="M17">
        <v>0</v>
      </c>
      <c r="N17">
        <v>0</v>
      </c>
      <c r="O17">
        <v>7</v>
      </c>
    </row>
    <row r="18" spans="1:15" x14ac:dyDescent="0.25">
      <c r="A18" t="s">
        <v>31</v>
      </c>
      <c r="B18">
        <v>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5</v>
      </c>
    </row>
    <row r="19" spans="1:15" x14ac:dyDescent="0.25">
      <c r="A19" t="s">
        <v>14</v>
      </c>
      <c r="B19">
        <v>63</v>
      </c>
      <c r="C19">
        <v>10</v>
      </c>
      <c r="D19">
        <v>81</v>
      </c>
      <c r="E19">
        <v>15</v>
      </c>
      <c r="F19">
        <v>2</v>
      </c>
      <c r="G19">
        <v>6</v>
      </c>
      <c r="H19">
        <v>1</v>
      </c>
      <c r="I19">
        <v>1</v>
      </c>
      <c r="J19">
        <v>3</v>
      </c>
      <c r="K19">
        <v>1</v>
      </c>
      <c r="L19">
        <v>14</v>
      </c>
      <c r="M19">
        <v>8</v>
      </c>
      <c r="N19">
        <v>23</v>
      </c>
      <c r="O19">
        <v>228</v>
      </c>
    </row>
    <row r="21" spans="1:15" x14ac:dyDescent="0.25">
      <c r="A21" t="s">
        <v>0</v>
      </c>
      <c r="B21" s="1">
        <v>4901.6499999999996</v>
      </c>
      <c r="C21" s="1">
        <v>12830.04</v>
      </c>
      <c r="D21" s="1">
        <v>3821.18</v>
      </c>
      <c r="E21" s="1">
        <v>4000</v>
      </c>
      <c r="F21" s="1">
        <v>2000</v>
      </c>
      <c r="G21" s="1">
        <v>6000</v>
      </c>
      <c r="H21" s="1">
        <v>4000</v>
      </c>
      <c r="I21" s="1">
        <v>4000</v>
      </c>
      <c r="J21" s="1">
        <v>4000</v>
      </c>
      <c r="K21" s="1">
        <v>6000</v>
      </c>
      <c r="L21" s="1">
        <v>4000</v>
      </c>
      <c r="M21" s="1">
        <v>3000</v>
      </c>
      <c r="N21" s="1">
        <v>4000</v>
      </c>
      <c r="O21" t="s">
        <v>14</v>
      </c>
    </row>
    <row r="22" spans="1:15" x14ac:dyDescent="0.25">
      <c r="A22" t="s">
        <v>15</v>
      </c>
      <c r="B22" s="2">
        <f>B$21*B2</f>
        <v>0</v>
      </c>
      <c r="C22" s="2">
        <f t="shared" ref="C22:N22" si="0">C$21*C2</f>
        <v>0</v>
      </c>
      <c r="D22" s="2">
        <f t="shared" si="0"/>
        <v>0</v>
      </c>
      <c r="E22" s="2">
        <f t="shared" si="0"/>
        <v>4000</v>
      </c>
      <c r="F22" s="2">
        <f t="shared" si="0"/>
        <v>0</v>
      </c>
      <c r="G22" s="2">
        <f t="shared" si="0"/>
        <v>0</v>
      </c>
      <c r="H22" s="2">
        <f t="shared" si="0"/>
        <v>0</v>
      </c>
      <c r="I22" s="2">
        <f t="shared" si="0"/>
        <v>0</v>
      </c>
      <c r="J22" s="2">
        <f t="shared" si="0"/>
        <v>0</v>
      </c>
      <c r="K22" s="2">
        <f t="shared" si="0"/>
        <v>0</v>
      </c>
      <c r="L22" s="2">
        <f t="shared" si="0"/>
        <v>0</v>
      </c>
      <c r="M22" s="2">
        <f t="shared" si="0"/>
        <v>0</v>
      </c>
      <c r="N22" s="2">
        <f t="shared" si="0"/>
        <v>0</v>
      </c>
      <c r="O22" s="2">
        <f>SUM(B22:N22)</f>
        <v>4000</v>
      </c>
    </row>
    <row r="23" spans="1:15" x14ac:dyDescent="0.25">
      <c r="A23" t="s">
        <v>16</v>
      </c>
      <c r="B23" s="2">
        <f t="shared" ref="B23:N23" si="1">B$21*B3</f>
        <v>19606.599999999999</v>
      </c>
      <c r="C23" s="2">
        <f t="shared" si="1"/>
        <v>0</v>
      </c>
      <c r="D23" s="2">
        <f t="shared" si="1"/>
        <v>22927.079999999998</v>
      </c>
      <c r="E23" s="2">
        <f t="shared" si="1"/>
        <v>16000</v>
      </c>
      <c r="F23" s="2">
        <f t="shared" si="1"/>
        <v>0</v>
      </c>
      <c r="G23" s="2">
        <f t="shared" si="1"/>
        <v>0</v>
      </c>
      <c r="H23" s="2">
        <f t="shared" si="1"/>
        <v>0</v>
      </c>
      <c r="I23" s="2">
        <f t="shared" si="1"/>
        <v>0</v>
      </c>
      <c r="J23" s="2">
        <f t="shared" si="1"/>
        <v>0</v>
      </c>
      <c r="K23" s="2">
        <f t="shared" si="1"/>
        <v>6000</v>
      </c>
      <c r="L23" s="2">
        <f t="shared" si="1"/>
        <v>32000</v>
      </c>
      <c r="M23" s="2">
        <f t="shared" si="1"/>
        <v>0</v>
      </c>
      <c r="N23" s="2">
        <f t="shared" si="1"/>
        <v>0</v>
      </c>
      <c r="O23" s="2">
        <f t="shared" ref="O23:O38" si="2">SUM(B23:N23)</f>
        <v>96533.68</v>
      </c>
    </row>
    <row r="24" spans="1:15" x14ac:dyDescent="0.25">
      <c r="A24" t="s">
        <v>17</v>
      </c>
      <c r="B24" s="2">
        <f t="shared" ref="B24:N24" si="3">B$21*B4</f>
        <v>0</v>
      </c>
      <c r="C24" s="2">
        <f t="shared" si="3"/>
        <v>0</v>
      </c>
      <c r="D24" s="2">
        <f t="shared" si="3"/>
        <v>0</v>
      </c>
      <c r="E24" s="2">
        <f t="shared" si="3"/>
        <v>0</v>
      </c>
      <c r="F24" s="2">
        <f t="shared" si="3"/>
        <v>0</v>
      </c>
      <c r="G24" s="2">
        <f t="shared" si="3"/>
        <v>0</v>
      </c>
      <c r="H24" s="2">
        <f t="shared" si="3"/>
        <v>0</v>
      </c>
      <c r="I24" s="2">
        <f t="shared" si="3"/>
        <v>0</v>
      </c>
      <c r="J24" s="2">
        <f t="shared" si="3"/>
        <v>0</v>
      </c>
      <c r="K24" s="2">
        <f t="shared" si="3"/>
        <v>0</v>
      </c>
      <c r="L24" s="2">
        <f t="shared" si="3"/>
        <v>4000</v>
      </c>
      <c r="M24" s="2">
        <f t="shared" si="3"/>
        <v>0</v>
      </c>
      <c r="N24" s="2">
        <f t="shared" si="3"/>
        <v>0</v>
      </c>
      <c r="O24" s="2">
        <f t="shared" si="2"/>
        <v>4000</v>
      </c>
    </row>
    <row r="25" spans="1:15" x14ac:dyDescent="0.25">
      <c r="A25" t="s">
        <v>18</v>
      </c>
      <c r="B25" s="2">
        <f t="shared" ref="B25:N25" si="4">B$21*B5</f>
        <v>34311.549999999996</v>
      </c>
      <c r="C25" s="2">
        <f t="shared" si="4"/>
        <v>0</v>
      </c>
      <c r="D25" s="2">
        <f t="shared" si="4"/>
        <v>11463.539999999999</v>
      </c>
      <c r="E25" s="2">
        <f t="shared" si="4"/>
        <v>8000</v>
      </c>
      <c r="F25" s="2">
        <f t="shared" si="4"/>
        <v>0</v>
      </c>
      <c r="G25" s="2">
        <f t="shared" si="4"/>
        <v>6000</v>
      </c>
      <c r="H25" s="2">
        <f t="shared" si="4"/>
        <v>4000</v>
      </c>
      <c r="I25" s="2">
        <f t="shared" si="4"/>
        <v>4000</v>
      </c>
      <c r="J25" s="2">
        <f t="shared" si="4"/>
        <v>0</v>
      </c>
      <c r="K25" s="2">
        <f t="shared" si="4"/>
        <v>0</v>
      </c>
      <c r="L25" s="2">
        <f t="shared" si="4"/>
        <v>0</v>
      </c>
      <c r="M25" s="2">
        <f t="shared" si="4"/>
        <v>0</v>
      </c>
      <c r="N25" s="2">
        <f t="shared" si="4"/>
        <v>20000</v>
      </c>
      <c r="O25" s="2">
        <f t="shared" si="2"/>
        <v>87775.09</v>
      </c>
    </row>
    <row r="26" spans="1:15" x14ac:dyDescent="0.25">
      <c r="A26" t="s">
        <v>19</v>
      </c>
      <c r="B26" s="2">
        <f t="shared" ref="B26:N26" si="5">B$21*B6</f>
        <v>4901.6499999999996</v>
      </c>
      <c r="C26" s="2">
        <f t="shared" si="5"/>
        <v>0</v>
      </c>
      <c r="D26" s="2">
        <f t="shared" si="5"/>
        <v>0</v>
      </c>
      <c r="E26" s="2">
        <f t="shared" si="5"/>
        <v>0</v>
      </c>
      <c r="F26" s="2">
        <f t="shared" si="5"/>
        <v>0</v>
      </c>
      <c r="G26" s="2">
        <f t="shared" si="5"/>
        <v>0</v>
      </c>
      <c r="H26" s="2">
        <f t="shared" si="5"/>
        <v>0</v>
      </c>
      <c r="I26" s="2">
        <f t="shared" si="5"/>
        <v>0</v>
      </c>
      <c r="J26" s="2">
        <f t="shared" si="5"/>
        <v>0</v>
      </c>
      <c r="K26" s="2">
        <f t="shared" si="5"/>
        <v>0</v>
      </c>
      <c r="L26" s="2">
        <f t="shared" si="5"/>
        <v>0</v>
      </c>
      <c r="M26" s="2">
        <f t="shared" si="5"/>
        <v>0</v>
      </c>
      <c r="N26" s="2">
        <f t="shared" si="5"/>
        <v>0</v>
      </c>
      <c r="O26" s="2">
        <f t="shared" si="2"/>
        <v>4901.6499999999996</v>
      </c>
    </row>
    <row r="27" spans="1:15" x14ac:dyDescent="0.25">
      <c r="A27" t="s">
        <v>20</v>
      </c>
      <c r="B27" s="2">
        <f t="shared" ref="B27:N27" si="6">B$21*B7</f>
        <v>0</v>
      </c>
      <c r="C27" s="2">
        <f t="shared" si="6"/>
        <v>0</v>
      </c>
      <c r="D27" s="2">
        <f t="shared" si="6"/>
        <v>0</v>
      </c>
      <c r="E27" s="2">
        <f t="shared" si="6"/>
        <v>4000</v>
      </c>
      <c r="F27" s="2">
        <f t="shared" si="6"/>
        <v>0</v>
      </c>
      <c r="G27" s="2">
        <f t="shared" si="6"/>
        <v>0</v>
      </c>
      <c r="H27" s="2">
        <f t="shared" si="6"/>
        <v>0</v>
      </c>
      <c r="I27" s="2">
        <f t="shared" si="6"/>
        <v>0</v>
      </c>
      <c r="J27" s="2">
        <f t="shared" si="6"/>
        <v>4000</v>
      </c>
      <c r="K27" s="2">
        <f t="shared" si="6"/>
        <v>0</v>
      </c>
      <c r="L27" s="2">
        <f t="shared" si="6"/>
        <v>0</v>
      </c>
      <c r="M27" s="2">
        <f t="shared" si="6"/>
        <v>3000</v>
      </c>
      <c r="N27" s="2">
        <f t="shared" si="6"/>
        <v>4000</v>
      </c>
      <c r="O27" s="2">
        <f t="shared" si="2"/>
        <v>15000</v>
      </c>
    </row>
    <row r="28" spans="1:15" x14ac:dyDescent="0.25">
      <c r="A28" t="s">
        <v>21</v>
      </c>
      <c r="B28" s="2">
        <f t="shared" ref="B28:N28" si="7">B$21*B8</f>
        <v>0</v>
      </c>
      <c r="C28" s="2">
        <f t="shared" si="7"/>
        <v>0</v>
      </c>
      <c r="D28" s="2">
        <f t="shared" si="7"/>
        <v>0</v>
      </c>
      <c r="E28" s="2">
        <f t="shared" si="7"/>
        <v>0</v>
      </c>
      <c r="F28" s="2">
        <f t="shared" si="7"/>
        <v>0</v>
      </c>
      <c r="G28" s="2">
        <f t="shared" si="7"/>
        <v>0</v>
      </c>
      <c r="H28" s="2">
        <f t="shared" si="7"/>
        <v>0</v>
      </c>
      <c r="I28" s="2">
        <f t="shared" si="7"/>
        <v>0</v>
      </c>
      <c r="J28" s="2">
        <f t="shared" si="7"/>
        <v>0</v>
      </c>
      <c r="K28" s="2">
        <f t="shared" si="7"/>
        <v>0</v>
      </c>
      <c r="L28" s="2">
        <f t="shared" si="7"/>
        <v>0</v>
      </c>
      <c r="M28" s="2">
        <f t="shared" si="7"/>
        <v>0</v>
      </c>
      <c r="N28" s="2">
        <f t="shared" si="7"/>
        <v>4000</v>
      </c>
      <c r="O28" s="2">
        <f t="shared" si="2"/>
        <v>4000</v>
      </c>
    </row>
    <row r="29" spans="1:15" x14ac:dyDescent="0.25">
      <c r="A29" t="s">
        <v>22</v>
      </c>
      <c r="B29" s="2">
        <f t="shared" ref="B29:N29" si="8">B$21*B9</f>
        <v>0</v>
      </c>
      <c r="C29" s="2">
        <f t="shared" si="8"/>
        <v>0</v>
      </c>
      <c r="D29" s="2">
        <f t="shared" si="8"/>
        <v>0</v>
      </c>
      <c r="E29" s="2">
        <f t="shared" si="8"/>
        <v>0</v>
      </c>
      <c r="F29" s="2">
        <f t="shared" si="8"/>
        <v>0</v>
      </c>
      <c r="G29" s="2">
        <f t="shared" si="8"/>
        <v>0</v>
      </c>
      <c r="H29" s="2">
        <f t="shared" si="8"/>
        <v>0</v>
      </c>
      <c r="I29" s="2">
        <f t="shared" si="8"/>
        <v>0</v>
      </c>
      <c r="J29" s="2">
        <f t="shared" si="8"/>
        <v>0</v>
      </c>
      <c r="K29" s="2">
        <f t="shared" si="8"/>
        <v>0</v>
      </c>
      <c r="L29" s="2">
        <f t="shared" si="8"/>
        <v>0</v>
      </c>
      <c r="M29" s="2">
        <f t="shared" si="8"/>
        <v>6000</v>
      </c>
      <c r="N29" s="2">
        <f t="shared" si="8"/>
        <v>0</v>
      </c>
      <c r="O29" s="2">
        <f t="shared" si="2"/>
        <v>6000</v>
      </c>
    </row>
    <row r="30" spans="1:15" x14ac:dyDescent="0.25">
      <c r="A30" t="s">
        <v>23</v>
      </c>
      <c r="B30" s="2">
        <f t="shared" ref="B30:N30" si="9">B$21*B10</f>
        <v>0</v>
      </c>
      <c r="C30" s="2">
        <f t="shared" si="9"/>
        <v>0</v>
      </c>
      <c r="D30" s="2">
        <f t="shared" si="9"/>
        <v>0</v>
      </c>
      <c r="E30" s="2">
        <f t="shared" si="9"/>
        <v>4000</v>
      </c>
      <c r="F30" s="2">
        <f t="shared" si="9"/>
        <v>0</v>
      </c>
      <c r="G30" s="2">
        <f t="shared" si="9"/>
        <v>0</v>
      </c>
      <c r="H30" s="2">
        <f t="shared" si="9"/>
        <v>0</v>
      </c>
      <c r="I30" s="2">
        <f t="shared" si="9"/>
        <v>0</v>
      </c>
      <c r="J30" s="2">
        <f t="shared" si="9"/>
        <v>0</v>
      </c>
      <c r="K30" s="2">
        <f t="shared" si="9"/>
        <v>0</v>
      </c>
      <c r="L30" s="2">
        <f t="shared" si="9"/>
        <v>0</v>
      </c>
      <c r="M30" s="2">
        <f t="shared" si="9"/>
        <v>0</v>
      </c>
      <c r="N30" s="2">
        <f t="shared" si="9"/>
        <v>0</v>
      </c>
      <c r="O30" s="2">
        <f t="shared" si="2"/>
        <v>4000</v>
      </c>
    </row>
    <row r="31" spans="1:15" x14ac:dyDescent="0.25">
      <c r="A31" t="s">
        <v>24</v>
      </c>
      <c r="B31" s="2">
        <f t="shared" ref="B31:N31" si="10">B$21*B11</f>
        <v>156852.79999999999</v>
      </c>
      <c r="C31" s="2">
        <f t="shared" si="10"/>
        <v>25660.080000000002</v>
      </c>
      <c r="D31" s="2">
        <f t="shared" si="10"/>
        <v>198701.36</v>
      </c>
      <c r="E31" s="2">
        <f t="shared" si="10"/>
        <v>0</v>
      </c>
      <c r="F31" s="2">
        <f t="shared" si="10"/>
        <v>0</v>
      </c>
      <c r="G31" s="2">
        <f t="shared" si="10"/>
        <v>0</v>
      </c>
      <c r="H31" s="2">
        <f t="shared" si="10"/>
        <v>0</v>
      </c>
      <c r="I31" s="2">
        <f t="shared" si="10"/>
        <v>0</v>
      </c>
      <c r="J31" s="2">
        <f t="shared" si="10"/>
        <v>4000</v>
      </c>
      <c r="K31" s="2">
        <f t="shared" si="10"/>
        <v>0</v>
      </c>
      <c r="L31" s="2">
        <f t="shared" si="10"/>
        <v>12000</v>
      </c>
      <c r="M31" s="2">
        <f t="shared" si="10"/>
        <v>3000</v>
      </c>
      <c r="N31" s="2">
        <f t="shared" si="10"/>
        <v>44000</v>
      </c>
      <c r="O31" s="2">
        <f t="shared" si="2"/>
        <v>444214.24</v>
      </c>
    </row>
    <row r="32" spans="1:15" x14ac:dyDescent="0.25">
      <c r="A32" t="s">
        <v>25</v>
      </c>
      <c r="B32" s="2">
        <f t="shared" ref="B32:N32" si="11">B$21*B12</f>
        <v>24508.25</v>
      </c>
      <c r="C32" s="2">
        <f t="shared" si="11"/>
        <v>0</v>
      </c>
      <c r="D32" s="2">
        <f t="shared" si="11"/>
        <v>3821.18</v>
      </c>
      <c r="E32" s="2">
        <f t="shared" si="11"/>
        <v>0</v>
      </c>
      <c r="F32" s="2">
        <f t="shared" si="11"/>
        <v>0</v>
      </c>
      <c r="G32" s="2">
        <f t="shared" si="11"/>
        <v>0</v>
      </c>
      <c r="H32" s="2">
        <f t="shared" si="11"/>
        <v>0</v>
      </c>
      <c r="I32" s="2">
        <f t="shared" si="11"/>
        <v>0</v>
      </c>
      <c r="J32" s="2">
        <f t="shared" si="11"/>
        <v>0</v>
      </c>
      <c r="K32" s="2">
        <f t="shared" si="11"/>
        <v>0</v>
      </c>
      <c r="L32" s="2">
        <f t="shared" si="11"/>
        <v>0</v>
      </c>
      <c r="M32" s="2">
        <f t="shared" si="11"/>
        <v>0</v>
      </c>
      <c r="N32" s="2">
        <f t="shared" si="11"/>
        <v>0</v>
      </c>
      <c r="O32" s="2">
        <f t="shared" si="2"/>
        <v>28329.43</v>
      </c>
    </row>
    <row r="33" spans="1:15" x14ac:dyDescent="0.25">
      <c r="A33" t="s">
        <v>26</v>
      </c>
      <c r="B33" s="2">
        <f t="shared" ref="B33:N33" si="12">B$21*B13</f>
        <v>0</v>
      </c>
      <c r="C33" s="2">
        <f t="shared" si="12"/>
        <v>0</v>
      </c>
      <c r="D33" s="2">
        <f t="shared" si="12"/>
        <v>0</v>
      </c>
      <c r="E33" s="2">
        <f t="shared" si="12"/>
        <v>4000</v>
      </c>
      <c r="F33" s="2">
        <f t="shared" si="12"/>
        <v>0</v>
      </c>
      <c r="G33" s="2">
        <f t="shared" si="12"/>
        <v>0</v>
      </c>
      <c r="H33" s="2">
        <f t="shared" si="12"/>
        <v>0</v>
      </c>
      <c r="I33" s="2">
        <f t="shared" si="12"/>
        <v>0</v>
      </c>
      <c r="J33" s="2">
        <f t="shared" si="12"/>
        <v>0</v>
      </c>
      <c r="K33" s="2">
        <f t="shared" si="12"/>
        <v>0</v>
      </c>
      <c r="L33" s="2">
        <f t="shared" si="12"/>
        <v>0</v>
      </c>
      <c r="M33" s="2">
        <f t="shared" si="12"/>
        <v>0</v>
      </c>
      <c r="N33" s="2">
        <f t="shared" si="12"/>
        <v>0</v>
      </c>
      <c r="O33" s="2">
        <f t="shared" si="2"/>
        <v>4000</v>
      </c>
    </row>
    <row r="34" spans="1:15" x14ac:dyDescent="0.25">
      <c r="A34" t="s">
        <v>27</v>
      </c>
      <c r="B34" s="2">
        <f t="shared" ref="B34:N34" si="13">B$21*B14</f>
        <v>19606.599999999999</v>
      </c>
      <c r="C34" s="2">
        <f t="shared" si="13"/>
        <v>12830.04</v>
      </c>
      <c r="D34" s="2">
        <f t="shared" si="13"/>
        <v>22927.079999999998</v>
      </c>
      <c r="E34" s="2">
        <f t="shared" si="13"/>
        <v>20000</v>
      </c>
      <c r="F34" s="2">
        <f t="shared" si="13"/>
        <v>4000</v>
      </c>
      <c r="G34" s="2">
        <f t="shared" si="13"/>
        <v>0</v>
      </c>
      <c r="H34" s="2">
        <f t="shared" si="13"/>
        <v>0</v>
      </c>
      <c r="I34" s="2">
        <f t="shared" si="13"/>
        <v>0</v>
      </c>
      <c r="J34" s="2">
        <f t="shared" si="13"/>
        <v>0</v>
      </c>
      <c r="K34" s="2">
        <f t="shared" si="13"/>
        <v>0</v>
      </c>
      <c r="L34" s="2">
        <f t="shared" si="13"/>
        <v>0</v>
      </c>
      <c r="M34" s="2">
        <f t="shared" si="13"/>
        <v>6000</v>
      </c>
      <c r="N34" s="2">
        <f t="shared" si="13"/>
        <v>4000</v>
      </c>
      <c r="O34" s="2">
        <f t="shared" si="2"/>
        <v>89363.72</v>
      </c>
    </row>
    <row r="35" spans="1:15" x14ac:dyDescent="0.25">
      <c r="A35" t="s">
        <v>28</v>
      </c>
      <c r="B35" s="2">
        <f t="shared" ref="B35:N35" si="14">B$21*B15</f>
        <v>0</v>
      </c>
      <c r="C35" s="2">
        <f t="shared" si="14"/>
        <v>0</v>
      </c>
      <c r="D35" s="2">
        <f t="shared" si="14"/>
        <v>0</v>
      </c>
      <c r="E35" s="2">
        <f t="shared" si="14"/>
        <v>0</v>
      </c>
      <c r="F35" s="2">
        <f t="shared" si="14"/>
        <v>0</v>
      </c>
      <c r="G35" s="2">
        <f t="shared" si="14"/>
        <v>24000</v>
      </c>
      <c r="H35" s="2">
        <f t="shared" si="14"/>
        <v>0</v>
      </c>
      <c r="I35" s="2">
        <f t="shared" si="14"/>
        <v>0</v>
      </c>
      <c r="J35" s="2">
        <f t="shared" si="14"/>
        <v>0</v>
      </c>
      <c r="K35" s="2">
        <f t="shared" si="14"/>
        <v>0</v>
      </c>
      <c r="L35" s="2">
        <f t="shared" si="14"/>
        <v>0</v>
      </c>
      <c r="M35" s="2">
        <f t="shared" si="14"/>
        <v>0</v>
      </c>
      <c r="N35" s="2">
        <f t="shared" si="14"/>
        <v>0</v>
      </c>
      <c r="O35" s="2">
        <f t="shared" si="2"/>
        <v>24000</v>
      </c>
    </row>
    <row r="36" spans="1:15" x14ac:dyDescent="0.25">
      <c r="A36" t="s">
        <v>29</v>
      </c>
      <c r="B36" s="2">
        <f t="shared" ref="B36:N36" si="15">B$21*B16</f>
        <v>24508.25</v>
      </c>
      <c r="C36" s="2">
        <f t="shared" si="15"/>
        <v>64150.200000000004</v>
      </c>
      <c r="D36" s="2">
        <f t="shared" si="15"/>
        <v>42032.979999999996</v>
      </c>
      <c r="E36" s="2">
        <f t="shared" si="15"/>
        <v>0</v>
      </c>
      <c r="F36" s="2">
        <f t="shared" si="15"/>
        <v>0</v>
      </c>
      <c r="G36" s="2">
        <f t="shared" si="15"/>
        <v>0</v>
      </c>
      <c r="H36" s="2">
        <f t="shared" si="15"/>
        <v>0</v>
      </c>
      <c r="I36" s="2">
        <f t="shared" si="15"/>
        <v>0</v>
      </c>
      <c r="J36" s="2">
        <f t="shared" si="15"/>
        <v>4000</v>
      </c>
      <c r="K36" s="2">
        <f t="shared" si="15"/>
        <v>0</v>
      </c>
      <c r="L36" s="2">
        <f t="shared" si="15"/>
        <v>0</v>
      </c>
      <c r="M36" s="2">
        <f t="shared" si="15"/>
        <v>6000</v>
      </c>
      <c r="N36" s="2">
        <f t="shared" si="15"/>
        <v>16000</v>
      </c>
      <c r="O36" s="2">
        <f t="shared" si="2"/>
        <v>156691.43</v>
      </c>
    </row>
    <row r="37" spans="1:15" x14ac:dyDescent="0.25">
      <c r="A37" t="s">
        <v>30</v>
      </c>
      <c r="B37" s="2">
        <f t="shared" ref="B37:N37" si="16">B$21*B17</f>
        <v>0</v>
      </c>
      <c r="C37" s="2">
        <f t="shared" si="16"/>
        <v>25660.080000000002</v>
      </c>
      <c r="D37" s="2">
        <f t="shared" si="16"/>
        <v>7642.36</v>
      </c>
      <c r="E37" s="2">
        <f t="shared" si="16"/>
        <v>0</v>
      </c>
      <c r="F37" s="2">
        <f t="shared" si="16"/>
        <v>0</v>
      </c>
      <c r="G37" s="2">
        <f t="shared" si="16"/>
        <v>6000</v>
      </c>
      <c r="H37" s="2">
        <f t="shared" si="16"/>
        <v>0</v>
      </c>
      <c r="I37" s="2">
        <f t="shared" si="16"/>
        <v>0</v>
      </c>
      <c r="J37" s="2">
        <f t="shared" si="16"/>
        <v>0</v>
      </c>
      <c r="K37" s="2">
        <f t="shared" si="16"/>
        <v>0</v>
      </c>
      <c r="L37" s="2">
        <f t="shared" si="16"/>
        <v>8000</v>
      </c>
      <c r="M37" s="2">
        <f t="shared" si="16"/>
        <v>0</v>
      </c>
      <c r="N37" s="2">
        <f t="shared" si="16"/>
        <v>0</v>
      </c>
      <c r="O37" s="2">
        <f t="shared" si="2"/>
        <v>47302.44</v>
      </c>
    </row>
    <row r="38" spans="1:15" x14ac:dyDescent="0.25">
      <c r="A38" t="s">
        <v>31</v>
      </c>
      <c r="B38" s="2">
        <f t="shared" ref="B38:N38" si="17">B$21*B18</f>
        <v>24508.25</v>
      </c>
      <c r="C38" s="2">
        <f t="shared" si="17"/>
        <v>0</v>
      </c>
      <c r="D38" s="2">
        <f t="shared" si="17"/>
        <v>0</v>
      </c>
      <c r="E38" s="2">
        <f t="shared" si="17"/>
        <v>0</v>
      </c>
      <c r="F38" s="2">
        <f t="shared" si="17"/>
        <v>0</v>
      </c>
      <c r="G38" s="2">
        <f t="shared" si="17"/>
        <v>0</v>
      </c>
      <c r="H38" s="2">
        <f t="shared" si="17"/>
        <v>0</v>
      </c>
      <c r="I38" s="2">
        <f t="shared" si="17"/>
        <v>0</v>
      </c>
      <c r="J38" s="2">
        <f t="shared" si="17"/>
        <v>0</v>
      </c>
      <c r="K38" s="2">
        <f t="shared" si="17"/>
        <v>0</v>
      </c>
      <c r="L38" s="2">
        <f t="shared" si="17"/>
        <v>0</v>
      </c>
      <c r="M38" s="2">
        <f t="shared" si="17"/>
        <v>0</v>
      </c>
      <c r="N38" s="2">
        <f t="shared" si="17"/>
        <v>0</v>
      </c>
      <c r="O38" s="2">
        <f t="shared" si="2"/>
        <v>24508.25</v>
      </c>
    </row>
    <row r="39" spans="1:15" x14ac:dyDescent="0.25">
      <c r="A39" t="s">
        <v>14</v>
      </c>
      <c r="B39" s="2">
        <f>SUM(B22:B38)</f>
        <v>308803.94999999995</v>
      </c>
      <c r="C39" s="2">
        <f t="shared" ref="C39:O39" si="18">SUM(C22:C38)</f>
        <v>128300.40000000001</v>
      </c>
      <c r="D39" s="2">
        <f t="shared" si="18"/>
        <v>309515.57999999996</v>
      </c>
      <c r="E39" s="2">
        <f t="shared" si="18"/>
        <v>60000</v>
      </c>
      <c r="F39" s="2">
        <f t="shared" si="18"/>
        <v>4000</v>
      </c>
      <c r="G39" s="2">
        <f t="shared" si="18"/>
        <v>36000</v>
      </c>
      <c r="H39" s="2">
        <f t="shared" si="18"/>
        <v>4000</v>
      </c>
      <c r="I39" s="2">
        <f t="shared" si="18"/>
        <v>4000</v>
      </c>
      <c r="J39" s="2">
        <f t="shared" si="18"/>
        <v>12000</v>
      </c>
      <c r="K39" s="2">
        <f t="shared" si="18"/>
        <v>6000</v>
      </c>
      <c r="L39" s="2">
        <f t="shared" si="18"/>
        <v>56000</v>
      </c>
      <c r="M39" s="2">
        <f t="shared" si="18"/>
        <v>24000</v>
      </c>
      <c r="N39" s="2">
        <f t="shared" si="18"/>
        <v>92000</v>
      </c>
      <c r="O39" s="2">
        <f t="shared" si="18"/>
        <v>1044619.9299999999</v>
      </c>
    </row>
    <row r="41" spans="1:15" x14ac:dyDescent="0.25">
      <c r="A41" t="s">
        <v>0</v>
      </c>
      <c r="B41" s="1" t="s">
        <v>32</v>
      </c>
      <c r="C41" t="s">
        <v>33</v>
      </c>
      <c r="D41" t="s">
        <v>34</v>
      </c>
      <c r="E41" t="s">
        <v>35</v>
      </c>
    </row>
    <row r="42" spans="1:15" x14ac:dyDescent="0.25">
      <c r="A42" t="s">
        <v>15</v>
      </c>
      <c r="B42" s="1">
        <v>4000</v>
      </c>
      <c r="C42" s="1">
        <v>0</v>
      </c>
      <c r="D42" s="2">
        <f>B42-C42</f>
        <v>4000</v>
      </c>
      <c r="E42" s="1">
        <v>4000</v>
      </c>
    </row>
    <row r="43" spans="1:15" x14ac:dyDescent="0.25">
      <c r="A43" t="s">
        <v>16</v>
      </c>
      <c r="B43" s="1">
        <v>96533.68</v>
      </c>
      <c r="C43" s="1">
        <v>55326.659999999996</v>
      </c>
      <c r="D43" s="2">
        <f t="shared" ref="D43:D58" si="19">B43-C43</f>
        <v>41207.019999999997</v>
      </c>
      <c r="E43" s="1">
        <v>41207.019999999997</v>
      </c>
    </row>
    <row r="44" spans="1:15" x14ac:dyDescent="0.25">
      <c r="A44" t="s">
        <v>17</v>
      </c>
      <c r="B44" s="1">
        <v>4000</v>
      </c>
      <c r="C44" s="1">
        <v>0</v>
      </c>
      <c r="D44" s="2">
        <f t="shared" si="19"/>
        <v>4000</v>
      </c>
      <c r="E44" s="1">
        <v>4000</v>
      </c>
    </row>
    <row r="45" spans="1:15" x14ac:dyDescent="0.25">
      <c r="A45" t="s">
        <v>18</v>
      </c>
      <c r="B45" s="1">
        <v>87775.09</v>
      </c>
      <c r="C45" s="1">
        <v>62409.899999999994</v>
      </c>
      <c r="D45" s="2">
        <f t="shared" si="19"/>
        <v>25365.190000000002</v>
      </c>
      <c r="E45" s="1">
        <v>25365.190000000002</v>
      </c>
    </row>
    <row r="46" spans="1:15" x14ac:dyDescent="0.25">
      <c r="A46" t="s">
        <v>19</v>
      </c>
      <c r="B46" s="1">
        <v>4901.6499999999996</v>
      </c>
      <c r="C46" s="1">
        <v>6301.53</v>
      </c>
      <c r="D46" s="2">
        <f t="shared" si="19"/>
        <v>-1399.88</v>
      </c>
      <c r="E46" s="1">
        <v>0</v>
      </c>
    </row>
    <row r="47" spans="1:15" x14ac:dyDescent="0.25">
      <c r="A47" t="s">
        <v>20</v>
      </c>
      <c r="B47" s="1">
        <v>15000</v>
      </c>
      <c r="C47" s="1">
        <v>0</v>
      </c>
      <c r="D47" s="2">
        <f t="shared" si="19"/>
        <v>15000</v>
      </c>
      <c r="E47" s="1">
        <v>15000</v>
      </c>
    </row>
    <row r="48" spans="1:15" x14ac:dyDescent="0.25">
      <c r="A48" t="s">
        <v>21</v>
      </c>
      <c r="B48" s="1">
        <v>4000</v>
      </c>
      <c r="C48" s="1">
        <v>0</v>
      </c>
      <c r="D48" s="2">
        <f t="shared" si="19"/>
        <v>4000</v>
      </c>
      <c r="E48" s="1">
        <v>4000</v>
      </c>
    </row>
    <row r="49" spans="1:5" x14ac:dyDescent="0.25">
      <c r="A49" t="s">
        <v>22</v>
      </c>
      <c r="B49" s="1">
        <v>6000</v>
      </c>
      <c r="C49" s="1">
        <v>0</v>
      </c>
      <c r="D49" s="2">
        <f t="shared" si="19"/>
        <v>6000</v>
      </c>
      <c r="E49" s="1">
        <v>6000</v>
      </c>
    </row>
    <row r="50" spans="1:5" x14ac:dyDescent="0.25">
      <c r="A50" t="s">
        <v>23</v>
      </c>
      <c r="B50" s="1">
        <v>4000</v>
      </c>
      <c r="C50" s="1">
        <v>0</v>
      </c>
      <c r="D50" s="2">
        <f t="shared" si="19"/>
        <v>4000</v>
      </c>
      <c r="E50" s="1">
        <v>4000</v>
      </c>
    </row>
    <row r="51" spans="1:5" x14ac:dyDescent="0.25">
      <c r="A51" t="s">
        <v>24</v>
      </c>
      <c r="B51" s="1">
        <v>444214.24</v>
      </c>
      <c r="C51" s="1">
        <v>494906.76</v>
      </c>
      <c r="D51" s="2">
        <f t="shared" si="19"/>
        <v>-50692.520000000019</v>
      </c>
      <c r="E51" s="1">
        <v>0</v>
      </c>
    </row>
    <row r="52" spans="1:5" x14ac:dyDescent="0.25">
      <c r="A52" t="s">
        <v>25</v>
      </c>
      <c r="B52" s="1">
        <v>28329.43</v>
      </c>
      <c r="C52" s="1">
        <v>37817.630000000005</v>
      </c>
      <c r="D52" s="2">
        <f t="shared" si="19"/>
        <v>-9488.2000000000044</v>
      </c>
      <c r="E52" s="1">
        <v>0</v>
      </c>
    </row>
    <row r="53" spans="1:5" x14ac:dyDescent="0.25">
      <c r="A53" t="s">
        <v>26</v>
      </c>
      <c r="B53" s="1">
        <v>4000</v>
      </c>
      <c r="C53" s="1">
        <v>0</v>
      </c>
      <c r="D53" s="2">
        <f t="shared" si="19"/>
        <v>4000</v>
      </c>
      <c r="E53" s="2">
        <v>4000</v>
      </c>
    </row>
    <row r="54" spans="1:5" x14ac:dyDescent="0.25">
      <c r="A54" t="s">
        <v>27</v>
      </c>
      <c r="B54" s="1">
        <v>89363.72</v>
      </c>
      <c r="C54" s="1">
        <v>66116.260000000009</v>
      </c>
      <c r="D54" s="2">
        <f t="shared" si="19"/>
        <v>23247.459999999992</v>
      </c>
      <c r="E54" s="1">
        <v>23247.459999999992</v>
      </c>
    </row>
    <row r="55" spans="1:5" x14ac:dyDescent="0.25">
      <c r="A55" t="s">
        <v>28</v>
      </c>
      <c r="B55" s="1">
        <v>24000</v>
      </c>
      <c r="C55" s="1">
        <v>720</v>
      </c>
      <c r="D55" s="2">
        <f t="shared" si="19"/>
        <v>23280</v>
      </c>
      <c r="E55" s="1">
        <v>23280</v>
      </c>
    </row>
    <row r="56" spans="1:5" x14ac:dyDescent="0.25">
      <c r="A56" t="s">
        <v>29</v>
      </c>
      <c r="B56" s="1">
        <v>156691.43</v>
      </c>
      <c r="C56" s="1">
        <v>158379.01</v>
      </c>
      <c r="D56" s="2">
        <f t="shared" si="19"/>
        <v>-1687.5800000000163</v>
      </c>
      <c r="E56" s="1">
        <v>0</v>
      </c>
    </row>
    <row r="57" spans="1:5" x14ac:dyDescent="0.25">
      <c r="A57" t="s">
        <v>30</v>
      </c>
      <c r="B57" s="1">
        <v>47302.44</v>
      </c>
      <c r="C57" s="1">
        <v>19543.82</v>
      </c>
      <c r="D57" s="2">
        <f t="shared" si="19"/>
        <v>27758.620000000003</v>
      </c>
      <c r="E57" s="1">
        <v>27758.620000000003</v>
      </c>
    </row>
    <row r="58" spans="1:5" x14ac:dyDescent="0.25">
      <c r="A58" t="s">
        <v>31</v>
      </c>
      <c r="B58" s="1">
        <v>24508.25</v>
      </c>
      <c r="C58" s="1">
        <v>31383.460000000003</v>
      </c>
      <c r="D58" s="2">
        <f t="shared" si="19"/>
        <v>-6875.2100000000028</v>
      </c>
      <c r="E58" s="1">
        <v>0</v>
      </c>
    </row>
    <row r="59" spans="1:5" x14ac:dyDescent="0.25">
      <c r="A59" t="s">
        <v>14</v>
      </c>
      <c r="B59" s="1">
        <f>SUM(B42:B58)</f>
        <v>1044619.9299999999</v>
      </c>
      <c r="C59" s="1">
        <f t="shared" ref="C59:E59" si="20">SUM(C42:C58)</f>
        <v>932905.02999999991</v>
      </c>
      <c r="D59" s="1">
        <f t="shared" si="20"/>
        <v>111714.89999999992</v>
      </c>
      <c r="E59" s="1">
        <f t="shared" si="20"/>
        <v>181858.28999999998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2874-DEC8-4BB2-8EA9-A3E5B6BCC2DC}">
  <dimension ref="A1:B7"/>
  <sheetViews>
    <sheetView workbookViewId="0">
      <selection activeCell="B7" sqref="B7"/>
    </sheetView>
  </sheetViews>
  <sheetFormatPr defaultRowHeight="15" x14ac:dyDescent="0.25"/>
  <cols>
    <col min="2" max="2" width="12.140625" bestFit="1" customWidth="1"/>
  </cols>
  <sheetData>
    <row r="1" spans="1:2" x14ac:dyDescent="0.25">
      <c r="A1" t="s">
        <v>36</v>
      </c>
      <c r="B1" t="s">
        <v>4</v>
      </c>
    </row>
    <row r="2" spans="1:2" x14ac:dyDescent="0.25">
      <c r="A2" t="s">
        <v>37</v>
      </c>
      <c r="B2">
        <v>1</v>
      </c>
    </row>
    <row r="3" spans="1:2" x14ac:dyDescent="0.25">
      <c r="A3" t="s">
        <v>14</v>
      </c>
      <c r="B3">
        <v>1</v>
      </c>
    </row>
    <row r="5" spans="1:2" x14ac:dyDescent="0.25">
      <c r="B5" s="1">
        <v>4000</v>
      </c>
    </row>
    <row r="7" spans="1:2" x14ac:dyDescent="0.25">
      <c r="B7">
        <v>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304E5-E336-49CD-9CCE-A84B81CB4B92}">
  <dimension ref="A1:I42"/>
  <sheetViews>
    <sheetView topLeftCell="A16" workbookViewId="0">
      <selection activeCell="C42" sqref="C42"/>
    </sheetView>
  </sheetViews>
  <sheetFormatPr defaultRowHeight="15" x14ac:dyDescent="0.25"/>
  <cols>
    <col min="1" max="1" width="10.7109375" customWidth="1"/>
    <col min="2" max="2" width="14.28515625" bestFit="1" customWidth="1"/>
    <col min="3" max="3" width="14.42578125" bestFit="1" customWidth="1"/>
    <col min="4" max="4" width="14.28515625" bestFit="1" customWidth="1"/>
    <col min="5" max="5" width="12.140625" bestFit="1" customWidth="1"/>
    <col min="6" max="6" width="13.28515625" bestFit="1" customWidth="1"/>
    <col min="7" max="7" width="12.140625" bestFit="1" customWidth="1"/>
    <col min="8" max="8" width="13.28515625" bestFit="1" customWidth="1"/>
    <col min="9" max="9" width="14.28515625" bestFit="1" customWidth="1"/>
  </cols>
  <sheetData>
    <row r="1" spans="1:9" x14ac:dyDescent="0.25">
      <c r="A1" t="s">
        <v>36</v>
      </c>
      <c r="B1" t="s">
        <v>1</v>
      </c>
      <c r="C1" t="s">
        <v>2</v>
      </c>
      <c r="D1" t="s">
        <v>3</v>
      </c>
      <c r="E1" t="s">
        <v>9</v>
      </c>
      <c r="F1" t="s">
        <v>11</v>
      </c>
      <c r="G1" t="s">
        <v>12</v>
      </c>
      <c r="H1" t="s">
        <v>13</v>
      </c>
      <c r="I1" t="s">
        <v>14</v>
      </c>
    </row>
    <row r="2" spans="1:9" x14ac:dyDescent="0.25">
      <c r="A2" t="s">
        <v>38</v>
      </c>
      <c r="B2">
        <v>32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32</v>
      </c>
    </row>
    <row r="3" spans="1:9" x14ac:dyDescent="0.25">
      <c r="A3" t="s">
        <v>48</v>
      </c>
      <c r="B3">
        <v>0</v>
      </c>
      <c r="C3">
        <v>2</v>
      </c>
      <c r="D3">
        <v>0</v>
      </c>
      <c r="E3">
        <v>0</v>
      </c>
      <c r="F3">
        <v>0</v>
      </c>
      <c r="G3">
        <v>0</v>
      </c>
      <c r="H3">
        <v>0</v>
      </c>
      <c r="I3">
        <v>2</v>
      </c>
    </row>
    <row r="4" spans="1:9" x14ac:dyDescent="0.25">
      <c r="A4" t="s">
        <v>39</v>
      </c>
      <c r="B4">
        <v>0</v>
      </c>
      <c r="C4">
        <v>0</v>
      </c>
      <c r="D4">
        <v>52</v>
      </c>
      <c r="E4">
        <v>0</v>
      </c>
      <c r="F4">
        <v>0</v>
      </c>
      <c r="G4">
        <v>0</v>
      </c>
      <c r="H4">
        <v>0</v>
      </c>
      <c r="I4">
        <v>52</v>
      </c>
    </row>
    <row r="5" spans="1:9" x14ac:dyDescent="0.25">
      <c r="A5" t="s">
        <v>46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1</v>
      </c>
    </row>
    <row r="6" spans="1:9" x14ac:dyDescent="0.25">
      <c r="A6" t="s">
        <v>41</v>
      </c>
      <c r="B6">
        <v>0</v>
      </c>
      <c r="C6">
        <v>0</v>
      </c>
      <c r="D6">
        <v>0</v>
      </c>
      <c r="E6">
        <v>0</v>
      </c>
      <c r="F6">
        <v>3</v>
      </c>
      <c r="G6">
        <v>0</v>
      </c>
      <c r="H6">
        <v>0</v>
      </c>
      <c r="I6">
        <v>3</v>
      </c>
    </row>
    <row r="7" spans="1:9" x14ac:dyDescent="0.25">
      <c r="A7" t="s">
        <v>47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1</v>
      </c>
    </row>
    <row r="8" spans="1:9" x14ac:dyDescent="0.25">
      <c r="A8" t="s">
        <v>45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11</v>
      </c>
      <c r="I8">
        <v>11</v>
      </c>
    </row>
    <row r="9" spans="1:9" x14ac:dyDescent="0.25">
      <c r="A9" t="s">
        <v>14</v>
      </c>
      <c r="B9">
        <v>32</v>
      </c>
      <c r="C9">
        <v>2</v>
      </c>
      <c r="D9">
        <v>52</v>
      </c>
      <c r="E9">
        <v>1</v>
      </c>
      <c r="F9">
        <v>3</v>
      </c>
      <c r="G9">
        <v>1</v>
      </c>
      <c r="H9">
        <v>11</v>
      </c>
      <c r="I9">
        <v>102</v>
      </c>
    </row>
    <row r="11" spans="1:9" x14ac:dyDescent="0.25">
      <c r="A11" t="s">
        <v>36</v>
      </c>
      <c r="B11">
        <v>4901.6499999999996</v>
      </c>
      <c r="C11">
        <v>12830.04</v>
      </c>
      <c r="D11">
        <v>3821.18</v>
      </c>
      <c r="E11">
        <v>4000</v>
      </c>
      <c r="F11">
        <v>4000</v>
      </c>
      <c r="G11">
        <v>3000</v>
      </c>
      <c r="H11">
        <v>4000</v>
      </c>
      <c r="I11" t="s">
        <v>14</v>
      </c>
    </row>
    <row r="12" spans="1:9" x14ac:dyDescent="0.25">
      <c r="A12" t="s">
        <v>38</v>
      </c>
      <c r="B12" s="1">
        <f>B$11*B2</f>
        <v>156852.79999999999</v>
      </c>
      <c r="C12" s="1">
        <f t="shared" ref="C12:H12" si="0">C$11*C2</f>
        <v>0</v>
      </c>
      <c r="D12" s="1">
        <f t="shared" si="0"/>
        <v>0</v>
      </c>
      <c r="E12" s="1">
        <f t="shared" si="0"/>
        <v>0</v>
      </c>
      <c r="F12" s="1">
        <f t="shared" si="0"/>
        <v>0</v>
      </c>
      <c r="G12" s="1">
        <f t="shared" si="0"/>
        <v>0</v>
      </c>
      <c r="H12" s="1">
        <f t="shared" si="0"/>
        <v>0</v>
      </c>
      <c r="I12" s="1">
        <f>SUM(B12:H12)</f>
        <v>156852.79999999999</v>
      </c>
    </row>
    <row r="13" spans="1:9" x14ac:dyDescent="0.25">
      <c r="A13" t="s">
        <v>48</v>
      </c>
      <c r="B13" s="1">
        <f t="shared" ref="B13:H13" si="1">B$11*B3</f>
        <v>0</v>
      </c>
      <c r="C13" s="1">
        <f t="shared" si="1"/>
        <v>25660.080000000002</v>
      </c>
      <c r="D13" s="1">
        <f t="shared" si="1"/>
        <v>0</v>
      </c>
      <c r="E13" s="1">
        <f t="shared" si="1"/>
        <v>0</v>
      </c>
      <c r="F13" s="1">
        <f t="shared" si="1"/>
        <v>0</v>
      </c>
      <c r="G13" s="1">
        <f t="shared" si="1"/>
        <v>0</v>
      </c>
      <c r="H13" s="1">
        <f t="shared" si="1"/>
        <v>0</v>
      </c>
      <c r="I13" s="1">
        <f t="shared" ref="I13:I18" si="2">SUM(B13:H13)</f>
        <v>25660.080000000002</v>
      </c>
    </row>
    <row r="14" spans="1:9" x14ac:dyDescent="0.25">
      <c r="A14" t="s">
        <v>39</v>
      </c>
      <c r="B14" s="1">
        <f t="shared" ref="B14:H14" si="3">B$11*B4</f>
        <v>0</v>
      </c>
      <c r="C14" s="1">
        <f t="shared" si="3"/>
        <v>0</v>
      </c>
      <c r="D14" s="1">
        <f t="shared" si="3"/>
        <v>198701.36</v>
      </c>
      <c r="E14" s="1">
        <f t="shared" si="3"/>
        <v>0</v>
      </c>
      <c r="F14" s="1">
        <f t="shared" si="3"/>
        <v>0</v>
      </c>
      <c r="G14" s="1">
        <f t="shared" si="3"/>
        <v>0</v>
      </c>
      <c r="H14" s="1">
        <f t="shared" si="3"/>
        <v>0</v>
      </c>
      <c r="I14" s="1">
        <f t="shared" si="2"/>
        <v>198701.36</v>
      </c>
    </row>
    <row r="15" spans="1:9" x14ac:dyDescent="0.25">
      <c r="A15" t="s">
        <v>46</v>
      </c>
      <c r="B15" s="1">
        <f t="shared" ref="B15:H15" si="4">B$11*B5</f>
        <v>0</v>
      </c>
      <c r="C15" s="1">
        <f t="shared" si="4"/>
        <v>0</v>
      </c>
      <c r="D15" s="1">
        <f t="shared" si="4"/>
        <v>0</v>
      </c>
      <c r="E15" s="1">
        <f t="shared" si="4"/>
        <v>4000</v>
      </c>
      <c r="F15" s="1">
        <f t="shared" si="4"/>
        <v>0</v>
      </c>
      <c r="G15" s="1">
        <f t="shared" si="4"/>
        <v>0</v>
      </c>
      <c r="H15" s="1">
        <f t="shared" si="4"/>
        <v>0</v>
      </c>
      <c r="I15" s="1">
        <f t="shared" si="2"/>
        <v>4000</v>
      </c>
    </row>
    <row r="16" spans="1:9" x14ac:dyDescent="0.25">
      <c r="A16" t="s">
        <v>41</v>
      </c>
      <c r="B16" s="1">
        <f t="shared" ref="B16:H16" si="5">B$11*B6</f>
        <v>0</v>
      </c>
      <c r="C16" s="1">
        <f t="shared" si="5"/>
        <v>0</v>
      </c>
      <c r="D16" s="1">
        <f t="shared" si="5"/>
        <v>0</v>
      </c>
      <c r="E16" s="1">
        <f t="shared" si="5"/>
        <v>0</v>
      </c>
      <c r="F16" s="1">
        <f t="shared" si="5"/>
        <v>12000</v>
      </c>
      <c r="G16" s="1">
        <f t="shared" si="5"/>
        <v>0</v>
      </c>
      <c r="H16" s="1">
        <f t="shared" si="5"/>
        <v>0</v>
      </c>
      <c r="I16" s="1">
        <f t="shared" si="2"/>
        <v>12000</v>
      </c>
    </row>
    <row r="17" spans="1:9" x14ac:dyDescent="0.25">
      <c r="A17" t="s">
        <v>47</v>
      </c>
      <c r="B17" s="1">
        <f t="shared" ref="B17:H17" si="6">B$11*B7</f>
        <v>0</v>
      </c>
      <c r="C17" s="1">
        <f t="shared" si="6"/>
        <v>0</v>
      </c>
      <c r="D17" s="1">
        <f t="shared" si="6"/>
        <v>0</v>
      </c>
      <c r="E17" s="1">
        <f t="shared" si="6"/>
        <v>0</v>
      </c>
      <c r="F17" s="1">
        <f t="shared" si="6"/>
        <v>0</v>
      </c>
      <c r="G17" s="1">
        <f t="shared" si="6"/>
        <v>3000</v>
      </c>
      <c r="H17" s="1">
        <f t="shared" si="6"/>
        <v>0</v>
      </c>
      <c r="I17" s="1">
        <f t="shared" si="2"/>
        <v>3000</v>
      </c>
    </row>
    <row r="18" spans="1:9" x14ac:dyDescent="0.25">
      <c r="A18" t="s">
        <v>45</v>
      </c>
      <c r="B18" s="1">
        <f t="shared" ref="B18:H18" si="7">B$11*B8</f>
        <v>0</v>
      </c>
      <c r="C18" s="1">
        <f t="shared" si="7"/>
        <v>0</v>
      </c>
      <c r="D18" s="1">
        <f t="shared" si="7"/>
        <v>0</v>
      </c>
      <c r="E18" s="1">
        <f t="shared" si="7"/>
        <v>0</v>
      </c>
      <c r="F18" s="1">
        <f t="shared" si="7"/>
        <v>0</v>
      </c>
      <c r="G18" s="1">
        <f t="shared" si="7"/>
        <v>0</v>
      </c>
      <c r="H18" s="1">
        <f t="shared" si="7"/>
        <v>44000</v>
      </c>
      <c r="I18" s="1">
        <f t="shared" si="2"/>
        <v>44000</v>
      </c>
    </row>
    <row r="19" spans="1:9" x14ac:dyDescent="0.25">
      <c r="A19" t="s">
        <v>14</v>
      </c>
      <c r="B19" s="1">
        <f>SUM(B12:B18)</f>
        <v>156852.79999999999</v>
      </c>
      <c r="C19" s="1">
        <f t="shared" ref="C19:H19" si="8">SUM(C12:C18)</f>
        <v>25660.080000000002</v>
      </c>
      <c r="D19" s="1">
        <f t="shared" si="8"/>
        <v>198701.36</v>
      </c>
      <c r="E19" s="1">
        <f t="shared" si="8"/>
        <v>4000</v>
      </c>
      <c r="F19" s="1">
        <f t="shared" si="8"/>
        <v>12000</v>
      </c>
      <c r="G19" s="1">
        <f t="shared" si="8"/>
        <v>3000</v>
      </c>
      <c r="H19" s="1">
        <f t="shared" si="8"/>
        <v>44000</v>
      </c>
      <c r="I19" s="1">
        <f>SUM(I12:I18)</f>
        <v>444214.24</v>
      </c>
    </row>
    <row r="22" spans="1:9" x14ac:dyDescent="0.25">
      <c r="A22" t="s">
        <v>61</v>
      </c>
      <c r="B22">
        <v>2</v>
      </c>
      <c r="C22" s="1">
        <v>310.04000000000002</v>
      </c>
    </row>
    <row r="23" spans="1:9" x14ac:dyDescent="0.25">
      <c r="A23" t="s">
        <v>50</v>
      </c>
      <c r="B23">
        <v>32</v>
      </c>
      <c r="C23" s="1">
        <v>61348.800000000003</v>
      </c>
    </row>
    <row r="24" spans="1:9" x14ac:dyDescent="0.25">
      <c r="A24" t="s">
        <v>51</v>
      </c>
      <c r="B24">
        <v>32</v>
      </c>
      <c r="C24" s="1">
        <v>27522.560000000001</v>
      </c>
    </row>
    <row r="25" spans="1:9" x14ac:dyDescent="0.25">
      <c r="A25" t="s">
        <v>65</v>
      </c>
      <c r="B25">
        <v>1</v>
      </c>
      <c r="C25" s="1">
        <v>1111.8499999999999</v>
      </c>
    </row>
    <row r="26" spans="1:9" x14ac:dyDescent="0.25">
      <c r="A26" t="s">
        <v>66</v>
      </c>
      <c r="B26">
        <v>1</v>
      </c>
      <c r="C26" s="1">
        <v>2421.4899999999998</v>
      </c>
    </row>
    <row r="27" spans="1:9" x14ac:dyDescent="0.25">
      <c r="A27" t="s">
        <v>62</v>
      </c>
      <c r="B27">
        <v>2</v>
      </c>
      <c r="C27" s="1">
        <v>4032</v>
      </c>
    </row>
    <row r="28" spans="1:9" x14ac:dyDescent="0.25">
      <c r="A28" t="s">
        <v>67</v>
      </c>
      <c r="B28">
        <v>2</v>
      </c>
      <c r="C28" s="1">
        <v>7108.26</v>
      </c>
    </row>
    <row r="29" spans="1:9" x14ac:dyDescent="0.25">
      <c r="A29" t="s">
        <v>52</v>
      </c>
      <c r="B29">
        <v>30</v>
      </c>
      <c r="C29" s="1">
        <v>66115.5</v>
      </c>
    </row>
    <row r="30" spans="1:9" x14ac:dyDescent="0.25">
      <c r="A30" t="s">
        <v>53</v>
      </c>
      <c r="B30">
        <v>52</v>
      </c>
      <c r="C30" s="1">
        <v>128706.76</v>
      </c>
    </row>
    <row r="31" spans="1:9" x14ac:dyDescent="0.25">
      <c r="A31" t="s">
        <v>68</v>
      </c>
      <c r="B31">
        <v>2</v>
      </c>
      <c r="C31" s="1">
        <v>2531.34</v>
      </c>
    </row>
    <row r="32" spans="1:9" x14ac:dyDescent="0.25">
      <c r="A32" t="s">
        <v>69</v>
      </c>
      <c r="B32">
        <v>2</v>
      </c>
      <c r="C32" s="1">
        <v>3602.66</v>
      </c>
    </row>
    <row r="33" spans="1:3" x14ac:dyDescent="0.25">
      <c r="A33" t="s">
        <v>54</v>
      </c>
      <c r="B33">
        <v>52</v>
      </c>
      <c r="C33" s="1">
        <v>55171.48</v>
      </c>
    </row>
    <row r="34" spans="1:3" x14ac:dyDescent="0.25">
      <c r="A34" t="s">
        <v>55</v>
      </c>
      <c r="B34">
        <v>52</v>
      </c>
      <c r="C34" s="1">
        <v>74437.48</v>
      </c>
    </row>
    <row r="35" spans="1:3" x14ac:dyDescent="0.25">
      <c r="A35" t="s">
        <v>70</v>
      </c>
      <c r="B35">
        <v>2</v>
      </c>
      <c r="C35" s="1">
        <v>3767.2</v>
      </c>
    </row>
    <row r="36" spans="1:3" x14ac:dyDescent="0.25">
      <c r="A36" t="s">
        <v>71</v>
      </c>
      <c r="B36">
        <v>2</v>
      </c>
      <c r="C36" s="1">
        <v>2242.08</v>
      </c>
    </row>
    <row r="37" spans="1:3" x14ac:dyDescent="0.25">
      <c r="A37" t="s">
        <v>56</v>
      </c>
      <c r="B37">
        <v>32</v>
      </c>
      <c r="C37" s="1">
        <v>34593.919999999998</v>
      </c>
    </row>
    <row r="38" spans="1:3" x14ac:dyDescent="0.25">
      <c r="A38" t="s">
        <v>63</v>
      </c>
      <c r="B38">
        <v>44</v>
      </c>
      <c r="C38" s="1">
        <v>10533.16</v>
      </c>
    </row>
    <row r="39" spans="1:3" x14ac:dyDescent="0.25">
      <c r="A39" t="s">
        <v>64</v>
      </c>
      <c r="B39">
        <v>2</v>
      </c>
      <c r="C39" s="1">
        <v>230.4</v>
      </c>
    </row>
    <row r="40" spans="1:3" x14ac:dyDescent="0.25">
      <c r="A40" t="s">
        <v>57</v>
      </c>
      <c r="B40">
        <v>59</v>
      </c>
      <c r="C40" s="1">
        <v>8579.7800000000007</v>
      </c>
    </row>
    <row r="41" spans="1:3" x14ac:dyDescent="0.25">
      <c r="A41" t="s">
        <v>60</v>
      </c>
      <c r="B41">
        <v>3</v>
      </c>
      <c r="C41" s="1">
        <v>540</v>
      </c>
    </row>
    <row r="42" spans="1:3" x14ac:dyDescent="0.25">
      <c r="C42" s="1">
        <f>SUM(C22:C41)</f>
        <v>494906.76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2AB1-3E15-4E86-A54E-91C321455E5A}">
  <dimension ref="A1:D20"/>
  <sheetViews>
    <sheetView workbookViewId="0">
      <selection activeCell="C20" sqref="C20"/>
    </sheetView>
  </sheetViews>
  <sheetFormatPr defaultRowHeight="15" x14ac:dyDescent="0.25"/>
  <cols>
    <col min="1" max="1" width="11.140625" customWidth="1"/>
    <col min="2" max="4" width="13.28515625" bestFit="1" customWidth="1"/>
  </cols>
  <sheetData>
    <row r="1" spans="1:4" x14ac:dyDescent="0.25">
      <c r="A1" t="s">
        <v>36</v>
      </c>
      <c r="B1" t="s">
        <v>1</v>
      </c>
      <c r="C1" t="s">
        <v>3</v>
      </c>
      <c r="D1" t="s">
        <v>14</v>
      </c>
    </row>
    <row r="2" spans="1:4" x14ac:dyDescent="0.25">
      <c r="A2" t="s">
        <v>38</v>
      </c>
      <c r="B2">
        <v>5</v>
      </c>
      <c r="C2">
        <v>0</v>
      </c>
      <c r="D2">
        <v>5</v>
      </c>
    </row>
    <row r="3" spans="1:4" x14ac:dyDescent="0.25">
      <c r="A3" t="s">
        <v>39</v>
      </c>
      <c r="B3">
        <v>0</v>
      </c>
      <c r="C3">
        <v>1</v>
      </c>
      <c r="D3">
        <v>1</v>
      </c>
    </row>
    <row r="4" spans="1:4" x14ac:dyDescent="0.25">
      <c r="A4" t="s">
        <v>14</v>
      </c>
      <c r="B4">
        <v>5</v>
      </c>
      <c r="C4">
        <v>1</v>
      </c>
      <c r="D4">
        <v>6</v>
      </c>
    </row>
    <row r="6" spans="1:4" x14ac:dyDescent="0.25">
      <c r="A6" t="s">
        <v>36</v>
      </c>
      <c r="B6">
        <v>4901.6499999999996</v>
      </c>
      <c r="C6">
        <v>3821.18</v>
      </c>
      <c r="D6" t="s">
        <v>14</v>
      </c>
    </row>
    <row r="7" spans="1:4" x14ac:dyDescent="0.25">
      <c r="A7" t="s">
        <v>38</v>
      </c>
      <c r="B7" s="1">
        <f>B6*B2</f>
        <v>24508.25</v>
      </c>
      <c r="C7" s="1">
        <v>0</v>
      </c>
      <c r="D7" s="1">
        <f>SUM(B7:C7)</f>
        <v>24508.25</v>
      </c>
    </row>
    <row r="8" spans="1:4" x14ac:dyDescent="0.25">
      <c r="A8" t="s">
        <v>39</v>
      </c>
      <c r="B8" s="1">
        <v>0</v>
      </c>
      <c r="C8" s="1">
        <f>C6*C3</f>
        <v>3821.18</v>
      </c>
      <c r="D8" s="1">
        <f>SUM(B8:C8)</f>
        <v>3821.18</v>
      </c>
    </row>
    <row r="9" spans="1:4" x14ac:dyDescent="0.25">
      <c r="A9" t="s">
        <v>14</v>
      </c>
      <c r="B9" s="1">
        <f>SUM(B7:B8)</f>
        <v>24508.25</v>
      </c>
      <c r="C9" s="1">
        <f>SUM(C7:C8)</f>
        <v>3821.18</v>
      </c>
      <c r="D9" s="1">
        <f>SUM(D7:D8)</f>
        <v>28329.43</v>
      </c>
    </row>
    <row r="11" spans="1:4" x14ac:dyDescent="0.25">
      <c r="A11" t="s">
        <v>50</v>
      </c>
      <c r="B11">
        <v>5</v>
      </c>
      <c r="C11" s="1">
        <v>9585.75</v>
      </c>
    </row>
    <row r="12" spans="1:4" x14ac:dyDescent="0.25">
      <c r="A12" t="s">
        <v>51</v>
      </c>
      <c r="B12">
        <v>5</v>
      </c>
      <c r="C12" s="1">
        <v>4300.3999999999996</v>
      </c>
    </row>
    <row r="13" spans="1:4" x14ac:dyDescent="0.25">
      <c r="A13" t="s">
        <v>52</v>
      </c>
      <c r="B13">
        <v>5</v>
      </c>
      <c r="C13" s="1">
        <v>11019.25</v>
      </c>
    </row>
    <row r="14" spans="1:4" x14ac:dyDescent="0.25">
      <c r="A14" t="s">
        <v>53</v>
      </c>
      <c r="B14">
        <v>1</v>
      </c>
      <c r="C14" s="1">
        <v>2475.13</v>
      </c>
    </row>
    <row r="15" spans="1:4" x14ac:dyDescent="0.25">
      <c r="A15" t="s">
        <v>54</v>
      </c>
      <c r="B15">
        <v>1</v>
      </c>
      <c r="C15" s="1">
        <v>1060.99</v>
      </c>
    </row>
    <row r="16" spans="1:4" x14ac:dyDescent="0.25">
      <c r="A16" t="s">
        <v>55</v>
      </c>
      <c r="B16">
        <v>1</v>
      </c>
      <c r="C16" s="1">
        <v>1431.49</v>
      </c>
    </row>
    <row r="17" spans="1:3" x14ac:dyDescent="0.25">
      <c r="A17" t="s">
        <v>56</v>
      </c>
      <c r="B17">
        <v>5</v>
      </c>
      <c r="C17" s="1">
        <v>5405.3</v>
      </c>
    </row>
    <row r="18" spans="1:3" x14ac:dyDescent="0.25">
      <c r="A18" t="s">
        <v>63</v>
      </c>
      <c r="B18">
        <v>10</v>
      </c>
      <c r="C18" s="1">
        <v>2393.9</v>
      </c>
    </row>
    <row r="19" spans="1:3" x14ac:dyDescent="0.25">
      <c r="A19" t="s">
        <v>57</v>
      </c>
      <c r="B19">
        <v>1</v>
      </c>
      <c r="C19" s="1">
        <v>145.41999999999999</v>
      </c>
    </row>
    <row r="20" spans="1:3" x14ac:dyDescent="0.25">
      <c r="C20" s="1">
        <f>SUM(C11:C19)</f>
        <v>37817.630000000005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E22D-F1D4-4689-AF7C-A29139B253F5}">
  <dimension ref="A1:B6"/>
  <sheetViews>
    <sheetView workbookViewId="0">
      <selection activeCell="B5" sqref="B5"/>
    </sheetView>
  </sheetViews>
  <sheetFormatPr defaultRowHeight="15" x14ac:dyDescent="0.25"/>
  <cols>
    <col min="1" max="1" width="10.5703125" customWidth="1"/>
    <col min="2" max="2" width="12.140625" bestFit="1" customWidth="1"/>
  </cols>
  <sheetData>
    <row r="1" spans="1:2" x14ac:dyDescent="0.25">
      <c r="A1" t="s">
        <v>36</v>
      </c>
      <c r="B1" t="s">
        <v>4</v>
      </c>
    </row>
    <row r="2" spans="1:2" x14ac:dyDescent="0.25">
      <c r="A2" t="s">
        <v>37</v>
      </c>
      <c r="B2">
        <v>1</v>
      </c>
    </row>
    <row r="3" spans="1:2" x14ac:dyDescent="0.25">
      <c r="A3" t="s">
        <v>14</v>
      </c>
      <c r="B3">
        <v>1</v>
      </c>
    </row>
    <row r="5" spans="1:2" x14ac:dyDescent="0.25">
      <c r="B5" s="1">
        <v>4000</v>
      </c>
    </row>
    <row r="6" spans="1:2" x14ac:dyDescent="0.25">
      <c r="B6">
        <v>0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E6CF-7A89-4BB2-92D9-A40201A477CE}">
  <dimension ref="A1:K36"/>
  <sheetViews>
    <sheetView topLeftCell="A10" workbookViewId="0">
      <selection activeCell="K36" sqref="K36"/>
    </sheetView>
  </sheetViews>
  <sheetFormatPr defaultRowHeight="15" x14ac:dyDescent="0.25"/>
  <cols>
    <col min="1" max="1" width="10.7109375" customWidth="1"/>
    <col min="2" max="5" width="13.28515625" bestFit="1" customWidth="1"/>
    <col min="6" max="6" width="12.140625" bestFit="1" customWidth="1"/>
    <col min="7" max="7" width="13.28515625" bestFit="1" customWidth="1"/>
    <col min="8" max="8" width="12.140625" bestFit="1" customWidth="1"/>
    <col min="9" max="9" width="13.28515625" bestFit="1" customWidth="1"/>
    <col min="11" max="11" width="13.28515625" bestFit="1" customWidth="1"/>
  </cols>
  <sheetData>
    <row r="1" spans="1:9" x14ac:dyDescent="0.25">
      <c r="A1" t="s">
        <v>36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12</v>
      </c>
      <c r="H1" t="s">
        <v>13</v>
      </c>
      <c r="I1" t="s">
        <v>14</v>
      </c>
    </row>
    <row r="2" spans="1:9" x14ac:dyDescent="0.25">
      <c r="A2" t="s">
        <v>38</v>
      </c>
      <c r="B2">
        <v>4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4</v>
      </c>
    </row>
    <row r="3" spans="1:9" x14ac:dyDescent="0.25">
      <c r="A3" t="s">
        <v>48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</row>
    <row r="4" spans="1:9" x14ac:dyDescent="0.25">
      <c r="A4" t="s">
        <v>39</v>
      </c>
      <c r="B4">
        <v>0</v>
      </c>
      <c r="C4">
        <v>0</v>
      </c>
      <c r="D4">
        <v>6</v>
      </c>
      <c r="E4">
        <v>0</v>
      </c>
      <c r="F4">
        <v>0</v>
      </c>
      <c r="G4">
        <v>0</v>
      </c>
      <c r="H4">
        <v>0</v>
      </c>
      <c r="I4">
        <v>6</v>
      </c>
    </row>
    <row r="5" spans="1:9" x14ac:dyDescent="0.25">
      <c r="A5" t="s">
        <v>37</v>
      </c>
      <c r="B5">
        <v>0</v>
      </c>
      <c r="C5">
        <v>0</v>
      </c>
      <c r="D5">
        <v>0</v>
      </c>
      <c r="E5">
        <v>5</v>
      </c>
      <c r="F5">
        <v>0</v>
      </c>
      <c r="G5">
        <v>0</v>
      </c>
      <c r="H5">
        <v>0</v>
      </c>
      <c r="I5">
        <v>5</v>
      </c>
    </row>
    <row r="6" spans="1:9" x14ac:dyDescent="0.25">
      <c r="A6" t="s">
        <v>49</v>
      </c>
      <c r="B6">
        <v>0</v>
      </c>
      <c r="C6">
        <v>0</v>
      </c>
      <c r="D6">
        <v>0</v>
      </c>
      <c r="E6">
        <v>0</v>
      </c>
      <c r="F6">
        <v>2</v>
      </c>
      <c r="G6">
        <v>0</v>
      </c>
      <c r="H6">
        <v>0</v>
      </c>
      <c r="I6">
        <v>2</v>
      </c>
    </row>
    <row r="7" spans="1:9" x14ac:dyDescent="0.25">
      <c r="A7" t="s">
        <v>47</v>
      </c>
      <c r="B7">
        <v>0</v>
      </c>
      <c r="C7">
        <v>0</v>
      </c>
      <c r="D7">
        <v>0</v>
      </c>
      <c r="E7">
        <v>0</v>
      </c>
      <c r="F7">
        <v>0</v>
      </c>
      <c r="G7">
        <v>2</v>
      </c>
      <c r="H7">
        <v>0</v>
      </c>
      <c r="I7">
        <v>2</v>
      </c>
    </row>
    <row r="8" spans="1:9" x14ac:dyDescent="0.25">
      <c r="A8" t="s">
        <v>45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1</v>
      </c>
    </row>
    <row r="9" spans="1:9" x14ac:dyDescent="0.25">
      <c r="A9" t="s">
        <v>14</v>
      </c>
      <c r="B9">
        <v>4</v>
      </c>
      <c r="C9">
        <v>1</v>
      </c>
      <c r="D9">
        <v>6</v>
      </c>
      <c r="E9">
        <v>5</v>
      </c>
      <c r="F9">
        <v>2</v>
      </c>
      <c r="G9">
        <v>2</v>
      </c>
      <c r="H9">
        <v>1</v>
      </c>
      <c r="I9">
        <v>21</v>
      </c>
    </row>
    <row r="11" spans="1:9" x14ac:dyDescent="0.25">
      <c r="A11" t="s">
        <v>36</v>
      </c>
      <c r="B11">
        <v>4901.6499999999996</v>
      </c>
      <c r="C11">
        <v>12830.04</v>
      </c>
      <c r="D11">
        <v>3821.18</v>
      </c>
      <c r="E11">
        <v>4000</v>
      </c>
      <c r="F11">
        <v>2000</v>
      </c>
      <c r="G11">
        <v>3000</v>
      </c>
      <c r="H11">
        <v>4000</v>
      </c>
      <c r="I11" t="s">
        <v>14</v>
      </c>
    </row>
    <row r="12" spans="1:9" x14ac:dyDescent="0.25">
      <c r="A12" t="s">
        <v>38</v>
      </c>
      <c r="B12" s="1">
        <f>B$11*B2</f>
        <v>19606.599999999999</v>
      </c>
      <c r="C12" s="1">
        <f t="shared" ref="C12:H12" si="0">C$11*C2</f>
        <v>0</v>
      </c>
      <c r="D12" s="1">
        <f t="shared" si="0"/>
        <v>0</v>
      </c>
      <c r="E12" s="1">
        <f t="shared" si="0"/>
        <v>0</v>
      </c>
      <c r="F12" s="1">
        <f t="shared" si="0"/>
        <v>0</v>
      </c>
      <c r="G12" s="1">
        <f t="shared" si="0"/>
        <v>0</v>
      </c>
      <c r="H12" s="1">
        <f t="shared" si="0"/>
        <v>0</v>
      </c>
      <c r="I12" s="1">
        <f>SUM(B12:H12)</f>
        <v>19606.599999999999</v>
      </c>
    </row>
    <row r="13" spans="1:9" x14ac:dyDescent="0.25">
      <c r="A13" t="s">
        <v>48</v>
      </c>
      <c r="B13" s="1">
        <f t="shared" ref="B13:H13" si="1">B$11*B3</f>
        <v>0</v>
      </c>
      <c r="C13" s="1">
        <f t="shared" si="1"/>
        <v>12830.04</v>
      </c>
      <c r="D13" s="1">
        <f t="shared" si="1"/>
        <v>0</v>
      </c>
      <c r="E13" s="1">
        <f t="shared" si="1"/>
        <v>0</v>
      </c>
      <c r="F13" s="1">
        <f t="shared" si="1"/>
        <v>0</v>
      </c>
      <c r="G13" s="1">
        <f t="shared" si="1"/>
        <v>0</v>
      </c>
      <c r="H13" s="1">
        <f t="shared" si="1"/>
        <v>0</v>
      </c>
      <c r="I13" s="1">
        <f t="shared" ref="I13:I18" si="2">SUM(B13:H13)</f>
        <v>12830.04</v>
      </c>
    </row>
    <row r="14" spans="1:9" x14ac:dyDescent="0.25">
      <c r="A14" t="s">
        <v>39</v>
      </c>
      <c r="B14" s="1">
        <f t="shared" ref="B14:H14" si="3">B$11*B4</f>
        <v>0</v>
      </c>
      <c r="C14" s="1">
        <f t="shared" si="3"/>
        <v>0</v>
      </c>
      <c r="D14" s="1">
        <f t="shared" si="3"/>
        <v>22927.079999999998</v>
      </c>
      <c r="E14" s="1">
        <f t="shared" si="3"/>
        <v>0</v>
      </c>
      <c r="F14" s="1">
        <f t="shared" si="3"/>
        <v>0</v>
      </c>
      <c r="G14" s="1">
        <f t="shared" si="3"/>
        <v>0</v>
      </c>
      <c r="H14" s="1">
        <f t="shared" si="3"/>
        <v>0</v>
      </c>
      <c r="I14" s="1">
        <f t="shared" si="2"/>
        <v>22927.079999999998</v>
      </c>
    </row>
    <row r="15" spans="1:9" x14ac:dyDescent="0.25">
      <c r="A15" t="s">
        <v>37</v>
      </c>
      <c r="B15" s="1">
        <f t="shared" ref="B15:H15" si="4">B$11*B5</f>
        <v>0</v>
      </c>
      <c r="C15" s="1">
        <f t="shared" si="4"/>
        <v>0</v>
      </c>
      <c r="D15" s="1">
        <f t="shared" si="4"/>
        <v>0</v>
      </c>
      <c r="E15" s="1">
        <f t="shared" si="4"/>
        <v>20000</v>
      </c>
      <c r="F15" s="1">
        <f t="shared" si="4"/>
        <v>0</v>
      </c>
      <c r="G15" s="1">
        <f t="shared" si="4"/>
        <v>0</v>
      </c>
      <c r="H15" s="1">
        <f t="shared" si="4"/>
        <v>0</v>
      </c>
      <c r="I15" s="1">
        <f t="shared" si="2"/>
        <v>20000</v>
      </c>
    </row>
    <row r="16" spans="1:9" x14ac:dyDescent="0.25">
      <c r="A16" t="s">
        <v>49</v>
      </c>
      <c r="B16" s="1">
        <f t="shared" ref="B16:H16" si="5">B$11*B6</f>
        <v>0</v>
      </c>
      <c r="C16" s="1">
        <f t="shared" si="5"/>
        <v>0</v>
      </c>
      <c r="D16" s="1">
        <f t="shared" si="5"/>
        <v>0</v>
      </c>
      <c r="E16" s="1">
        <f t="shared" si="5"/>
        <v>0</v>
      </c>
      <c r="F16" s="1">
        <f t="shared" si="5"/>
        <v>4000</v>
      </c>
      <c r="G16" s="1">
        <f t="shared" si="5"/>
        <v>0</v>
      </c>
      <c r="H16" s="1">
        <f t="shared" si="5"/>
        <v>0</v>
      </c>
      <c r="I16" s="1">
        <f t="shared" si="2"/>
        <v>4000</v>
      </c>
    </row>
    <row r="17" spans="1:9" x14ac:dyDescent="0.25">
      <c r="A17" t="s">
        <v>47</v>
      </c>
      <c r="B17" s="1">
        <f t="shared" ref="B17:H17" si="6">B$11*B7</f>
        <v>0</v>
      </c>
      <c r="C17" s="1">
        <f t="shared" si="6"/>
        <v>0</v>
      </c>
      <c r="D17" s="1">
        <f t="shared" si="6"/>
        <v>0</v>
      </c>
      <c r="E17" s="1">
        <f t="shared" si="6"/>
        <v>0</v>
      </c>
      <c r="F17" s="1">
        <f t="shared" si="6"/>
        <v>0</v>
      </c>
      <c r="G17" s="1">
        <f t="shared" si="6"/>
        <v>6000</v>
      </c>
      <c r="H17" s="1">
        <f t="shared" si="6"/>
        <v>0</v>
      </c>
      <c r="I17" s="1">
        <f t="shared" si="2"/>
        <v>6000</v>
      </c>
    </row>
    <row r="18" spans="1:9" x14ac:dyDescent="0.25">
      <c r="A18" t="s">
        <v>45</v>
      </c>
      <c r="B18" s="1">
        <f t="shared" ref="B18:H18" si="7">B$11*B8</f>
        <v>0</v>
      </c>
      <c r="C18" s="1">
        <f t="shared" si="7"/>
        <v>0</v>
      </c>
      <c r="D18" s="1">
        <f t="shared" si="7"/>
        <v>0</v>
      </c>
      <c r="E18" s="1">
        <f t="shared" si="7"/>
        <v>0</v>
      </c>
      <c r="F18" s="1">
        <f t="shared" si="7"/>
        <v>0</v>
      </c>
      <c r="G18" s="1">
        <f t="shared" si="7"/>
        <v>0</v>
      </c>
      <c r="H18" s="1">
        <f t="shared" si="7"/>
        <v>4000</v>
      </c>
      <c r="I18" s="1">
        <f t="shared" si="2"/>
        <v>4000</v>
      </c>
    </row>
    <row r="19" spans="1:9" x14ac:dyDescent="0.25">
      <c r="A19" t="s">
        <v>14</v>
      </c>
      <c r="B19" s="1">
        <f>SUM(B12:B18)</f>
        <v>19606.599999999999</v>
      </c>
      <c r="C19" s="1">
        <f t="shared" ref="C19:H19" si="8">SUM(C12:C18)</f>
        <v>12830.04</v>
      </c>
      <c r="D19" s="1">
        <f t="shared" si="8"/>
        <v>22927.079999999998</v>
      </c>
      <c r="E19" s="1">
        <f t="shared" si="8"/>
        <v>20000</v>
      </c>
      <c r="F19" s="1">
        <f t="shared" si="8"/>
        <v>4000</v>
      </c>
      <c r="G19" s="1">
        <f t="shared" si="8"/>
        <v>6000</v>
      </c>
      <c r="H19" s="1">
        <f t="shared" si="8"/>
        <v>4000</v>
      </c>
      <c r="I19" s="1">
        <f>SUM(I12:I18)</f>
        <v>89363.72</v>
      </c>
    </row>
    <row r="21" spans="1:9" x14ac:dyDescent="0.25">
      <c r="A21" t="s">
        <v>50</v>
      </c>
      <c r="B21">
        <v>4</v>
      </c>
      <c r="C21" s="1">
        <v>7668.6</v>
      </c>
      <c r="G21" s="1"/>
    </row>
    <row r="22" spans="1:9" x14ac:dyDescent="0.25">
      <c r="A22" t="s">
        <v>51</v>
      </c>
      <c r="B22">
        <v>4</v>
      </c>
      <c r="C22" s="1">
        <v>3440.32</v>
      </c>
      <c r="G22" s="1"/>
    </row>
    <row r="23" spans="1:9" x14ac:dyDescent="0.25">
      <c r="A23" t="s">
        <v>65</v>
      </c>
      <c r="B23">
        <v>1</v>
      </c>
      <c r="C23" s="1">
        <v>1111.8499999999999</v>
      </c>
      <c r="G23" s="1"/>
    </row>
    <row r="24" spans="1:9" x14ac:dyDescent="0.25">
      <c r="A24" t="s">
        <v>67</v>
      </c>
      <c r="B24">
        <v>1</v>
      </c>
      <c r="C24" s="1">
        <v>3554.13</v>
      </c>
      <c r="G24" s="1"/>
    </row>
    <row r="25" spans="1:9" x14ac:dyDescent="0.25">
      <c r="A25" t="s">
        <v>52</v>
      </c>
      <c r="B25">
        <v>4</v>
      </c>
      <c r="C25" s="1">
        <v>8815.4</v>
      </c>
      <c r="G25" s="1"/>
    </row>
    <row r="26" spans="1:9" x14ac:dyDescent="0.25">
      <c r="A26" t="s">
        <v>53</v>
      </c>
      <c r="B26">
        <v>6</v>
      </c>
      <c r="C26" s="1">
        <v>14850.78</v>
      </c>
      <c r="G26" s="1"/>
    </row>
    <row r="27" spans="1:9" x14ac:dyDescent="0.25">
      <c r="A27" t="s">
        <v>68</v>
      </c>
      <c r="B27">
        <v>1</v>
      </c>
      <c r="C27" s="1">
        <v>1265.67</v>
      </c>
      <c r="G27" s="1"/>
    </row>
    <row r="28" spans="1:9" x14ac:dyDescent="0.25">
      <c r="A28" t="s">
        <v>69</v>
      </c>
      <c r="B28">
        <v>1</v>
      </c>
      <c r="C28" s="1">
        <v>1801.33</v>
      </c>
      <c r="G28" s="1"/>
    </row>
    <row r="29" spans="1:9" x14ac:dyDescent="0.25">
      <c r="A29" t="s">
        <v>54</v>
      </c>
      <c r="B29">
        <v>6</v>
      </c>
      <c r="C29" s="1">
        <v>6365.94</v>
      </c>
      <c r="G29" s="1"/>
    </row>
    <row r="30" spans="1:9" x14ac:dyDescent="0.25">
      <c r="A30" t="s">
        <v>55</v>
      </c>
      <c r="B30">
        <v>6</v>
      </c>
      <c r="C30" s="1">
        <v>8588.94</v>
      </c>
      <c r="G30" s="1"/>
    </row>
    <row r="31" spans="1:9" x14ac:dyDescent="0.25">
      <c r="A31" t="s">
        <v>71</v>
      </c>
      <c r="B31">
        <v>1</v>
      </c>
      <c r="C31" s="1">
        <v>1121.04</v>
      </c>
      <c r="G31" s="1"/>
    </row>
    <row r="32" spans="1:9" x14ac:dyDescent="0.25">
      <c r="A32" t="s">
        <v>56</v>
      </c>
      <c r="B32">
        <v>4</v>
      </c>
      <c r="C32" s="1">
        <v>4324.24</v>
      </c>
      <c r="G32" s="1"/>
    </row>
    <row r="33" spans="1:11" x14ac:dyDescent="0.25">
      <c r="A33" t="s">
        <v>63</v>
      </c>
      <c r="B33">
        <v>4</v>
      </c>
      <c r="C33" s="1">
        <v>957.56</v>
      </c>
      <c r="G33" s="1"/>
    </row>
    <row r="34" spans="1:11" x14ac:dyDescent="0.25">
      <c r="A34" t="s">
        <v>57</v>
      </c>
      <c r="B34">
        <v>13</v>
      </c>
      <c r="C34" s="1">
        <v>1890.46</v>
      </c>
      <c r="G34" s="1"/>
    </row>
    <row r="35" spans="1:11" x14ac:dyDescent="0.25">
      <c r="A35" t="s">
        <v>60</v>
      </c>
      <c r="B35">
        <v>2</v>
      </c>
      <c r="C35" s="1">
        <v>360</v>
      </c>
      <c r="G35" s="1"/>
    </row>
    <row r="36" spans="1:11" x14ac:dyDescent="0.25">
      <c r="C36" s="1">
        <f>SUM(C21:C35)</f>
        <v>66116.260000000009</v>
      </c>
      <c r="G36" s="1"/>
      <c r="K36" s="2">
        <f>I19-C36</f>
        <v>23247.459999999992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76C00-D808-4E26-BDE9-8886A33BEA55}">
  <dimension ref="A1:E7"/>
  <sheetViews>
    <sheetView workbookViewId="0">
      <selection activeCell="E8" sqref="E8"/>
    </sheetView>
  </sheetViews>
  <sheetFormatPr defaultRowHeight="15" x14ac:dyDescent="0.25"/>
  <cols>
    <col min="1" max="1" width="10.85546875" customWidth="1"/>
  </cols>
  <sheetData>
    <row r="1" spans="1:5" x14ac:dyDescent="0.25">
      <c r="A1" t="s">
        <v>36</v>
      </c>
      <c r="B1" t="s">
        <v>6</v>
      </c>
    </row>
    <row r="2" spans="1:5" x14ac:dyDescent="0.25">
      <c r="A2" t="s">
        <v>42</v>
      </c>
      <c r="B2">
        <v>4</v>
      </c>
    </row>
    <row r="3" spans="1:5" x14ac:dyDescent="0.25">
      <c r="A3" t="s">
        <v>14</v>
      </c>
      <c r="B3">
        <v>4</v>
      </c>
    </row>
    <row r="5" spans="1:5" x14ac:dyDescent="0.25">
      <c r="B5">
        <v>24000</v>
      </c>
    </row>
    <row r="7" spans="1:5" x14ac:dyDescent="0.25">
      <c r="A7" t="s">
        <v>60</v>
      </c>
      <c r="B7">
        <v>4</v>
      </c>
      <c r="C7">
        <v>720</v>
      </c>
      <c r="E7">
        <f>B5-C7</f>
        <v>23280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DDBD9-C296-4D77-AEE9-B1409374C4B8}">
  <dimension ref="A1:H56"/>
  <sheetViews>
    <sheetView topLeftCell="A13" workbookViewId="0">
      <selection activeCell="E19" sqref="E19:G40"/>
    </sheetView>
  </sheetViews>
  <sheetFormatPr defaultRowHeight="15" x14ac:dyDescent="0.25"/>
  <cols>
    <col min="1" max="1" width="10.7109375" customWidth="1"/>
    <col min="2" max="2" width="13.28515625" bestFit="1" customWidth="1"/>
    <col min="3" max="3" width="18.28515625" bestFit="1" customWidth="1"/>
    <col min="4" max="4" width="13.28515625" bestFit="1" customWidth="1"/>
    <col min="5" max="6" width="12.140625" bestFit="1" customWidth="1"/>
    <col min="7" max="8" width="14.28515625" bestFit="1" customWidth="1"/>
  </cols>
  <sheetData>
    <row r="1" spans="1:8" x14ac:dyDescent="0.25">
      <c r="A1" t="s">
        <v>36</v>
      </c>
      <c r="B1" t="s">
        <v>1</v>
      </c>
      <c r="C1" t="s">
        <v>2</v>
      </c>
      <c r="D1" t="s">
        <v>3</v>
      </c>
      <c r="E1" t="s">
        <v>9</v>
      </c>
      <c r="F1" t="s">
        <v>12</v>
      </c>
      <c r="G1" t="s">
        <v>13</v>
      </c>
      <c r="H1" t="s">
        <v>14</v>
      </c>
    </row>
    <row r="2" spans="1:8" x14ac:dyDescent="0.25">
      <c r="A2" t="s">
        <v>38</v>
      </c>
      <c r="B2">
        <v>5</v>
      </c>
      <c r="C2">
        <v>0</v>
      </c>
      <c r="D2">
        <v>0</v>
      </c>
      <c r="E2">
        <v>0</v>
      </c>
      <c r="F2">
        <v>0</v>
      </c>
      <c r="G2">
        <v>0</v>
      </c>
      <c r="H2">
        <v>5</v>
      </c>
    </row>
    <row r="3" spans="1:8" x14ac:dyDescent="0.25">
      <c r="A3" t="s">
        <v>48</v>
      </c>
      <c r="B3">
        <v>0</v>
      </c>
      <c r="C3">
        <v>5</v>
      </c>
      <c r="D3">
        <v>0</v>
      </c>
      <c r="E3">
        <v>0</v>
      </c>
      <c r="F3">
        <v>0</v>
      </c>
      <c r="G3">
        <v>0</v>
      </c>
      <c r="H3">
        <v>5</v>
      </c>
    </row>
    <row r="4" spans="1:8" x14ac:dyDescent="0.25">
      <c r="A4" t="s">
        <v>39</v>
      </c>
      <c r="B4">
        <v>0</v>
      </c>
      <c r="C4">
        <v>0</v>
      </c>
      <c r="D4">
        <v>11</v>
      </c>
      <c r="E4">
        <v>0</v>
      </c>
      <c r="F4">
        <v>0</v>
      </c>
      <c r="G4">
        <v>0</v>
      </c>
      <c r="H4">
        <v>11</v>
      </c>
    </row>
    <row r="5" spans="1:8" x14ac:dyDescent="0.25">
      <c r="A5" t="s">
        <v>46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1</v>
      </c>
    </row>
    <row r="6" spans="1:8" x14ac:dyDescent="0.25">
      <c r="A6" t="s">
        <v>47</v>
      </c>
      <c r="B6">
        <v>0</v>
      </c>
      <c r="C6">
        <v>0</v>
      </c>
      <c r="D6">
        <v>0</v>
      </c>
      <c r="E6">
        <v>0</v>
      </c>
      <c r="F6">
        <v>2</v>
      </c>
      <c r="G6">
        <v>0</v>
      </c>
      <c r="H6">
        <v>2</v>
      </c>
    </row>
    <row r="7" spans="1:8" x14ac:dyDescent="0.25">
      <c r="A7" t="s">
        <v>45</v>
      </c>
      <c r="B7">
        <v>0</v>
      </c>
      <c r="C7">
        <v>0</v>
      </c>
      <c r="D7">
        <v>0</v>
      </c>
      <c r="E7">
        <v>0</v>
      </c>
      <c r="F7">
        <v>0</v>
      </c>
      <c r="G7">
        <v>4</v>
      </c>
      <c r="H7">
        <v>4</v>
      </c>
    </row>
    <row r="8" spans="1:8" x14ac:dyDescent="0.25">
      <c r="A8" t="s">
        <v>14</v>
      </c>
      <c r="B8">
        <v>5</v>
      </c>
      <c r="C8">
        <v>5</v>
      </c>
      <c r="D8">
        <v>11</v>
      </c>
      <c r="E8">
        <v>1</v>
      </c>
      <c r="F8">
        <v>2</v>
      </c>
      <c r="G8">
        <v>4</v>
      </c>
      <c r="H8">
        <v>28</v>
      </c>
    </row>
    <row r="10" spans="1:8" x14ac:dyDescent="0.25">
      <c r="A10" t="s">
        <v>36</v>
      </c>
      <c r="B10">
        <v>4901.6499999999996</v>
      </c>
      <c r="C10">
        <v>12830.04</v>
      </c>
      <c r="D10">
        <v>3821.18</v>
      </c>
      <c r="E10">
        <v>4000</v>
      </c>
      <c r="F10">
        <v>3000</v>
      </c>
      <c r="G10">
        <v>4000</v>
      </c>
      <c r="H10" t="s">
        <v>14</v>
      </c>
    </row>
    <row r="11" spans="1:8" x14ac:dyDescent="0.25">
      <c r="A11" t="s">
        <v>38</v>
      </c>
      <c r="B11" s="1">
        <f>B$10*B2</f>
        <v>24508.25</v>
      </c>
      <c r="C11" s="1">
        <f t="shared" ref="C11:G11" si="0">C$10*C2</f>
        <v>0</v>
      </c>
      <c r="D11" s="1">
        <f t="shared" si="0"/>
        <v>0</v>
      </c>
      <c r="E11" s="1">
        <f t="shared" si="0"/>
        <v>0</v>
      </c>
      <c r="F11" s="1">
        <f t="shared" si="0"/>
        <v>0</v>
      </c>
      <c r="G11" s="1">
        <f t="shared" si="0"/>
        <v>0</v>
      </c>
      <c r="H11" s="1">
        <f>SUM(B11:G11)</f>
        <v>24508.25</v>
      </c>
    </row>
    <row r="12" spans="1:8" x14ac:dyDescent="0.25">
      <c r="A12" t="s">
        <v>48</v>
      </c>
      <c r="B12" s="1">
        <f t="shared" ref="B12:G12" si="1">B$10*B3</f>
        <v>0</v>
      </c>
      <c r="C12" s="1">
        <f t="shared" si="1"/>
        <v>64150.200000000004</v>
      </c>
      <c r="D12" s="1">
        <f t="shared" si="1"/>
        <v>0</v>
      </c>
      <c r="E12" s="1">
        <f t="shared" si="1"/>
        <v>0</v>
      </c>
      <c r="F12" s="1">
        <f t="shared" si="1"/>
        <v>0</v>
      </c>
      <c r="G12" s="1">
        <f t="shared" si="1"/>
        <v>0</v>
      </c>
      <c r="H12" s="1">
        <f t="shared" ref="H12:H15" si="2">SUM(B12:G12)</f>
        <v>64150.200000000004</v>
      </c>
    </row>
    <row r="13" spans="1:8" x14ac:dyDescent="0.25">
      <c r="A13" t="s">
        <v>39</v>
      </c>
      <c r="B13" s="1">
        <f t="shared" ref="B13:G13" si="3">B$10*B4</f>
        <v>0</v>
      </c>
      <c r="C13" s="1">
        <f t="shared" si="3"/>
        <v>0</v>
      </c>
      <c r="D13" s="1">
        <f t="shared" si="3"/>
        <v>42032.979999999996</v>
      </c>
      <c r="E13" s="1">
        <f t="shared" si="3"/>
        <v>0</v>
      </c>
      <c r="F13" s="1">
        <f t="shared" si="3"/>
        <v>0</v>
      </c>
      <c r="G13" s="1">
        <f t="shared" si="3"/>
        <v>0</v>
      </c>
      <c r="H13" s="1">
        <f t="shared" si="2"/>
        <v>42032.979999999996</v>
      </c>
    </row>
    <row r="14" spans="1:8" x14ac:dyDescent="0.25">
      <c r="A14" t="s">
        <v>46</v>
      </c>
      <c r="B14" s="1">
        <f t="shared" ref="B14:G14" si="4">B$10*B5</f>
        <v>0</v>
      </c>
      <c r="C14" s="1">
        <f t="shared" si="4"/>
        <v>0</v>
      </c>
      <c r="D14" s="1">
        <f t="shared" si="4"/>
        <v>0</v>
      </c>
      <c r="E14" s="1">
        <f t="shared" si="4"/>
        <v>4000</v>
      </c>
      <c r="F14" s="1">
        <f t="shared" si="4"/>
        <v>0</v>
      </c>
      <c r="G14" s="1">
        <f t="shared" si="4"/>
        <v>0</v>
      </c>
      <c r="H14" s="1">
        <f t="shared" si="2"/>
        <v>4000</v>
      </c>
    </row>
    <row r="15" spans="1:8" x14ac:dyDescent="0.25">
      <c r="A15" t="s">
        <v>47</v>
      </c>
      <c r="B15" s="1">
        <f t="shared" ref="B15:G15" si="5">B$10*B6</f>
        <v>0</v>
      </c>
      <c r="C15" s="1">
        <f t="shared" si="5"/>
        <v>0</v>
      </c>
      <c r="D15" s="1">
        <f t="shared" si="5"/>
        <v>0</v>
      </c>
      <c r="E15" s="1">
        <f t="shared" si="5"/>
        <v>0</v>
      </c>
      <c r="F15" s="1">
        <f t="shared" si="5"/>
        <v>6000</v>
      </c>
      <c r="G15" s="1">
        <f t="shared" si="5"/>
        <v>0</v>
      </c>
      <c r="H15" s="1">
        <f t="shared" si="2"/>
        <v>6000</v>
      </c>
    </row>
    <row r="16" spans="1:8" x14ac:dyDescent="0.25">
      <c r="A16" t="s">
        <v>45</v>
      </c>
      <c r="B16" s="1">
        <f t="shared" ref="B16:G16" si="6">B$10*B7</f>
        <v>0</v>
      </c>
      <c r="C16" s="1">
        <f t="shared" si="6"/>
        <v>0</v>
      </c>
      <c r="D16" s="1">
        <f t="shared" si="6"/>
        <v>0</v>
      </c>
      <c r="E16" s="1">
        <f t="shared" si="6"/>
        <v>0</v>
      </c>
      <c r="F16" s="1">
        <f t="shared" si="6"/>
        <v>0</v>
      </c>
      <c r="G16" s="1">
        <f t="shared" si="6"/>
        <v>16000</v>
      </c>
      <c r="H16" s="1">
        <f>SUM(B16:G16)</f>
        <v>16000</v>
      </c>
    </row>
    <row r="17" spans="1:8" x14ac:dyDescent="0.25">
      <c r="A17" t="s">
        <v>14</v>
      </c>
      <c r="B17" s="1">
        <f>SUM(B11:B16)</f>
        <v>24508.25</v>
      </c>
      <c r="C17" s="1">
        <f t="shared" ref="C17:G17" si="7">SUM(C11:C16)</f>
        <v>64150.200000000004</v>
      </c>
      <c r="D17" s="1">
        <f t="shared" si="7"/>
        <v>42032.979999999996</v>
      </c>
      <c r="E17" s="1">
        <f t="shared" si="7"/>
        <v>4000</v>
      </c>
      <c r="F17" s="1">
        <f t="shared" si="7"/>
        <v>6000</v>
      </c>
      <c r="G17" s="1">
        <f t="shared" si="7"/>
        <v>16000</v>
      </c>
      <c r="H17" s="1">
        <f>SUM(H11:H16)</f>
        <v>156691.43</v>
      </c>
    </row>
    <row r="19" spans="1:8" x14ac:dyDescent="0.25">
      <c r="A19" t="s">
        <v>61</v>
      </c>
      <c r="B19">
        <v>5</v>
      </c>
      <c r="C19" s="1">
        <v>775.1</v>
      </c>
      <c r="G19" s="1"/>
    </row>
    <row r="20" spans="1:8" x14ac:dyDescent="0.25">
      <c r="A20" t="s">
        <v>72</v>
      </c>
      <c r="B20">
        <v>3</v>
      </c>
      <c r="C20" s="1">
        <v>787.89</v>
      </c>
      <c r="G20" s="1"/>
    </row>
    <row r="21" spans="1:8" x14ac:dyDescent="0.25">
      <c r="A21" t="s">
        <v>50</v>
      </c>
      <c r="B21">
        <v>5</v>
      </c>
      <c r="C21" s="1">
        <v>9585.75</v>
      </c>
      <c r="G21" s="1"/>
    </row>
    <row r="22" spans="1:8" x14ac:dyDescent="0.25">
      <c r="A22" t="s">
        <v>51</v>
      </c>
      <c r="B22">
        <v>5</v>
      </c>
      <c r="C22" s="1">
        <v>4300.3999999999996</v>
      </c>
      <c r="G22" s="1"/>
    </row>
    <row r="23" spans="1:8" x14ac:dyDescent="0.25">
      <c r="A23" t="s">
        <v>65</v>
      </c>
      <c r="B23">
        <v>5</v>
      </c>
      <c r="C23" s="1">
        <v>5559.25</v>
      </c>
      <c r="G23" s="1"/>
    </row>
    <row r="24" spans="1:8" x14ac:dyDescent="0.25">
      <c r="A24" t="s">
        <v>66</v>
      </c>
      <c r="B24">
        <v>10</v>
      </c>
      <c r="C24" s="1">
        <v>24214.9</v>
      </c>
      <c r="G24" s="1"/>
    </row>
    <row r="25" spans="1:8" x14ac:dyDescent="0.25">
      <c r="A25" t="s">
        <v>62</v>
      </c>
      <c r="B25">
        <v>5</v>
      </c>
      <c r="C25" s="1">
        <v>10080</v>
      </c>
      <c r="G25" s="1"/>
    </row>
    <row r="26" spans="1:8" x14ac:dyDescent="0.25">
      <c r="A26" t="s">
        <v>67</v>
      </c>
      <c r="B26">
        <v>4</v>
      </c>
      <c r="C26" s="1">
        <v>14216.52</v>
      </c>
      <c r="G26" s="1"/>
    </row>
    <row r="27" spans="1:8" x14ac:dyDescent="0.25">
      <c r="A27" t="s">
        <v>53</v>
      </c>
      <c r="B27">
        <v>11</v>
      </c>
      <c r="C27" s="1">
        <v>27226.43</v>
      </c>
      <c r="G27" s="1"/>
    </row>
    <row r="28" spans="1:8" x14ac:dyDescent="0.25">
      <c r="A28" t="s">
        <v>73</v>
      </c>
      <c r="B28">
        <v>5</v>
      </c>
      <c r="C28" s="1">
        <v>1727.3</v>
      </c>
      <c r="G28" s="1"/>
    </row>
    <row r="29" spans="1:8" x14ac:dyDescent="0.25">
      <c r="A29" t="s">
        <v>68</v>
      </c>
      <c r="B29">
        <v>3</v>
      </c>
      <c r="C29" s="1">
        <v>3797.01</v>
      </c>
      <c r="G29" s="1"/>
    </row>
    <row r="30" spans="1:8" x14ac:dyDescent="0.25">
      <c r="A30" t="s">
        <v>69</v>
      </c>
      <c r="B30">
        <v>4</v>
      </c>
      <c r="C30" s="1">
        <v>7205.32</v>
      </c>
      <c r="G30" s="1"/>
    </row>
    <row r="31" spans="1:8" x14ac:dyDescent="0.25">
      <c r="A31" t="s">
        <v>54</v>
      </c>
      <c r="B31">
        <v>11</v>
      </c>
      <c r="C31" s="1">
        <v>11670.89</v>
      </c>
      <c r="G31" s="1"/>
    </row>
    <row r="32" spans="1:8" x14ac:dyDescent="0.25">
      <c r="A32" t="s">
        <v>55</v>
      </c>
      <c r="B32">
        <v>10</v>
      </c>
      <c r="C32" s="1">
        <v>14314.9</v>
      </c>
      <c r="G32" s="1"/>
    </row>
    <row r="33" spans="1:7" x14ac:dyDescent="0.25">
      <c r="A33" t="s">
        <v>70</v>
      </c>
      <c r="B33">
        <v>4</v>
      </c>
      <c r="C33" s="1">
        <v>7534.4</v>
      </c>
      <c r="G33" s="1"/>
    </row>
    <row r="34" spans="1:7" x14ac:dyDescent="0.25">
      <c r="A34" t="s">
        <v>71</v>
      </c>
      <c r="B34">
        <v>4</v>
      </c>
      <c r="C34" s="1">
        <v>4484.16</v>
      </c>
      <c r="G34" s="1"/>
    </row>
    <row r="35" spans="1:7" x14ac:dyDescent="0.25">
      <c r="A35" t="s">
        <v>56</v>
      </c>
      <c r="B35">
        <v>5</v>
      </c>
      <c r="C35" s="1">
        <v>5405.3</v>
      </c>
      <c r="G35" s="1"/>
    </row>
    <row r="36" spans="1:7" x14ac:dyDescent="0.25">
      <c r="A36" t="s">
        <v>63</v>
      </c>
      <c r="B36">
        <v>9</v>
      </c>
      <c r="C36" s="1">
        <v>2154.5100000000002</v>
      </c>
      <c r="G36" s="1"/>
    </row>
    <row r="37" spans="1:7" x14ac:dyDescent="0.25">
      <c r="A37" t="s">
        <v>64</v>
      </c>
      <c r="B37">
        <v>5</v>
      </c>
      <c r="C37" s="1">
        <v>576</v>
      </c>
      <c r="G37" s="1"/>
    </row>
    <row r="38" spans="1:7" x14ac:dyDescent="0.25">
      <c r="A38" t="s">
        <v>57</v>
      </c>
      <c r="B38">
        <v>19</v>
      </c>
      <c r="C38" s="1">
        <v>2762.98</v>
      </c>
      <c r="G38" s="1"/>
    </row>
    <row r="39" spans="1:7" x14ac:dyDescent="0.25">
      <c r="A39" t="s">
        <v>58</v>
      </c>
      <c r="B39">
        <v>2</v>
      </c>
      <c r="C39" s="1" t="s">
        <v>59</v>
      </c>
      <c r="G39" s="1"/>
    </row>
    <row r="40" spans="1:7" x14ac:dyDescent="0.25">
      <c r="C40" s="1">
        <f>SUM(C19:C39)</f>
        <v>158379.01</v>
      </c>
      <c r="G40" s="1"/>
    </row>
    <row r="41" spans="1:7" x14ac:dyDescent="0.25">
      <c r="G41" s="3"/>
    </row>
    <row r="45" spans="1:7" x14ac:dyDescent="0.25">
      <c r="G45" s="3"/>
    </row>
    <row r="47" spans="1:7" x14ac:dyDescent="0.25">
      <c r="G47" s="3"/>
    </row>
    <row r="48" spans="1:7" x14ac:dyDescent="0.25">
      <c r="G48" s="3"/>
    </row>
    <row r="51" spans="7:7" x14ac:dyDescent="0.25">
      <c r="G51" s="3"/>
    </row>
    <row r="53" spans="7:7" x14ac:dyDescent="0.25">
      <c r="G53" s="3"/>
    </row>
    <row r="55" spans="7:7" x14ac:dyDescent="0.25">
      <c r="G55" s="3"/>
    </row>
    <row r="56" spans="7:7" x14ac:dyDescent="0.25">
      <c r="G56" s="3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A04C-DF34-4736-923F-6E1DC8175AD9}">
  <dimension ref="A1:H24"/>
  <sheetViews>
    <sheetView workbookViewId="0">
      <selection activeCell="C24" sqref="C24"/>
    </sheetView>
  </sheetViews>
  <sheetFormatPr defaultRowHeight="15" x14ac:dyDescent="0.25"/>
  <cols>
    <col min="1" max="1" width="11.140625" customWidth="1"/>
    <col min="2" max="3" width="13.28515625" bestFit="1" customWidth="1"/>
    <col min="4" max="5" width="12.140625" bestFit="1" customWidth="1"/>
    <col min="6" max="6" width="13.28515625" bestFit="1" customWidth="1"/>
    <col min="8" max="8" width="13.28515625" bestFit="1" customWidth="1"/>
  </cols>
  <sheetData>
    <row r="1" spans="1:6" x14ac:dyDescent="0.25">
      <c r="A1" t="s">
        <v>36</v>
      </c>
      <c r="B1" t="s">
        <v>2</v>
      </c>
      <c r="C1" t="s">
        <v>3</v>
      </c>
      <c r="D1" t="s">
        <v>6</v>
      </c>
      <c r="E1" t="s">
        <v>11</v>
      </c>
      <c r="F1" t="s">
        <v>14</v>
      </c>
    </row>
    <row r="2" spans="1:6" x14ac:dyDescent="0.25">
      <c r="A2" t="s">
        <v>48</v>
      </c>
      <c r="B2">
        <v>2</v>
      </c>
      <c r="C2">
        <v>0</v>
      </c>
      <c r="D2">
        <v>0</v>
      </c>
      <c r="E2">
        <v>0</v>
      </c>
      <c r="F2">
        <v>2</v>
      </c>
    </row>
    <row r="3" spans="1:6" x14ac:dyDescent="0.25">
      <c r="A3" t="s">
        <v>39</v>
      </c>
      <c r="B3">
        <v>0</v>
      </c>
      <c r="C3">
        <v>2</v>
      </c>
      <c r="D3">
        <v>0</v>
      </c>
      <c r="E3">
        <v>0</v>
      </c>
      <c r="F3">
        <v>2</v>
      </c>
    </row>
    <row r="4" spans="1:6" x14ac:dyDescent="0.25">
      <c r="A4" t="s">
        <v>42</v>
      </c>
      <c r="B4">
        <v>0</v>
      </c>
      <c r="C4">
        <v>0</v>
      </c>
      <c r="D4">
        <v>1</v>
      </c>
      <c r="E4">
        <v>0</v>
      </c>
      <c r="F4">
        <v>1</v>
      </c>
    </row>
    <row r="5" spans="1:6" x14ac:dyDescent="0.25">
      <c r="A5" t="s">
        <v>41</v>
      </c>
      <c r="B5">
        <v>0</v>
      </c>
      <c r="C5">
        <v>0</v>
      </c>
      <c r="D5">
        <v>0</v>
      </c>
      <c r="E5">
        <v>2</v>
      </c>
      <c r="F5">
        <v>2</v>
      </c>
    </row>
    <row r="6" spans="1:6" x14ac:dyDescent="0.25">
      <c r="A6" t="s">
        <v>14</v>
      </c>
      <c r="B6">
        <v>2</v>
      </c>
      <c r="C6">
        <v>2</v>
      </c>
      <c r="D6">
        <v>1</v>
      </c>
      <c r="E6">
        <v>2</v>
      </c>
      <c r="F6">
        <v>7</v>
      </c>
    </row>
    <row r="8" spans="1:6" x14ac:dyDescent="0.25">
      <c r="A8" t="s">
        <v>36</v>
      </c>
      <c r="B8">
        <v>12830.04</v>
      </c>
      <c r="C8">
        <v>3821.18</v>
      </c>
      <c r="D8">
        <v>6000</v>
      </c>
      <c r="E8">
        <v>4000</v>
      </c>
      <c r="F8" t="s">
        <v>14</v>
      </c>
    </row>
    <row r="9" spans="1:6" x14ac:dyDescent="0.25">
      <c r="A9" t="s">
        <v>48</v>
      </c>
      <c r="B9" s="1">
        <f>B$8*B2</f>
        <v>25660.080000000002</v>
      </c>
      <c r="C9" s="1">
        <f t="shared" ref="C9:E9" si="0">C$8*C2</f>
        <v>0</v>
      </c>
      <c r="D9" s="1">
        <f t="shared" si="0"/>
        <v>0</v>
      </c>
      <c r="E9" s="1">
        <f t="shared" si="0"/>
        <v>0</v>
      </c>
      <c r="F9" s="1">
        <f>SUM(B9:E9)</f>
        <v>25660.080000000002</v>
      </c>
    </row>
    <row r="10" spans="1:6" x14ac:dyDescent="0.25">
      <c r="A10" t="s">
        <v>39</v>
      </c>
      <c r="B10" s="1">
        <f t="shared" ref="B10:E10" si="1">B$8*B3</f>
        <v>0</v>
      </c>
      <c r="C10" s="1">
        <f t="shared" si="1"/>
        <v>7642.36</v>
      </c>
      <c r="D10" s="1">
        <f t="shared" si="1"/>
        <v>0</v>
      </c>
      <c r="E10" s="1">
        <f t="shared" si="1"/>
        <v>0</v>
      </c>
      <c r="F10" s="1">
        <f t="shared" ref="F10:F12" si="2">SUM(B10:E10)</f>
        <v>7642.36</v>
      </c>
    </row>
    <row r="11" spans="1:6" x14ac:dyDescent="0.25">
      <c r="A11" t="s">
        <v>42</v>
      </c>
      <c r="B11" s="1">
        <f t="shared" ref="B11:E11" si="3">B$8*B4</f>
        <v>0</v>
      </c>
      <c r="C11" s="1">
        <f t="shared" si="3"/>
        <v>0</v>
      </c>
      <c r="D11" s="1">
        <f t="shared" si="3"/>
        <v>6000</v>
      </c>
      <c r="E11" s="1">
        <f t="shared" si="3"/>
        <v>0</v>
      </c>
      <c r="F11" s="1">
        <f t="shared" si="2"/>
        <v>6000</v>
      </c>
    </row>
    <row r="12" spans="1:6" x14ac:dyDescent="0.25">
      <c r="A12" t="s">
        <v>41</v>
      </c>
      <c r="B12" s="1">
        <f t="shared" ref="B12:E12" si="4">B$8*B5</f>
        <v>0</v>
      </c>
      <c r="C12" s="1">
        <f t="shared" si="4"/>
        <v>0</v>
      </c>
      <c r="D12" s="1">
        <f t="shared" si="4"/>
        <v>0</v>
      </c>
      <c r="E12" s="1">
        <f t="shared" si="4"/>
        <v>8000</v>
      </c>
      <c r="F12" s="1">
        <f t="shared" si="2"/>
        <v>8000</v>
      </c>
    </row>
    <row r="13" spans="1:6" x14ac:dyDescent="0.25">
      <c r="A13" t="s">
        <v>14</v>
      </c>
      <c r="B13" s="1">
        <f>SUM(B9:B12)</f>
        <v>25660.080000000002</v>
      </c>
      <c r="C13" s="1">
        <f t="shared" ref="C13:E13" si="5">SUM(C9:C12)</f>
        <v>7642.36</v>
      </c>
      <c r="D13" s="1">
        <f t="shared" si="5"/>
        <v>6000</v>
      </c>
      <c r="E13" s="1">
        <f t="shared" si="5"/>
        <v>8000</v>
      </c>
      <c r="F13" s="1">
        <f>SUM(F9:F12)</f>
        <v>47302.44</v>
      </c>
    </row>
    <row r="16" spans="1:6" x14ac:dyDescent="0.25">
      <c r="A16" t="s">
        <v>53</v>
      </c>
      <c r="B16">
        <v>2</v>
      </c>
      <c r="C16" s="1">
        <v>4950.26</v>
      </c>
    </row>
    <row r="17" spans="1:8" x14ac:dyDescent="0.25">
      <c r="A17" t="s">
        <v>68</v>
      </c>
      <c r="B17">
        <v>2</v>
      </c>
      <c r="C17" s="1">
        <v>2531.34</v>
      </c>
    </row>
    <row r="18" spans="1:8" x14ac:dyDescent="0.25">
      <c r="A18" t="s">
        <v>69</v>
      </c>
      <c r="B18">
        <v>2</v>
      </c>
      <c r="C18" s="1">
        <v>3602.66</v>
      </c>
    </row>
    <row r="19" spans="1:8" x14ac:dyDescent="0.25">
      <c r="A19" t="s">
        <v>54</v>
      </c>
      <c r="B19">
        <v>2</v>
      </c>
      <c r="C19" s="1">
        <v>2121.98</v>
      </c>
    </row>
    <row r="20" spans="1:8" x14ac:dyDescent="0.25">
      <c r="A20" t="s">
        <v>55</v>
      </c>
      <c r="B20">
        <v>2</v>
      </c>
      <c r="C20" s="1">
        <v>2862.98</v>
      </c>
    </row>
    <row r="21" spans="1:8" x14ac:dyDescent="0.25">
      <c r="A21" t="s">
        <v>71</v>
      </c>
      <c r="B21">
        <v>2</v>
      </c>
      <c r="C21" s="1">
        <v>2242.08</v>
      </c>
    </row>
    <row r="22" spans="1:8" x14ac:dyDescent="0.25">
      <c r="A22" t="s">
        <v>57</v>
      </c>
      <c r="B22">
        <v>6</v>
      </c>
      <c r="C22" s="1">
        <v>872.52</v>
      </c>
    </row>
    <row r="23" spans="1:8" x14ac:dyDescent="0.25">
      <c r="A23" t="s">
        <v>60</v>
      </c>
      <c r="B23">
        <v>2</v>
      </c>
      <c r="C23" s="1">
        <v>360</v>
      </c>
    </row>
    <row r="24" spans="1:8" x14ac:dyDescent="0.25">
      <c r="C24" s="1">
        <f>SUM(C16:C23)</f>
        <v>19543.82</v>
      </c>
      <c r="H24" s="2">
        <f>F13-C24</f>
        <v>27758.620000000003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2422-DF20-440A-B753-1790E4AA32FD}">
  <dimension ref="A1:C13"/>
  <sheetViews>
    <sheetView workbookViewId="0">
      <selection activeCell="C13" sqref="C13"/>
    </sheetView>
  </sheetViews>
  <sheetFormatPr defaultRowHeight="15" x14ac:dyDescent="0.25"/>
  <cols>
    <col min="1" max="1" width="12" customWidth="1"/>
    <col min="2" max="3" width="13.28515625" bestFit="1" customWidth="1"/>
  </cols>
  <sheetData>
    <row r="1" spans="1:3" x14ac:dyDescent="0.25">
      <c r="A1" t="s">
        <v>36</v>
      </c>
      <c r="B1" t="s">
        <v>1</v>
      </c>
    </row>
    <row r="2" spans="1:3" x14ac:dyDescent="0.25">
      <c r="A2" t="s">
        <v>38</v>
      </c>
      <c r="B2">
        <v>5</v>
      </c>
    </row>
    <row r="3" spans="1:3" x14ac:dyDescent="0.25">
      <c r="A3" t="s">
        <v>14</v>
      </c>
      <c r="B3">
        <v>5</v>
      </c>
    </row>
    <row r="5" spans="1:3" x14ac:dyDescent="0.25">
      <c r="B5" s="1">
        <f>4901.65*B3</f>
        <v>24508.25</v>
      </c>
    </row>
    <row r="7" spans="1:3" x14ac:dyDescent="0.25">
      <c r="A7" t="s">
        <v>50</v>
      </c>
      <c r="B7">
        <v>5</v>
      </c>
      <c r="C7" s="1">
        <v>9585.75</v>
      </c>
    </row>
    <row r="8" spans="1:3" x14ac:dyDescent="0.25">
      <c r="A8" t="s">
        <v>51</v>
      </c>
      <c r="B8">
        <v>5</v>
      </c>
      <c r="C8" s="1">
        <v>4300.3999999999996</v>
      </c>
    </row>
    <row r="9" spans="1:3" x14ac:dyDescent="0.25">
      <c r="A9" t="s">
        <v>52</v>
      </c>
      <c r="B9">
        <v>5</v>
      </c>
      <c r="C9" s="1">
        <v>11019.25</v>
      </c>
    </row>
    <row r="10" spans="1:3" x14ac:dyDescent="0.25">
      <c r="A10" t="s">
        <v>56</v>
      </c>
      <c r="B10">
        <v>5</v>
      </c>
      <c r="C10" s="1">
        <v>5405.3</v>
      </c>
    </row>
    <row r="11" spans="1:3" x14ac:dyDescent="0.25">
      <c r="A11" t="s">
        <v>63</v>
      </c>
      <c r="B11">
        <v>4</v>
      </c>
      <c r="C11" s="1">
        <v>957.56</v>
      </c>
    </row>
    <row r="12" spans="1:3" x14ac:dyDescent="0.25">
      <c r="A12" t="s">
        <v>64</v>
      </c>
      <c r="B12">
        <v>1</v>
      </c>
      <c r="C12" s="1">
        <v>115.2</v>
      </c>
    </row>
    <row r="13" spans="1:3" x14ac:dyDescent="0.25">
      <c r="C13" s="1">
        <f>SUM(C7:C12)</f>
        <v>31383.460000000003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A4D1-1CE5-4C4C-AABB-39409201F710}">
  <dimension ref="A1:B7"/>
  <sheetViews>
    <sheetView workbookViewId="0">
      <selection activeCell="B5" sqref="B5"/>
    </sheetView>
  </sheetViews>
  <sheetFormatPr defaultRowHeight="15" x14ac:dyDescent="0.25"/>
  <cols>
    <col min="1" max="1" width="10.7109375" customWidth="1"/>
    <col min="2" max="2" width="12.140625" bestFit="1" customWidth="1"/>
  </cols>
  <sheetData>
    <row r="1" spans="1:2" x14ac:dyDescent="0.25">
      <c r="A1" t="s">
        <v>36</v>
      </c>
      <c r="B1" t="s">
        <v>4</v>
      </c>
    </row>
    <row r="2" spans="1:2" x14ac:dyDescent="0.25">
      <c r="A2" t="s">
        <v>37</v>
      </c>
      <c r="B2">
        <v>1</v>
      </c>
    </row>
    <row r="3" spans="1:2" x14ac:dyDescent="0.25">
      <c r="A3" t="s">
        <v>14</v>
      </c>
      <c r="B3">
        <v>1</v>
      </c>
    </row>
    <row r="5" spans="1:2" x14ac:dyDescent="0.25">
      <c r="B5" s="1">
        <v>4000</v>
      </c>
    </row>
    <row r="7" spans="1:2" x14ac:dyDescent="0.25">
      <c r="B7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CCD2C-EF66-484B-8310-437CF94D5A33}">
  <dimension ref="A1:H28"/>
  <sheetViews>
    <sheetView workbookViewId="0">
      <selection activeCell="C28" sqref="C28"/>
    </sheetView>
  </sheetViews>
  <sheetFormatPr defaultRowHeight="15" x14ac:dyDescent="0.25"/>
  <cols>
    <col min="1" max="1" width="15.28515625" customWidth="1"/>
    <col min="2" max="2" width="13.28515625" bestFit="1" customWidth="1"/>
    <col min="3" max="3" width="13.42578125" bestFit="1" customWidth="1"/>
    <col min="4" max="4" width="13.28515625" bestFit="1" customWidth="1"/>
    <col min="5" max="5" width="12.140625" bestFit="1" customWidth="1"/>
    <col min="6" max="8" width="13.28515625" bestFit="1" customWidth="1"/>
  </cols>
  <sheetData>
    <row r="1" spans="1:7" x14ac:dyDescent="0.25">
      <c r="A1" t="s">
        <v>36</v>
      </c>
      <c r="B1" t="s">
        <v>1</v>
      </c>
      <c r="C1" t="s">
        <v>3</v>
      </c>
      <c r="D1" t="s">
        <v>4</v>
      </c>
      <c r="E1" t="s">
        <v>10</v>
      </c>
      <c r="F1" t="s">
        <v>11</v>
      </c>
      <c r="G1" t="s">
        <v>14</v>
      </c>
    </row>
    <row r="2" spans="1:7" x14ac:dyDescent="0.25">
      <c r="A2" t="s">
        <v>38</v>
      </c>
      <c r="B2">
        <v>4</v>
      </c>
      <c r="C2">
        <v>0</v>
      </c>
      <c r="D2">
        <v>0</v>
      </c>
      <c r="E2">
        <v>0</v>
      </c>
      <c r="F2">
        <v>0</v>
      </c>
      <c r="G2">
        <v>4</v>
      </c>
    </row>
    <row r="3" spans="1:7" x14ac:dyDescent="0.25">
      <c r="A3" t="s">
        <v>39</v>
      </c>
      <c r="B3">
        <v>0</v>
      </c>
      <c r="C3">
        <v>6</v>
      </c>
      <c r="D3">
        <v>0</v>
      </c>
      <c r="E3">
        <v>0</v>
      </c>
      <c r="F3">
        <v>0</v>
      </c>
      <c r="G3">
        <v>6</v>
      </c>
    </row>
    <row r="4" spans="1:7" x14ac:dyDescent="0.25">
      <c r="A4" t="s">
        <v>37</v>
      </c>
      <c r="B4">
        <v>0</v>
      </c>
      <c r="C4">
        <v>0</v>
      </c>
      <c r="D4">
        <v>4</v>
      </c>
      <c r="E4">
        <v>0</v>
      </c>
      <c r="F4">
        <v>0</v>
      </c>
      <c r="G4">
        <v>4</v>
      </c>
    </row>
    <row r="5" spans="1:7" x14ac:dyDescent="0.25">
      <c r="A5" t="s">
        <v>40</v>
      </c>
      <c r="B5">
        <v>0</v>
      </c>
      <c r="C5">
        <v>0</v>
      </c>
      <c r="D5">
        <v>0</v>
      </c>
      <c r="E5">
        <v>1</v>
      </c>
      <c r="F5">
        <v>0</v>
      </c>
      <c r="G5">
        <v>1</v>
      </c>
    </row>
    <row r="6" spans="1:7" x14ac:dyDescent="0.25">
      <c r="A6" t="s">
        <v>41</v>
      </c>
      <c r="B6">
        <v>0</v>
      </c>
      <c r="C6">
        <v>0</v>
      </c>
      <c r="D6">
        <v>0</v>
      </c>
      <c r="E6">
        <v>0</v>
      </c>
      <c r="F6">
        <v>8</v>
      </c>
      <c r="G6">
        <v>8</v>
      </c>
    </row>
    <row r="7" spans="1:7" x14ac:dyDescent="0.25">
      <c r="A7" t="s">
        <v>14</v>
      </c>
      <c r="B7">
        <v>4</v>
      </c>
      <c r="C7">
        <v>6</v>
      </c>
      <c r="D7">
        <v>4</v>
      </c>
      <c r="E7">
        <v>1</v>
      </c>
      <c r="F7">
        <v>8</v>
      </c>
      <c r="G7">
        <v>23</v>
      </c>
    </row>
    <row r="9" spans="1:7" x14ac:dyDescent="0.25">
      <c r="A9" t="s">
        <v>36</v>
      </c>
      <c r="B9">
        <v>4901.6499999999996</v>
      </c>
      <c r="C9">
        <v>3821.18</v>
      </c>
      <c r="D9">
        <v>4000</v>
      </c>
      <c r="E9">
        <v>6000</v>
      </c>
      <c r="F9">
        <v>4000</v>
      </c>
      <c r="G9" t="s">
        <v>14</v>
      </c>
    </row>
    <row r="10" spans="1:7" x14ac:dyDescent="0.25">
      <c r="A10" t="s">
        <v>38</v>
      </c>
      <c r="B10" s="1">
        <f>B$9*B2</f>
        <v>19606.599999999999</v>
      </c>
      <c r="C10" s="1">
        <f t="shared" ref="C10:F10" si="0">C$9*C2</f>
        <v>0</v>
      </c>
      <c r="D10" s="1">
        <f t="shared" si="0"/>
        <v>0</v>
      </c>
      <c r="E10" s="1">
        <f t="shared" si="0"/>
        <v>0</v>
      </c>
      <c r="F10" s="1">
        <f t="shared" si="0"/>
        <v>0</v>
      </c>
      <c r="G10" s="1">
        <f>SUM(B10:F10)</f>
        <v>19606.599999999999</v>
      </c>
    </row>
    <row r="11" spans="1:7" x14ac:dyDescent="0.25">
      <c r="A11" t="s">
        <v>39</v>
      </c>
      <c r="B11" s="1">
        <f t="shared" ref="B11:F11" si="1">B$9*B3</f>
        <v>0</v>
      </c>
      <c r="C11" s="1">
        <f t="shared" si="1"/>
        <v>22927.079999999998</v>
      </c>
      <c r="D11" s="1">
        <f t="shared" si="1"/>
        <v>0</v>
      </c>
      <c r="E11" s="1">
        <f t="shared" si="1"/>
        <v>0</v>
      </c>
      <c r="F11" s="1">
        <f t="shared" si="1"/>
        <v>0</v>
      </c>
      <c r="G11" s="1">
        <f t="shared" ref="G11:G14" si="2">SUM(B11:F11)</f>
        <v>22927.079999999998</v>
      </c>
    </row>
    <row r="12" spans="1:7" x14ac:dyDescent="0.25">
      <c r="A12" t="s">
        <v>37</v>
      </c>
      <c r="B12" s="1">
        <f t="shared" ref="B12:F12" si="3">B$9*B4</f>
        <v>0</v>
      </c>
      <c r="C12" s="1">
        <f t="shared" si="3"/>
        <v>0</v>
      </c>
      <c r="D12" s="1">
        <f t="shared" si="3"/>
        <v>16000</v>
      </c>
      <c r="E12" s="1">
        <f t="shared" si="3"/>
        <v>0</v>
      </c>
      <c r="F12" s="1">
        <f t="shared" si="3"/>
        <v>0</v>
      </c>
      <c r="G12" s="1">
        <f t="shared" si="2"/>
        <v>16000</v>
      </c>
    </row>
    <row r="13" spans="1:7" x14ac:dyDescent="0.25">
      <c r="A13" t="s">
        <v>40</v>
      </c>
      <c r="B13" s="1">
        <f t="shared" ref="B13:F13" si="4">B$9*B5</f>
        <v>0</v>
      </c>
      <c r="C13" s="1">
        <f t="shared" si="4"/>
        <v>0</v>
      </c>
      <c r="D13" s="1">
        <f t="shared" si="4"/>
        <v>0</v>
      </c>
      <c r="E13" s="1">
        <f t="shared" si="4"/>
        <v>6000</v>
      </c>
      <c r="F13" s="1">
        <f t="shared" si="4"/>
        <v>0</v>
      </c>
      <c r="G13" s="1">
        <f t="shared" si="2"/>
        <v>6000</v>
      </c>
    </row>
    <row r="14" spans="1:7" x14ac:dyDescent="0.25">
      <c r="A14" t="s">
        <v>41</v>
      </c>
      <c r="B14" s="1">
        <f t="shared" ref="B14:E14" si="5">B$9*B6</f>
        <v>0</v>
      </c>
      <c r="C14" s="1">
        <f t="shared" si="5"/>
        <v>0</v>
      </c>
      <c r="D14" s="1">
        <f t="shared" si="5"/>
        <v>0</v>
      </c>
      <c r="E14" s="1">
        <f t="shared" si="5"/>
        <v>0</v>
      </c>
      <c r="F14" s="1">
        <f>F$9*F6</f>
        <v>32000</v>
      </c>
      <c r="G14" s="1">
        <f t="shared" si="2"/>
        <v>32000</v>
      </c>
    </row>
    <row r="15" spans="1:7" x14ac:dyDescent="0.25">
      <c r="A15" t="s">
        <v>14</v>
      </c>
      <c r="B15" s="1">
        <f>SUM(B10:B14)</f>
        <v>19606.599999999999</v>
      </c>
      <c r="C15" s="1">
        <f t="shared" ref="C15:E15" si="6">SUM(C10:C14)</f>
        <v>22927.079999999998</v>
      </c>
      <c r="D15" s="1">
        <f t="shared" si="6"/>
        <v>16000</v>
      </c>
      <c r="E15" s="1">
        <f t="shared" si="6"/>
        <v>6000</v>
      </c>
      <c r="F15" s="1">
        <f>SUM(F10:F14)</f>
        <v>32000</v>
      </c>
      <c r="G15" s="1">
        <f>SUM(G10:G14)</f>
        <v>96533.68</v>
      </c>
    </row>
    <row r="18" spans="1:8" x14ac:dyDescent="0.25">
      <c r="A18" t="s">
        <v>50</v>
      </c>
      <c r="B18">
        <v>4</v>
      </c>
      <c r="C18" s="1">
        <v>7668.6</v>
      </c>
    </row>
    <row r="19" spans="1:8" x14ac:dyDescent="0.25">
      <c r="A19" t="s">
        <v>51</v>
      </c>
      <c r="B19">
        <v>3</v>
      </c>
      <c r="C19" s="1">
        <v>2580.2399999999998</v>
      </c>
    </row>
    <row r="20" spans="1:8" x14ac:dyDescent="0.25">
      <c r="A20" t="s">
        <v>52</v>
      </c>
      <c r="B20">
        <v>4</v>
      </c>
      <c r="C20" s="1">
        <v>8815.4</v>
      </c>
    </row>
    <row r="21" spans="1:8" x14ac:dyDescent="0.25">
      <c r="A21" t="s">
        <v>53</v>
      </c>
      <c r="B21">
        <v>6</v>
      </c>
      <c r="C21" s="1">
        <v>14850.78</v>
      </c>
    </row>
    <row r="22" spans="1:8" x14ac:dyDescent="0.25">
      <c r="A22" t="s">
        <v>54</v>
      </c>
      <c r="B22">
        <v>6</v>
      </c>
      <c r="C22" s="1">
        <v>6365.94</v>
      </c>
    </row>
    <row r="23" spans="1:8" x14ac:dyDescent="0.25">
      <c r="A23" t="s">
        <v>55</v>
      </c>
      <c r="B23">
        <v>6</v>
      </c>
      <c r="C23" s="1">
        <v>8588.94</v>
      </c>
    </row>
    <row r="24" spans="1:8" x14ac:dyDescent="0.25">
      <c r="A24" t="s">
        <v>56</v>
      </c>
      <c r="B24">
        <v>4</v>
      </c>
      <c r="C24" s="1">
        <v>4324.24</v>
      </c>
    </row>
    <row r="25" spans="1:8" x14ac:dyDescent="0.25">
      <c r="A25" t="s">
        <v>57</v>
      </c>
      <c r="B25">
        <v>6</v>
      </c>
      <c r="C25" s="1">
        <v>872.52</v>
      </c>
    </row>
    <row r="26" spans="1:8" x14ac:dyDescent="0.25">
      <c r="A26" t="s">
        <v>58</v>
      </c>
      <c r="B26">
        <v>1</v>
      </c>
      <c r="C26" s="1" t="s">
        <v>59</v>
      </c>
    </row>
    <row r="27" spans="1:8" x14ac:dyDescent="0.25">
      <c r="A27" t="s">
        <v>60</v>
      </c>
      <c r="B27">
        <v>7</v>
      </c>
      <c r="C27" s="1">
        <v>1260</v>
      </c>
    </row>
    <row r="28" spans="1:8" x14ac:dyDescent="0.25">
      <c r="C28" s="1">
        <f>SUM(C18:C27)</f>
        <v>55326.659999999996</v>
      </c>
      <c r="H28" s="2">
        <f>G15-C28</f>
        <v>41207.019999999997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5C26-DFE6-4149-80B0-A2ABC788F623}">
  <dimension ref="A1:B7"/>
  <sheetViews>
    <sheetView workbookViewId="0">
      <selection activeCell="B5" sqref="B5"/>
    </sheetView>
  </sheetViews>
  <sheetFormatPr defaultRowHeight="15" x14ac:dyDescent="0.25"/>
  <cols>
    <col min="1" max="1" width="11" customWidth="1"/>
    <col min="2" max="2" width="12.140625" bestFit="1" customWidth="1"/>
  </cols>
  <sheetData>
    <row r="1" spans="1:2" x14ac:dyDescent="0.25">
      <c r="A1" t="s">
        <v>36</v>
      </c>
      <c r="B1" t="s">
        <v>11</v>
      </c>
    </row>
    <row r="2" spans="1:2" x14ac:dyDescent="0.25">
      <c r="A2" t="s">
        <v>41</v>
      </c>
      <c r="B2">
        <v>1</v>
      </c>
    </row>
    <row r="3" spans="1:2" x14ac:dyDescent="0.25">
      <c r="A3" t="s">
        <v>14</v>
      </c>
      <c r="B3">
        <v>1</v>
      </c>
    </row>
    <row r="5" spans="1:2" x14ac:dyDescent="0.25">
      <c r="B5" s="1">
        <v>4000</v>
      </c>
    </row>
    <row r="7" spans="1:2" x14ac:dyDescent="0.25">
      <c r="B7"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1565B-C7CC-4BC7-B7D5-BD8DF4363A77}">
  <dimension ref="A1:K33"/>
  <sheetViews>
    <sheetView topLeftCell="A4" workbookViewId="0">
      <selection activeCell="C33" sqref="C33"/>
    </sheetView>
  </sheetViews>
  <sheetFormatPr defaultRowHeight="15" x14ac:dyDescent="0.25"/>
  <cols>
    <col min="1" max="1" width="10.85546875" customWidth="1"/>
    <col min="2" max="2" width="13.28515625" bestFit="1" customWidth="1"/>
    <col min="3" max="3" width="13.42578125" bestFit="1" customWidth="1"/>
    <col min="4" max="7" width="12.140625" bestFit="1" customWidth="1"/>
    <col min="8" max="9" width="13.28515625" bestFit="1" customWidth="1"/>
    <col min="11" max="11" width="13.28515625" bestFit="1" customWidth="1"/>
  </cols>
  <sheetData>
    <row r="1" spans="1:9" x14ac:dyDescent="0.25">
      <c r="A1" t="s">
        <v>36</v>
      </c>
      <c r="B1" t="s">
        <v>1</v>
      </c>
      <c r="C1" t="s">
        <v>3</v>
      </c>
      <c r="D1" t="s">
        <v>4</v>
      </c>
      <c r="E1" t="s">
        <v>6</v>
      </c>
      <c r="F1" t="s">
        <v>7</v>
      </c>
      <c r="G1" t="s">
        <v>8</v>
      </c>
      <c r="H1" t="s">
        <v>13</v>
      </c>
      <c r="I1" t="s">
        <v>14</v>
      </c>
    </row>
    <row r="2" spans="1:9" x14ac:dyDescent="0.25">
      <c r="A2" t="s">
        <v>38</v>
      </c>
      <c r="B2">
        <v>7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7</v>
      </c>
    </row>
    <row r="3" spans="1:9" x14ac:dyDescent="0.25">
      <c r="A3" t="s">
        <v>39</v>
      </c>
      <c r="B3">
        <v>0</v>
      </c>
      <c r="C3">
        <v>3</v>
      </c>
      <c r="D3">
        <v>0</v>
      </c>
      <c r="E3">
        <v>0</v>
      </c>
      <c r="F3">
        <v>0</v>
      </c>
      <c r="G3">
        <v>0</v>
      </c>
      <c r="H3">
        <v>0</v>
      </c>
      <c r="I3">
        <v>3</v>
      </c>
    </row>
    <row r="4" spans="1:9" x14ac:dyDescent="0.25">
      <c r="A4" t="s">
        <v>37</v>
      </c>
      <c r="B4">
        <v>0</v>
      </c>
      <c r="C4">
        <v>0</v>
      </c>
      <c r="D4">
        <v>2</v>
      </c>
      <c r="E4">
        <v>0</v>
      </c>
      <c r="F4">
        <v>0</v>
      </c>
      <c r="G4">
        <v>0</v>
      </c>
      <c r="H4">
        <v>0</v>
      </c>
      <c r="I4">
        <v>2</v>
      </c>
    </row>
    <row r="5" spans="1:9" x14ac:dyDescent="0.25">
      <c r="A5" t="s">
        <v>42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1</v>
      </c>
    </row>
    <row r="6" spans="1:9" x14ac:dyDescent="0.25">
      <c r="A6" t="s">
        <v>43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1</v>
      </c>
    </row>
    <row r="7" spans="1:9" x14ac:dyDescent="0.25">
      <c r="A7" t="s">
        <v>44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1</v>
      </c>
    </row>
    <row r="8" spans="1:9" x14ac:dyDescent="0.25">
      <c r="A8" t="s">
        <v>45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5</v>
      </c>
      <c r="I8">
        <v>5</v>
      </c>
    </row>
    <row r="9" spans="1:9" x14ac:dyDescent="0.25">
      <c r="A9" t="s">
        <v>14</v>
      </c>
      <c r="B9">
        <v>7</v>
      </c>
      <c r="C9">
        <v>3</v>
      </c>
      <c r="D9">
        <v>2</v>
      </c>
      <c r="E9">
        <v>1</v>
      </c>
      <c r="F9">
        <v>1</v>
      </c>
      <c r="G9">
        <v>1</v>
      </c>
      <c r="H9">
        <v>5</v>
      </c>
      <c r="I9">
        <v>20</v>
      </c>
    </row>
    <row r="11" spans="1:9" x14ac:dyDescent="0.25">
      <c r="A11" t="s">
        <v>36</v>
      </c>
      <c r="B11">
        <v>4901.6499999999996</v>
      </c>
      <c r="C11">
        <v>3821.18</v>
      </c>
      <c r="D11">
        <v>4000</v>
      </c>
      <c r="E11">
        <v>6000</v>
      </c>
      <c r="F11">
        <v>4000</v>
      </c>
      <c r="G11">
        <v>4000</v>
      </c>
      <c r="H11">
        <v>4000</v>
      </c>
      <c r="I11" t="s">
        <v>14</v>
      </c>
    </row>
    <row r="12" spans="1:9" x14ac:dyDescent="0.25">
      <c r="A12" t="s">
        <v>38</v>
      </c>
      <c r="B12" s="1">
        <f>B$11*B2</f>
        <v>34311.549999999996</v>
      </c>
      <c r="C12" s="1">
        <f t="shared" ref="C12:H12" si="0">C$11*C2</f>
        <v>0</v>
      </c>
      <c r="D12" s="1">
        <f t="shared" si="0"/>
        <v>0</v>
      </c>
      <c r="E12" s="1">
        <f t="shared" si="0"/>
        <v>0</v>
      </c>
      <c r="F12" s="1">
        <f t="shared" si="0"/>
        <v>0</v>
      </c>
      <c r="G12" s="1">
        <f t="shared" si="0"/>
        <v>0</v>
      </c>
      <c r="H12" s="1">
        <f t="shared" si="0"/>
        <v>0</v>
      </c>
      <c r="I12" s="1">
        <f>SUM(B12:H12)</f>
        <v>34311.549999999996</v>
      </c>
    </row>
    <row r="13" spans="1:9" x14ac:dyDescent="0.25">
      <c r="A13" t="s">
        <v>39</v>
      </c>
      <c r="B13" s="1">
        <f t="shared" ref="B13:H13" si="1">B$11*B3</f>
        <v>0</v>
      </c>
      <c r="C13" s="1">
        <f t="shared" si="1"/>
        <v>11463.539999999999</v>
      </c>
      <c r="D13" s="1">
        <f t="shared" si="1"/>
        <v>0</v>
      </c>
      <c r="E13" s="1">
        <f t="shared" si="1"/>
        <v>0</v>
      </c>
      <c r="F13" s="1">
        <f t="shared" si="1"/>
        <v>0</v>
      </c>
      <c r="G13" s="1">
        <f t="shared" si="1"/>
        <v>0</v>
      </c>
      <c r="H13" s="1">
        <f t="shared" si="1"/>
        <v>0</v>
      </c>
      <c r="I13" s="1">
        <f t="shared" ref="I13:I18" si="2">SUM(B13:H13)</f>
        <v>11463.539999999999</v>
      </c>
    </row>
    <row r="14" spans="1:9" x14ac:dyDescent="0.25">
      <c r="A14" t="s">
        <v>37</v>
      </c>
      <c r="B14" s="1">
        <f t="shared" ref="B14:H14" si="3">B$11*B4</f>
        <v>0</v>
      </c>
      <c r="C14" s="1">
        <f t="shared" si="3"/>
        <v>0</v>
      </c>
      <c r="D14" s="1">
        <f t="shared" si="3"/>
        <v>8000</v>
      </c>
      <c r="E14" s="1">
        <f t="shared" si="3"/>
        <v>0</v>
      </c>
      <c r="F14" s="1">
        <f t="shared" si="3"/>
        <v>0</v>
      </c>
      <c r="G14" s="1">
        <f t="shared" si="3"/>
        <v>0</v>
      </c>
      <c r="H14" s="1">
        <f t="shared" si="3"/>
        <v>0</v>
      </c>
      <c r="I14" s="1">
        <f t="shared" si="2"/>
        <v>8000</v>
      </c>
    </row>
    <row r="15" spans="1:9" x14ac:dyDescent="0.25">
      <c r="A15" t="s">
        <v>42</v>
      </c>
      <c r="B15" s="1">
        <f t="shared" ref="B15:H15" si="4">B$11*B5</f>
        <v>0</v>
      </c>
      <c r="C15" s="1">
        <f t="shared" si="4"/>
        <v>0</v>
      </c>
      <c r="D15" s="1">
        <f t="shared" si="4"/>
        <v>0</v>
      </c>
      <c r="E15" s="1">
        <f t="shared" si="4"/>
        <v>6000</v>
      </c>
      <c r="F15" s="1">
        <f t="shared" si="4"/>
        <v>0</v>
      </c>
      <c r="G15" s="1">
        <f t="shared" si="4"/>
        <v>0</v>
      </c>
      <c r="H15" s="1">
        <f t="shared" si="4"/>
        <v>0</v>
      </c>
      <c r="I15" s="1">
        <f t="shared" si="2"/>
        <v>6000</v>
      </c>
    </row>
    <row r="16" spans="1:9" x14ac:dyDescent="0.25">
      <c r="A16" t="s">
        <v>43</v>
      </c>
      <c r="B16" s="1">
        <f t="shared" ref="B16:H16" si="5">B$11*B6</f>
        <v>0</v>
      </c>
      <c r="C16" s="1">
        <f t="shared" si="5"/>
        <v>0</v>
      </c>
      <c r="D16" s="1">
        <f t="shared" si="5"/>
        <v>0</v>
      </c>
      <c r="E16" s="1">
        <f t="shared" si="5"/>
        <v>0</v>
      </c>
      <c r="F16" s="1">
        <f t="shared" si="5"/>
        <v>4000</v>
      </c>
      <c r="G16" s="1">
        <f t="shared" si="5"/>
        <v>0</v>
      </c>
      <c r="H16" s="1">
        <f t="shared" si="5"/>
        <v>0</v>
      </c>
      <c r="I16" s="1">
        <f t="shared" si="2"/>
        <v>4000</v>
      </c>
    </row>
    <row r="17" spans="1:9" x14ac:dyDescent="0.25">
      <c r="A17" t="s">
        <v>44</v>
      </c>
      <c r="B17" s="1">
        <f t="shared" ref="B17:H17" si="6">B$11*B7</f>
        <v>0</v>
      </c>
      <c r="C17" s="1">
        <f t="shared" si="6"/>
        <v>0</v>
      </c>
      <c r="D17" s="1">
        <f t="shared" si="6"/>
        <v>0</v>
      </c>
      <c r="E17" s="1">
        <f t="shared" si="6"/>
        <v>0</v>
      </c>
      <c r="F17" s="1">
        <f t="shared" si="6"/>
        <v>0</v>
      </c>
      <c r="G17" s="1">
        <f t="shared" si="6"/>
        <v>4000</v>
      </c>
      <c r="H17" s="1">
        <f t="shared" si="6"/>
        <v>0</v>
      </c>
      <c r="I17" s="1">
        <f t="shared" si="2"/>
        <v>4000</v>
      </c>
    </row>
    <row r="18" spans="1:9" x14ac:dyDescent="0.25">
      <c r="A18" t="s">
        <v>45</v>
      </c>
      <c r="B18" s="1">
        <f t="shared" ref="B18:H18" si="7">B$11*B8</f>
        <v>0</v>
      </c>
      <c r="C18" s="1">
        <f t="shared" si="7"/>
        <v>0</v>
      </c>
      <c r="D18" s="1">
        <f t="shared" si="7"/>
        <v>0</v>
      </c>
      <c r="E18" s="1">
        <f t="shared" si="7"/>
        <v>0</v>
      </c>
      <c r="F18" s="1">
        <f t="shared" si="7"/>
        <v>0</v>
      </c>
      <c r="G18" s="1">
        <f t="shared" si="7"/>
        <v>0</v>
      </c>
      <c r="H18" s="1">
        <f t="shared" si="7"/>
        <v>20000</v>
      </c>
      <c r="I18" s="1">
        <f t="shared" si="2"/>
        <v>20000</v>
      </c>
    </row>
    <row r="19" spans="1:9" x14ac:dyDescent="0.25">
      <c r="A19" t="s">
        <v>14</v>
      </c>
      <c r="B19" s="1">
        <f>SUM(B12:B18)</f>
        <v>34311.549999999996</v>
      </c>
      <c r="C19" s="1">
        <f t="shared" ref="C19:I19" si="8">SUM(C12:C18)</f>
        <v>11463.539999999999</v>
      </c>
      <c r="D19" s="1">
        <f t="shared" si="8"/>
        <v>8000</v>
      </c>
      <c r="E19" s="1">
        <f t="shared" si="8"/>
        <v>6000</v>
      </c>
      <c r="F19" s="1">
        <f t="shared" si="8"/>
        <v>4000</v>
      </c>
      <c r="G19" s="1">
        <f t="shared" si="8"/>
        <v>4000</v>
      </c>
      <c r="H19" s="1">
        <f t="shared" si="8"/>
        <v>20000</v>
      </c>
      <c r="I19" s="1">
        <f t="shared" si="8"/>
        <v>87775.09</v>
      </c>
    </row>
    <row r="21" spans="1:9" x14ac:dyDescent="0.25">
      <c r="A21" t="s">
        <v>61</v>
      </c>
      <c r="B21">
        <v>5</v>
      </c>
      <c r="C21" s="1">
        <v>775.1</v>
      </c>
    </row>
    <row r="22" spans="1:9" x14ac:dyDescent="0.25">
      <c r="A22" t="s">
        <v>50</v>
      </c>
      <c r="B22">
        <v>7</v>
      </c>
      <c r="C22" s="1">
        <v>13420.05</v>
      </c>
    </row>
    <row r="23" spans="1:9" x14ac:dyDescent="0.25">
      <c r="A23" t="s">
        <v>51</v>
      </c>
      <c r="B23">
        <v>7</v>
      </c>
      <c r="C23" s="1">
        <v>6020.56</v>
      </c>
    </row>
    <row r="24" spans="1:9" x14ac:dyDescent="0.25">
      <c r="A24" t="s">
        <v>62</v>
      </c>
      <c r="B24">
        <v>5</v>
      </c>
      <c r="C24" s="1">
        <v>10080</v>
      </c>
    </row>
    <row r="25" spans="1:9" x14ac:dyDescent="0.25">
      <c r="A25" t="s">
        <v>52</v>
      </c>
      <c r="B25">
        <v>2</v>
      </c>
      <c r="C25" s="1">
        <v>4407.7</v>
      </c>
    </row>
    <row r="26" spans="1:9" x14ac:dyDescent="0.25">
      <c r="A26" t="s">
        <v>53</v>
      </c>
      <c r="B26">
        <v>3</v>
      </c>
      <c r="C26" s="1">
        <v>7425.39</v>
      </c>
    </row>
    <row r="27" spans="1:9" x14ac:dyDescent="0.25">
      <c r="A27" t="s">
        <v>54</v>
      </c>
      <c r="B27">
        <v>3</v>
      </c>
      <c r="C27" s="1">
        <v>3182.97</v>
      </c>
    </row>
    <row r="28" spans="1:9" x14ac:dyDescent="0.25">
      <c r="A28" t="s">
        <v>55</v>
      </c>
      <c r="B28">
        <v>3</v>
      </c>
      <c r="C28" s="1">
        <v>4294.47</v>
      </c>
    </row>
    <row r="29" spans="1:9" x14ac:dyDescent="0.25">
      <c r="A29" t="s">
        <v>56</v>
      </c>
      <c r="B29">
        <v>7</v>
      </c>
      <c r="C29" s="1">
        <v>7567.42</v>
      </c>
    </row>
    <row r="30" spans="1:9" x14ac:dyDescent="0.25">
      <c r="A30" t="s">
        <v>63</v>
      </c>
      <c r="B30">
        <v>14</v>
      </c>
      <c r="C30" s="1">
        <v>3351.46</v>
      </c>
    </row>
    <row r="31" spans="1:9" x14ac:dyDescent="0.25">
      <c r="A31" t="s">
        <v>64</v>
      </c>
      <c r="B31">
        <v>5</v>
      </c>
      <c r="C31" s="1">
        <v>576</v>
      </c>
    </row>
    <row r="32" spans="1:9" x14ac:dyDescent="0.25">
      <c r="A32" t="s">
        <v>57</v>
      </c>
      <c r="B32">
        <v>9</v>
      </c>
      <c r="C32" s="1">
        <v>1308.78</v>
      </c>
    </row>
    <row r="33" spans="3:11" x14ac:dyDescent="0.25">
      <c r="C33" s="1">
        <f>SUM(C21:C32)</f>
        <v>62409.899999999994</v>
      </c>
      <c r="K33" s="2">
        <f>I19-C33</f>
        <v>25365.190000000002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6C2C9-EFB6-49DC-B557-547B2DCCC3F1}">
  <dimension ref="A1:C13"/>
  <sheetViews>
    <sheetView workbookViewId="0">
      <selection activeCell="C13" sqref="C13"/>
    </sheetView>
  </sheetViews>
  <sheetFormatPr defaultRowHeight="15" x14ac:dyDescent="0.25"/>
  <cols>
    <col min="1" max="1" width="12" customWidth="1"/>
    <col min="2" max="2" width="12.140625" bestFit="1" customWidth="1"/>
  </cols>
  <sheetData>
    <row r="1" spans="1:3" x14ac:dyDescent="0.25">
      <c r="A1" t="s">
        <v>36</v>
      </c>
      <c r="B1" t="s">
        <v>1</v>
      </c>
    </row>
    <row r="2" spans="1:3" x14ac:dyDescent="0.25">
      <c r="A2" t="s">
        <v>38</v>
      </c>
      <c r="B2">
        <v>1</v>
      </c>
    </row>
    <row r="3" spans="1:3" x14ac:dyDescent="0.25">
      <c r="A3" t="s">
        <v>14</v>
      </c>
      <c r="B3">
        <v>1</v>
      </c>
    </row>
    <row r="5" spans="1:3" x14ac:dyDescent="0.25">
      <c r="B5" s="1">
        <v>4901.6499999999996</v>
      </c>
    </row>
    <row r="8" spans="1:3" x14ac:dyDescent="0.25">
      <c r="A8" t="s">
        <v>50</v>
      </c>
      <c r="B8">
        <v>1</v>
      </c>
      <c r="C8" s="3">
        <v>1917.15</v>
      </c>
    </row>
    <row r="9" spans="1:3" x14ac:dyDescent="0.25">
      <c r="A9" t="s">
        <v>51</v>
      </c>
      <c r="B9">
        <v>1</v>
      </c>
      <c r="C9">
        <v>860.08</v>
      </c>
    </row>
    <row r="10" spans="1:3" x14ac:dyDescent="0.25">
      <c r="A10" t="s">
        <v>52</v>
      </c>
      <c r="B10">
        <v>1</v>
      </c>
      <c r="C10" s="3">
        <v>2203.85</v>
      </c>
    </row>
    <row r="11" spans="1:3" x14ac:dyDescent="0.25">
      <c r="A11" t="s">
        <v>56</v>
      </c>
      <c r="B11">
        <v>1</v>
      </c>
      <c r="C11" s="3">
        <v>1081.06</v>
      </c>
    </row>
    <row r="12" spans="1:3" x14ac:dyDescent="0.25">
      <c r="A12" t="s">
        <v>63</v>
      </c>
      <c r="B12">
        <v>1</v>
      </c>
      <c r="C12">
        <v>239.39</v>
      </c>
    </row>
    <row r="13" spans="1:3" x14ac:dyDescent="0.25">
      <c r="C13" s="3">
        <f>SUM(C8:C12)</f>
        <v>6301.53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C5358-6D4D-4702-B1ED-D2A207F8F4C9}">
  <dimension ref="A1:F15"/>
  <sheetViews>
    <sheetView workbookViewId="0">
      <selection activeCell="F14" sqref="F14"/>
    </sheetView>
  </sheetViews>
  <sheetFormatPr defaultRowHeight="15" x14ac:dyDescent="0.25"/>
  <cols>
    <col min="1" max="1" width="11" customWidth="1"/>
  </cols>
  <sheetData>
    <row r="1" spans="1:6" x14ac:dyDescent="0.25">
      <c r="A1" t="s">
        <v>36</v>
      </c>
      <c r="B1" t="s">
        <v>4</v>
      </c>
      <c r="C1" t="s">
        <v>9</v>
      </c>
      <c r="D1" t="s">
        <v>12</v>
      </c>
      <c r="E1" t="s">
        <v>13</v>
      </c>
      <c r="F1" t="s">
        <v>14</v>
      </c>
    </row>
    <row r="2" spans="1:6" x14ac:dyDescent="0.25">
      <c r="A2" t="s">
        <v>37</v>
      </c>
      <c r="B2">
        <v>1</v>
      </c>
      <c r="C2">
        <v>0</v>
      </c>
      <c r="D2">
        <v>0</v>
      </c>
      <c r="E2">
        <v>0</v>
      </c>
      <c r="F2">
        <v>1</v>
      </c>
    </row>
    <row r="3" spans="1:6" x14ac:dyDescent="0.25">
      <c r="A3" t="s">
        <v>46</v>
      </c>
      <c r="B3">
        <v>0</v>
      </c>
      <c r="C3">
        <v>1</v>
      </c>
      <c r="D3">
        <v>0</v>
      </c>
      <c r="E3">
        <v>0</v>
      </c>
      <c r="F3">
        <v>1</v>
      </c>
    </row>
    <row r="4" spans="1:6" x14ac:dyDescent="0.25">
      <c r="A4" t="s">
        <v>47</v>
      </c>
      <c r="B4">
        <v>0</v>
      </c>
      <c r="C4">
        <v>0</v>
      </c>
      <c r="D4">
        <v>1</v>
      </c>
      <c r="E4">
        <v>0</v>
      </c>
      <c r="F4">
        <v>1</v>
      </c>
    </row>
    <row r="5" spans="1:6" x14ac:dyDescent="0.25">
      <c r="A5" t="s">
        <v>45</v>
      </c>
      <c r="B5">
        <v>0</v>
      </c>
      <c r="C5">
        <v>0</v>
      </c>
      <c r="D5">
        <v>0</v>
      </c>
      <c r="E5">
        <v>1</v>
      </c>
      <c r="F5">
        <v>1</v>
      </c>
    </row>
    <row r="6" spans="1:6" x14ac:dyDescent="0.25">
      <c r="A6" t="s">
        <v>14</v>
      </c>
      <c r="B6">
        <v>1</v>
      </c>
      <c r="C6">
        <v>1</v>
      </c>
      <c r="D6">
        <v>1</v>
      </c>
      <c r="E6">
        <v>1</v>
      </c>
      <c r="F6">
        <v>4</v>
      </c>
    </row>
    <row r="8" spans="1:6" x14ac:dyDescent="0.25">
      <c r="A8" t="s">
        <v>36</v>
      </c>
      <c r="B8">
        <v>4000</v>
      </c>
      <c r="C8">
        <v>4000</v>
      </c>
      <c r="D8">
        <v>3000</v>
      </c>
      <c r="E8">
        <v>4000</v>
      </c>
      <c r="F8" t="s">
        <v>14</v>
      </c>
    </row>
    <row r="9" spans="1:6" x14ac:dyDescent="0.25">
      <c r="A9" t="s">
        <v>37</v>
      </c>
      <c r="B9">
        <v>4000</v>
      </c>
      <c r="C9">
        <v>0</v>
      </c>
      <c r="D9">
        <v>0</v>
      </c>
      <c r="E9">
        <v>0</v>
      </c>
      <c r="F9">
        <f>SUM(B9:E9)</f>
        <v>4000</v>
      </c>
    </row>
    <row r="10" spans="1:6" x14ac:dyDescent="0.25">
      <c r="A10" t="s">
        <v>46</v>
      </c>
      <c r="B10">
        <v>0</v>
      </c>
      <c r="C10">
        <v>4000</v>
      </c>
      <c r="D10">
        <v>0</v>
      </c>
      <c r="E10">
        <v>0</v>
      </c>
      <c r="F10">
        <f t="shared" ref="F10:F12" si="0">SUM(B10:E10)</f>
        <v>4000</v>
      </c>
    </row>
    <row r="11" spans="1:6" x14ac:dyDescent="0.25">
      <c r="A11" t="s">
        <v>47</v>
      </c>
      <c r="B11">
        <v>0</v>
      </c>
      <c r="C11">
        <v>0</v>
      </c>
      <c r="D11">
        <v>3000</v>
      </c>
      <c r="E11">
        <v>0</v>
      </c>
      <c r="F11">
        <f t="shared" si="0"/>
        <v>3000</v>
      </c>
    </row>
    <row r="12" spans="1:6" x14ac:dyDescent="0.25">
      <c r="A12" t="s">
        <v>45</v>
      </c>
      <c r="B12">
        <v>0</v>
      </c>
      <c r="C12">
        <v>0</v>
      </c>
      <c r="D12">
        <v>0</v>
      </c>
      <c r="E12">
        <v>4000</v>
      </c>
      <c r="F12">
        <f t="shared" si="0"/>
        <v>4000</v>
      </c>
    </row>
    <row r="13" spans="1:6" x14ac:dyDescent="0.25">
      <c r="A13" t="s">
        <v>14</v>
      </c>
      <c r="B13">
        <f>SUM(B9:B12)</f>
        <v>4000</v>
      </c>
      <c r="C13">
        <f t="shared" ref="C13:E13" si="1">SUM(C9:C12)</f>
        <v>4000</v>
      </c>
      <c r="D13">
        <f t="shared" si="1"/>
        <v>3000</v>
      </c>
      <c r="E13">
        <f t="shared" si="1"/>
        <v>4000</v>
      </c>
      <c r="F13">
        <f>SUM(F9:F12)</f>
        <v>15000</v>
      </c>
    </row>
    <row r="15" spans="1:6" x14ac:dyDescent="0.25">
      <c r="B15">
        <v>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2158A-DE1D-4CD8-9D31-B4E0BF2F09DD}">
  <dimension ref="A1:B7"/>
  <sheetViews>
    <sheetView workbookViewId="0">
      <selection activeCell="B5" sqref="B5"/>
    </sheetView>
  </sheetViews>
  <sheetFormatPr defaultRowHeight="15" x14ac:dyDescent="0.25"/>
  <cols>
    <col min="1" max="1" width="11" customWidth="1"/>
    <col min="2" max="2" width="12.140625" bestFit="1" customWidth="1"/>
  </cols>
  <sheetData>
    <row r="1" spans="1:2" x14ac:dyDescent="0.25">
      <c r="A1" t="s">
        <v>36</v>
      </c>
      <c r="B1" t="s">
        <v>13</v>
      </c>
    </row>
    <row r="2" spans="1:2" x14ac:dyDescent="0.25">
      <c r="A2" t="s">
        <v>45</v>
      </c>
      <c r="B2">
        <v>1</v>
      </c>
    </row>
    <row r="3" spans="1:2" x14ac:dyDescent="0.25">
      <c r="A3" t="s">
        <v>14</v>
      </c>
      <c r="B3">
        <v>1</v>
      </c>
    </row>
    <row r="5" spans="1:2" x14ac:dyDescent="0.25">
      <c r="B5" s="1">
        <v>4000</v>
      </c>
    </row>
    <row r="7" spans="1:2" x14ac:dyDescent="0.25">
      <c r="B7">
        <v>0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BAA0-920D-43A8-9772-260594EF435A}">
  <dimension ref="A1:B7"/>
  <sheetViews>
    <sheetView workbookViewId="0">
      <selection activeCell="B5" sqref="B5"/>
    </sheetView>
  </sheetViews>
  <sheetFormatPr defaultRowHeight="15" x14ac:dyDescent="0.25"/>
  <cols>
    <col min="1" max="1" width="11" customWidth="1"/>
    <col min="2" max="2" width="12.140625" bestFit="1" customWidth="1"/>
  </cols>
  <sheetData>
    <row r="1" spans="1:2" x14ac:dyDescent="0.25">
      <c r="A1" t="s">
        <v>36</v>
      </c>
      <c r="B1" t="s">
        <v>12</v>
      </c>
    </row>
    <row r="2" spans="1:2" x14ac:dyDescent="0.25">
      <c r="A2" t="s">
        <v>47</v>
      </c>
      <c r="B2">
        <v>2</v>
      </c>
    </row>
    <row r="3" spans="1:2" x14ac:dyDescent="0.25">
      <c r="A3" t="s">
        <v>14</v>
      </c>
      <c r="B3">
        <v>2</v>
      </c>
    </row>
    <row r="5" spans="1:2" x14ac:dyDescent="0.25">
      <c r="B5" s="1">
        <v>6000</v>
      </c>
    </row>
    <row r="7" spans="1:2" x14ac:dyDescent="0.25">
      <c r="B7"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Resumo</vt:lpstr>
      <vt:lpstr>2303167</vt:lpstr>
      <vt:lpstr>2303892</vt:lpstr>
      <vt:lpstr>2304155</vt:lpstr>
      <vt:lpstr>2306336</vt:lpstr>
      <vt:lpstr>2306344</vt:lpstr>
      <vt:lpstr>2436469</vt:lpstr>
      <vt:lpstr>2491249</vt:lpstr>
      <vt:lpstr>2492342</vt:lpstr>
      <vt:lpstr>2504316</vt:lpstr>
      <vt:lpstr>2521296</vt:lpstr>
      <vt:lpstr>2521695</vt:lpstr>
      <vt:lpstr>2521792</vt:lpstr>
      <vt:lpstr>2522691</vt:lpstr>
      <vt:lpstr>2558246</vt:lpstr>
      <vt:lpstr>2558254</vt:lpstr>
      <vt:lpstr>2568713</vt:lpstr>
      <vt:lpstr>2662914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2025-09-11T16:00:06Z</dcterms:created>
  <dcterms:modified xsi:type="dcterms:W3CDTF">2025-09-16T17:39:28Z</dcterms:modified>
</cp:coreProperties>
</file>