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Março 2026\Detalhado\Ambulatorial\"/>
    </mc:Choice>
  </mc:AlternateContent>
  <xr:revisionPtr revIDLastSave="0" documentId="13_ncr:1_{BF650B6D-20E4-4A76-A805-87F8AD25B0AB}" xr6:coauthVersionLast="47" xr6:coauthVersionMax="47" xr10:uidLastSave="{00000000-0000-0000-0000-000000000000}"/>
  <bookViews>
    <workbookView xWindow="-90" yWindow="45" windowWidth="14640" windowHeight="15480" activeTab="4" xr2:uid="{9B414410-ACA7-411A-8E7C-CDEA4B74192B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bxM">[1]Delib!$A$1:$B$15</definedName>
    <definedName name="delibxMM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5" l="1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Q3" i="5"/>
  <c r="Q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B2" i="5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R3" i="4"/>
  <c r="R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C2" i="4"/>
  <c r="A3" i="4"/>
  <c r="A2" i="4"/>
</calcChain>
</file>

<file path=xl/sharedStrings.xml><?xml version="1.0" encoding="utf-8"?>
<sst xmlns="http://schemas.openxmlformats.org/spreadsheetml/2006/main" count="82" uniqueCount="21">
  <si>
    <t>Estabelecimentos CNES-SC</t>
  </si>
  <si>
    <t>0405050364 TRATAMENTO CIRURGICO DE PTERIGIO</t>
  </si>
  <si>
    <t xml:space="preserve">0409010154 EXTRACAO ENDOSCOPICA DE CORPO ESTRANHO / CALCULO </t>
  </si>
  <si>
    <t>Total</t>
  </si>
  <si>
    <t>0610062 HOSPITAL DE OLHOS DE CONCORDIA LTDA</t>
  </si>
  <si>
    <t>2306336 HOSPITAL SAO JOSE</t>
  </si>
  <si>
    <t>2379627 HOSPITAL SAMARIA</t>
  </si>
  <si>
    <t>2558246 HOSPITAL SANTA ISABEL</t>
  </si>
  <si>
    <t>2568713 HOSPITAL REGIONAL ALTO VALE</t>
  </si>
  <si>
    <t>3123251 HOSPITAL DE OLHOS DE BLUMENAU</t>
  </si>
  <si>
    <t>3180948 CLINICA DE OLHOS DR ROBERTO VON HERTWIG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</si>
  <si>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</si>
  <si>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</si>
  <si>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</si>
  <si>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</si>
  <si>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5195756 CIS NORDESTE SC</t>
  </si>
  <si>
    <t>5458471 INSTITUTO DE OLHOS ALTO VALE</t>
  </si>
  <si>
    <t>7728557 BOJ FILIAL</t>
  </si>
  <si>
    <t>9717463 HOSPITAL DA VISAO JARAGUA DO SUL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</si>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</sst>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Fevereiro%202026/Detalhado/Ambulatorial/SIA%20MAC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6B9C-A2C1-432F-87FD-45C6E780C945}">
  <dimension ref="A1:B15"/>
  <sheetViews>
    <sheetView workbookViewId="0"/>
  </sheetViews>
  <sheetFormatPr defaultRowHeight="15" x14ac:dyDescent="0.25"/>
  <cols>
    <col min="1" max="1" width="10.7109375" customWidth="1"/>
    <col min="2" max="2" width="13" customWidth="1"/>
  </cols>
  <sheetData>
    <row r="1" spans="1:2" x14ac:dyDescent="0.25">
      <c r="A1" t="s">
        <v>19</v>
      </c>
      <c r="B1" s="1" t="s">
        <v>20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BBBA-998F-4FC4-8FC9-AFF3DCBE51E6}">
  <dimension ref="A1:Q4"/>
  <sheetViews>
    <sheetView topLeftCell="D1" workbookViewId="0">
      <selection sqref="A1:Q4"/>
    </sheetView>
  </sheetViews>
  <sheetFormatPr defaultRowHeight="15" x14ac:dyDescent="0.25"/>
  <cols>
    <col min="1" max="1" width="10.7109375" customWidth="1"/>
  </cols>
  <sheetData>
    <row r="1" spans="1:17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3</v>
      </c>
    </row>
    <row r="2" spans="1:17" x14ac:dyDescent="0.25">
      <c r="A2" t="s">
        <v>1</v>
      </c>
      <c r="B2">
        <v>25</v>
      </c>
      <c r="C2">
        <v>0</v>
      </c>
      <c r="D2">
        <v>6</v>
      </c>
      <c r="E2">
        <v>0</v>
      </c>
      <c r="F2">
        <v>2</v>
      </c>
      <c r="G2">
        <v>6</v>
      </c>
      <c r="H2">
        <v>49</v>
      </c>
      <c r="I2">
        <v>33</v>
      </c>
      <c r="J2">
        <v>29</v>
      </c>
      <c r="K2">
        <v>46</v>
      </c>
      <c r="L2">
        <v>25</v>
      </c>
      <c r="M2">
        <v>20</v>
      </c>
      <c r="N2">
        <v>1</v>
      </c>
      <c r="O2">
        <v>26</v>
      </c>
      <c r="P2">
        <v>12</v>
      </c>
      <c r="Q2">
        <v>280</v>
      </c>
    </row>
    <row r="3" spans="1:17" x14ac:dyDescent="0.25">
      <c r="A3" t="s">
        <v>2</v>
      </c>
      <c r="B3">
        <v>0</v>
      </c>
      <c r="C3">
        <v>10</v>
      </c>
      <c r="D3">
        <v>0</v>
      </c>
      <c r="E3">
        <v>27</v>
      </c>
      <c r="F3">
        <v>11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48</v>
      </c>
    </row>
    <row r="4" spans="1:17" x14ac:dyDescent="0.25">
      <c r="A4" t="s">
        <v>3</v>
      </c>
      <c r="B4">
        <v>25</v>
      </c>
      <c r="C4">
        <v>10</v>
      </c>
      <c r="D4">
        <v>6</v>
      </c>
      <c r="E4">
        <v>27</v>
      </c>
      <c r="F4">
        <v>13</v>
      </c>
      <c r="G4">
        <v>6</v>
      </c>
      <c r="H4">
        <v>49</v>
      </c>
      <c r="I4">
        <v>33</v>
      </c>
      <c r="J4">
        <v>29</v>
      </c>
      <c r="K4">
        <v>46</v>
      </c>
      <c r="L4">
        <v>25</v>
      </c>
      <c r="M4">
        <v>20</v>
      </c>
      <c r="N4">
        <v>1</v>
      </c>
      <c r="O4">
        <v>26</v>
      </c>
      <c r="P4">
        <v>12</v>
      </c>
      <c r="Q4">
        <v>328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8E7A5-37B2-4A30-A416-E7CB27DDD17F}">
  <dimension ref="A1:Q4"/>
  <sheetViews>
    <sheetView workbookViewId="0"/>
  </sheetViews>
  <sheetFormatPr defaultRowHeight="15" x14ac:dyDescent="0.25"/>
  <cols>
    <col min="1" max="1" width="10.7109375" customWidth="1"/>
    <col min="2" max="2" width="13.42578125" bestFit="1" customWidth="1"/>
    <col min="3" max="3" width="12.28515625" bestFit="1" customWidth="1"/>
    <col min="4" max="4" width="13.42578125" bestFit="1" customWidth="1"/>
    <col min="5" max="6" width="10.5703125" bestFit="1" customWidth="1"/>
    <col min="7" max="7" width="12.140625" bestFit="1" customWidth="1"/>
    <col min="8" max="8" width="13.28515625" bestFit="1" customWidth="1"/>
    <col min="9" max="13" width="12.140625" bestFit="1" customWidth="1"/>
    <col min="14" max="14" width="10.5703125" bestFit="1" customWidth="1"/>
    <col min="15" max="16" width="12.140625" bestFit="1" customWidth="1"/>
    <col min="17" max="17" width="13.28515625" bestFit="1" customWidth="1"/>
  </cols>
  <sheetData>
    <row r="1" spans="1:17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3</v>
      </c>
    </row>
    <row r="2" spans="1:17" x14ac:dyDescent="0.25">
      <c r="A2" t="s">
        <v>1</v>
      </c>
      <c r="B2" s="1">
        <v>5238.75</v>
      </c>
      <c r="C2" s="1">
        <v>0</v>
      </c>
      <c r="D2" s="1">
        <v>1257.3</v>
      </c>
      <c r="E2" s="1">
        <v>0</v>
      </c>
      <c r="F2" s="1">
        <v>419.1</v>
      </c>
      <c r="G2" s="1">
        <v>1257.3</v>
      </c>
      <c r="H2" s="1">
        <v>10267.950000000001</v>
      </c>
      <c r="I2" s="1">
        <v>6915.15</v>
      </c>
      <c r="J2" s="1">
        <v>6076.95</v>
      </c>
      <c r="K2" s="1">
        <v>9639.2999999999993</v>
      </c>
      <c r="L2" s="1">
        <v>5238.75</v>
      </c>
      <c r="M2" s="1">
        <v>4191</v>
      </c>
      <c r="N2" s="1">
        <v>209.55</v>
      </c>
      <c r="O2" s="1">
        <v>5448.3</v>
      </c>
      <c r="P2" s="1">
        <v>2514.6</v>
      </c>
      <c r="Q2" s="1">
        <v>58674</v>
      </c>
    </row>
    <row r="3" spans="1:17" x14ac:dyDescent="0.25">
      <c r="A3" t="s">
        <v>2</v>
      </c>
      <c r="B3" s="1">
        <v>0</v>
      </c>
      <c r="C3" s="1">
        <v>298.39999999999998</v>
      </c>
      <c r="D3" s="1">
        <v>0</v>
      </c>
      <c r="E3" s="1">
        <v>805.68</v>
      </c>
      <c r="F3" s="1">
        <v>328.24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1432.32</v>
      </c>
    </row>
    <row r="4" spans="1:17" x14ac:dyDescent="0.25">
      <c r="A4" t="s">
        <v>3</v>
      </c>
      <c r="B4" s="1">
        <v>5238.75</v>
      </c>
      <c r="C4" s="1">
        <v>298.39999999999998</v>
      </c>
      <c r="D4" s="1">
        <v>1257.3</v>
      </c>
      <c r="E4" s="1">
        <v>805.68</v>
      </c>
      <c r="F4" s="1">
        <v>747.34</v>
      </c>
      <c r="G4" s="1">
        <v>1257.3</v>
      </c>
      <c r="H4" s="1">
        <v>10267.950000000001</v>
      </c>
      <c r="I4" s="1">
        <v>6915.15</v>
      </c>
      <c r="J4" s="1">
        <v>6076.95</v>
      </c>
      <c r="K4" s="1">
        <v>9639.2999999999993</v>
      </c>
      <c r="L4" s="1">
        <v>5238.75</v>
      </c>
      <c r="M4" s="1">
        <v>4191</v>
      </c>
      <c r="N4" s="1">
        <v>209.55</v>
      </c>
      <c r="O4" s="1">
        <v>5448.3</v>
      </c>
      <c r="P4" s="1">
        <v>2514.6</v>
      </c>
      <c r="Q4" s="1">
        <v>60106.32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CDE2-DD48-440C-A4C8-7159DD064E82}">
  <dimension ref="A1:R4"/>
  <sheetViews>
    <sheetView workbookViewId="0">
      <selection activeCell="C2" sqref="C2:R4"/>
    </sheetView>
  </sheetViews>
  <sheetFormatPr defaultRowHeight="15" x14ac:dyDescent="0.25"/>
  <cols>
    <col min="1" max="1" width="10" bestFit="1" customWidth="1"/>
    <col min="2" max="2" width="10.85546875" customWidth="1"/>
    <col min="3" max="3" width="13.28515625" bestFit="1" customWidth="1"/>
    <col min="4" max="5" width="12.140625" bestFit="1" customWidth="1"/>
    <col min="6" max="6" width="13.28515625" bestFit="1" customWidth="1"/>
    <col min="7" max="8" width="12.140625" bestFit="1" customWidth="1"/>
    <col min="9" max="14" width="13.28515625" bestFit="1" customWidth="1"/>
    <col min="15" max="15" width="10.5703125" bestFit="1" customWidth="1"/>
    <col min="16" max="16" width="13.28515625" bestFit="1" customWidth="1"/>
    <col min="17" max="17" width="12.140625" bestFit="1" customWidth="1"/>
    <col min="18" max="18" width="14.28515625" bestFit="1" customWidth="1"/>
  </cols>
  <sheetData>
    <row r="1" spans="1:18" x14ac:dyDescent="0.25">
      <c r="B1" t="s">
        <v>0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3</v>
      </c>
    </row>
    <row r="2" spans="1:18" x14ac:dyDescent="0.25">
      <c r="A2">
        <f>LEFT(B2,10)*1</f>
        <v>405050364</v>
      </c>
      <c r="B2" t="s">
        <v>1</v>
      </c>
      <c r="C2" s="1">
        <f>IFERROR(VLOOKUP($A2,delibxMM,2,0)*(Físico!B2),0)</f>
        <v>15716.25</v>
      </c>
      <c r="D2" s="1">
        <f>IFERROR(VLOOKUP($A2,delibxMM,2,0)*(Físico!C2),0)</f>
        <v>0</v>
      </c>
      <c r="E2" s="1">
        <f>IFERROR(VLOOKUP($A2,delibxMM,2,0)*(Físico!D2),0)</f>
        <v>3771.8999999999996</v>
      </c>
      <c r="F2" s="1">
        <f>IFERROR(VLOOKUP($A2,delibxMM,2,0)*(Físico!E2),0)</f>
        <v>0</v>
      </c>
      <c r="G2" s="1">
        <f>IFERROR(VLOOKUP($A2,delibxMM,2,0)*(Físico!F2),0)</f>
        <v>1257.3</v>
      </c>
      <c r="H2" s="1">
        <f>IFERROR(VLOOKUP($A2,delibxMM,2,0)*(Físico!G2),0)</f>
        <v>3771.8999999999996</v>
      </c>
      <c r="I2" s="1">
        <f>IFERROR(VLOOKUP($A2,delibxMM,2,0)*(Físico!H2),0)</f>
        <v>30803.85</v>
      </c>
      <c r="J2" s="1">
        <f>IFERROR(VLOOKUP($A2,delibxMM,2,0)*(Físico!I2),0)</f>
        <v>20745.45</v>
      </c>
      <c r="K2" s="1">
        <f>IFERROR(VLOOKUP($A2,delibxMM,2,0)*(Físico!J2),0)</f>
        <v>18230.849999999999</v>
      </c>
      <c r="L2" s="1">
        <f>IFERROR(VLOOKUP($A2,delibxMM,2,0)*(Físico!K2),0)</f>
        <v>28917.899999999998</v>
      </c>
      <c r="M2" s="1">
        <f>IFERROR(VLOOKUP($A2,delibxMM,2,0)*(Físico!L2),0)</f>
        <v>15716.25</v>
      </c>
      <c r="N2" s="1">
        <f>IFERROR(VLOOKUP($A2,delibxMM,2,0)*(Físico!M2),0)</f>
        <v>12573</v>
      </c>
      <c r="O2" s="1">
        <f>IFERROR(VLOOKUP($A2,delibxMM,2,0)*(Físico!N2),0)</f>
        <v>628.65</v>
      </c>
      <c r="P2" s="1">
        <f>IFERROR(VLOOKUP($A2,delibxMM,2,0)*(Físico!O2),0)</f>
        <v>16344.9</v>
      </c>
      <c r="Q2" s="1">
        <f>IFERROR(VLOOKUP($A2,delibxMM,2,0)*(Físico!P2),0)</f>
        <v>7543.7999999999993</v>
      </c>
      <c r="R2" s="1">
        <f>SUM(C2:Q2)</f>
        <v>176021.99999999997</v>
      </c>
    </row>
    <row r="3" spans="1:18" x14ac:dyDescent="0.25">
      <c r="A3">
        <f>LEFT(B3,10)*1</f>
        <v>409010154</v>
      </c>
      <c r="B3" t="s">
        <v>2</v>
      </c>
      <c r="C3" s="1">
        <f>IFERROR(VLOOKUP($A3,delibxMM,2,0)*(Físico!B3),0)</f>
        <v>0</v>
      </c>
      <c r="D3" s="1">
        <f>IFERROR(VLOOKUP($A3,delibxMM,2,0)*(Físico!C3),0)</f>
        <v>5000</v>
      </c>
      <c r="E3" s="1">
        <f>IFERROR(VLOOKUP($A3,delibxMM,2,0)*(Físico!D3),0)</f>
        <v>0</v>
      </c>
      <c r="F3" s="1">
        <f>IFERROR(VLOOKUP($A3,delibxMM,2,0)*(Físico!E3),0)</f>
        <v>13500</v>
      </c>
      <c r="G3" s="1">
        <f>IFERROR(VLOOKUP($A3,delibxMM,2,0)*(Físico!F3),0)</f>
        <v>5500</v>
      </c>
      <c r="H3" s="1">
        <f>IFERROR(VLOOKUP($A3,delibxMM,2,0)*(Físico!G3),0)</f>
        <v>0</v>
      </c>
      <c r="I3" s="1">
        <f>IFERROR(VLOOKUP($A3,delibxMM,2,0)*(Físico!H3),0)</f>
        <v>0</v>
      </c>
      <c r="J3" s="1">
        <f>IFERROR(VLOOKUP($A3,delibxMM,2,0)*(Físico!I3),0)</f>
        <v>0</v>
      </c>
      <c r="K3" s="1">
        <f>IFERROR(VLOOKUP($A3,delibxMM,2,0)*(Físico!J3),0)</f>
        <v>0</v>
      </c>
      <c r="L3" s="1">
        <f>IFERROR(VLOOKUP($A3,delibxMM,2,0)*(Físico!K3),0)</f>
        <v>0</v>
      </c>
      <c r="M3" s="1">
        <f>IFERROR(VLOOKUP($A3,delibxMM,2,0)*(Físico!L3),0)</f>
        <v>0</v>
      </c>
      <c r="N3" s="1">
        <f>IFERROR(VLOOKUP($A3,delibxMM,2,0)*(Físico!M3),0)</f>
        <v>0</v>
      </c>
      <c r="O3" s="1">
        <f>IFERROR(VLOOKUP($A3,delibxMM,2,0)*(Físico!N3),0)</f>
        <v>0</v>
      </c>
      <c r="P3" s="1">
        <f>IFERROR(VLOOKUP($A3,delibxMM,2,0)*(Físico!O3),0)</f>
        <v>0</v>
      </c>
      <c r="Q3" s="1">
        <f>IFERROR(VLOOKUP($A3,delibxMM,2,0)*(Físico!P3),0)</f>
        <v>0</v>
      </c>
      <c r="R3" s="1">
        <f>SUM(C3:Q3)</f>
        <v>24000</v>
      </c>
    </row>
    <row r="4" spans="1:18" x14ac:dyDescent="0.25">
      <c r="B4" t="s">
        <v>3</v>
      </c>
      <c r="C4" s="1">
        <f t="shared" ref="C4:Q4" si="0">SUM(C2:C3)</f>
        <v>15716.25</v>
      </c>
      <c r="D4" s="1">
        <f t="shared" si="0"/>
        <v>5000</v>
      </c>
      <c r="E4" s="1">
        <f t="shared" si="0"/>
        <v>3771.8999999999996</v>
      </c>
      <c r="F4" s="1">
        <f t="shared" si="0"/>
        <v>13500</v>
      </c>
      <c r="G4" s="1">
        <f t="shared" si="0"/>
        <v>6757.3</v>
      </c>
      <c r="H4" s="1">
        <f t="shared" si="0"/>
        <v>3771.8999999999996</v>
      </c>
      <c r="I4" s="1">
        <f t="shared" si="0"/>
        <v>30803.85</v>
      </c>
      <c r="J4" s="1">
        <f t="shared" si="0"/>
        <v>20745.45</v>
      </c>
      <c r="K4" s="1">
        <f t="shared" si="0"/>
        <v>18230.849999999999</v>
      </c>
      <c r="L4" s="1">
        <f t="shared" si="0"/>
        <v>28917.899999999998</v>
      </c>
      <c r="M4" s="1">
        <f t="shared" si="0"/>
        <v>15716.25</v>
      </c>
      <c r="N4" s="1">
        <f t="shared" si="0"/>
        <v>12573</v>
      </c>
      <c r="O4" s="1">
        <f t="shared" si="0"/>
        <v>628.65</v>
      </c>
      <c r="P4" s="1">
        <f t="shared" si="0"/>
        <v>16344.9</v>
      </c>
      <c r="Q4" s="1">
        <f t="shared" si="0"/>
        <v>7543.7999999999993</v>
      </c>
      <c r="R4" s="1">
        <f>SUM(R2:R3)</f>
        <v>200021.99999999997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75CE-6562-489F-A87A-B63CCBD8DB1D}">
  <dimension ref="A1:Q4"/>
  <sheetViews>
    <sheetView tabSelected="1" topLeftCell="E1" workbookViewId="0">
      <selection activeCell="Q4" sqref="B4:Q4"/>
    </sheetView>
  </sheetViews>
  <sheetFormatPr defaultRowHeight="15" x14ac:dyDescent="0.25"/>
  <cols>
    <col min="2" max="2" width="13.28515625" bestFit="1" customWidth="1"/>
    <col min="17" max="17" width="14.28515625" bestFit="1" customWidth="1"/>
  </cols>
  <sheetData>
    <row r="1" spans="1:17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3</v>
      </c>
    </row>
    <row r="2" spans="1:17" x14ac:dyDescent="0.25">
      <c r="A2" t="s">
        <v>1</v>
      </c>
      <c r="B2" s="2">
        <f>Financeiro!B2+Complemento!C2</f>
        <v>20955</v>
      </c>
      <c r="C2" s="2">
        <f>Financeiro!C2+Complemento!D2</f>
        <v>0</v>
      </c>
      <c r="D2" s="2">
        <f>Financeiro!D2+Complemento!E2</f>
        <v>5029.2</v>
      </c>
      <c r="E2" s="2">
        <f>Financeiro!E2+Complemento!F2</f>
        <v>0</v>
      </c>
      <c r="F2" s="2">
        <f>Financeiro!F2+Complemento!G2</f>
        <v>1676.4</v>
      </c>
      <c r="G2" s="2">
        <f>Financeiro!G2+Complemento!H2</f>
        <v>5029.2</v>
      </c>
      <c r="H2" s="2">
        <f>Financeiro!H2+Complemento!I2</f>
        <v>41071.800000000003</v>
      </c>
      <c r="I2" s="2">
        <f>Financeiro!I2+Complemento!J2</f>
        <v>27660.6</v>
      </c>
      <c r="J2" s="2">
        <f>Financeiro!J2+Complemento!K2</f>
        <v>24307.8</v>
      </c>
      <c r="K2" s="2">
        <f>Financeiro!K2+Complemento!L2</f>
        <v>38557.199999999997</v>
      </c>
      <c r="L2" s="2">
        <f>Financeiro!L2+Complemento!M2</f>
        <v>20955</v>
      </c>
      <c r="M2" s="2">
        <f>Financeiro!M2+Complemento!N2</f>
        <v>16764</v>
      </c>
      <c r="N2" s="2">
        <f>Financeiro!N2+Complemento!O2</f>
        <v>838.2</v>
      </c>
      <c r="O2" s="2">
        <f>Financeiro!O2+Complemento!P2</f>
        <v>21793.200000000001</v>
      </c>
      <c r="P2" s="2">
        <f>Financeiro!P2+Complemento!Q2</f>
        <v>10058.4</v>
      </c>
      <c r="Q2" s="2">
        <f>SUM(B2:P2)</f>
        <v>234696.00000000003</v>
      </c>
    </row>
    <row r="3" spans="1:17" x14ac:dyDescent="0.25">
      <c r="A3" t="s">
        <v>2</v>
      </c>
      <c r="B3" s="2">
        <f>Financeiro!B3+Complemento!C3</f>
        <v>0</v>
      </c>
      <c r="C3" s="2">
        <f>Financeiro!C3+Complemento!D3</f>
        <v>5298.4</v>
      </c>
      <c r="D3" s="2">
        <f>Financeiro!D3+Complemento!E3</f>
        <v>0</v>
      </c>
      <c r="E3" s="2">
        <f>Financeiro!E3+Complemento!F3</f>
        <v>14305.68</v>
      </c>
      <c r="F3" s="2">
        <f>Financeiro!F3+Complemento!G3</f>
        <v>5828.24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SUM(B3:P3)</f>
        <v>25432.32</v>
      </c>
    </row>
    <row r="4" spans="1:17" x14ac:dyDescent="0.25">
      <c r="A4" t="s">
        <v>3</v>
      </c>
      <c r="B4" s="2">
        <f t="shared" ref="B4:P4" si="0">SUM(B2:B3)</f>
        <v>20955</v>
      </c>
      <c r="C4" s="2">
        <f t="shared" si="0"/>
        <v>5298.4</v>
      </c>
      <c r="D4" s="2">
        <f t="shared" si="0"/>
        <v>5029.2</v>
      </c>
      <c r="E4" s="2">
        <f t="shared" si="0"/>
        <v>14305.68</v>
      </c>
      <c r="F4" s="2">
        <f t="shared" si="0"/>
        <v>7504.6399999999994</v>
      </c>
      <c r="G4" s="2">
        <f t="shared" si="0"/>
        <v>5029.2</v>
      </c>
      <c r="H4" s="2">
        <f t="shared" si="0"/>
        <v>41071.800000000003</v>
      </c>
      <c r="I4" s="2">
        <f t="shared" si="0"/>
        <v>27660.6</v>
      </c>
      <c r="J4" s="2">
        <f t="shared" si="0"/>
        <v>24307.8</v>
      </c>
      <c r="K4" s="2">
        <f t="shared" si="0"/>
        <v>38557.199999999997</v>
      </c>
      <c r="L4" s="2">
        <f t="shared" si="0"/>
        <v>20955</v>
      </c>
      <c r="M4" s="2">
        <f t="shared" si="0"/>
        <v>16764</v>
      </c>
      <c r="N4" s="2">
        <f t="shared" si="0"/>
        <v>838.2</v>
      </c>
      <c r="O4" s="2">
        <f t="shared" si="0"/>
        <v>21793.200000000001</v>
      </c>
      <c r="P4" s="2">
        <f t="shared" si="0"/>
        <v>10058.4</v>
      </c>
      <c r="Q4" s="2">
        <f>SUM(Q2:Q3)</f>
        <v>260128.32000000004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delibxMM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2026-05-11T12:10:02Z</dcterms:created>
  <dcterms:modified xsi:type="dcterms:W3CDTF">2026-05-11T12:23:31Z</dcterms:modified>
</cp:coreProperties>
</file>