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99B67202-6D45-4E1F-AAA8-8F0AC6B057A8}" xr6:coauthVersionLast="47" xr6:coauthVersionMax="47" xr10:uidLastSave="{00000000-0000-0000-0000-000000000000}"/>
  <bookViews>
    <workbookView xWindow="14100" yWindow="15" windowWidth="14700" windowHeight="15465" activeTab="1" xr2:uid="{28E4FF5A-DA25-467F-8682-ACAD62DF8F42}"/>
  </bookViews>
  <sheets>
    <sheet name="Delib" sheetId="3" r:id="rId1"/>
    <sheet name="Físico" sheetId="2" r:id="rId2"/>
    <sheet name="Complemento" sheetId="1" r:id="rId3"/>
  </sheets>
  <externalReferences>
    <externalReference r:id="rId4"/>
  </externalReferences>
  <definedNames>
    <definedName name="deli">[1]Delib!$A$1:$B$15</definedName>
    <definedName name="delib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X3" i="1"/>
  <c r="X4" i="1"/>
  <c r="X2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C2" i="1"/>
  <c r="A3" i="1"/>
  <c r="A4" i="1"/>
  <c r="A2" i="1"/>
</calcChain>
</file>

<file path=xl/sharedStrings.xml><?xml version="1.0" encoding="utf-8"?>
<sst xmlns="http://schemas.openxmlformats.org/spreadsheetml/2006/main" count="56" uniqueCount="28">
  <si>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</si>
  <si>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</si>
  <si>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</si>
  <si>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</si>
  <si>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Total</t>
  </si>
  <si>
    <t>2306336 HOSPITAL SAO JOSE</t>
  </si>
  <si>
    <t>2306344 HOSPITAL JARAGUA</t>
  </si>
  <si>
    <t>2418177 HOSPITAL SAO FRANCISCO DE ASSIS</t>
  </si>
  <si>
    <t>2490935 HOSPITAL FELIX DA COSTA GOMES</t>
  </si>
  <si>
    <t>2491249 HOSPITAL SANTA CRUZ DE CANOINHAS</t>
  </si>
  <si>
    <t>2521296 HOSPITAL BETHESDA</t>
  </si>
  <si>
    <t>2521695 HOSPITAL RIO NEGRINHO</t>
  </si>
  <si>
    <t>2521792 HOSPITAL E MATERNIDADE SAGRADA FAMILIA</t>
  </si>
  <si>
    <t>2522411 HOSPITAL AZAMBUJA</t>
  </si>
  <si>
    <t>2568713 HOSPITAL REGIONAL ALTO VALE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</si>
  <si>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</si>
  <si>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</si>
  <si>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</si>
  <si>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</si>
  <si>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</si>
  <si>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</si>
  <si>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</si>
  <si>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3590909 HOSPITAL DA VISAO</t>
  </si>
  <si>
    <t>4514882 HOSPITAL DOS OLHOS LIONS DE SANTA CATARINA</t>
  </si>
  <si>
    <t>4564812 MULTI HOSPITAL</t>
  </si>
  <si>
    <t>5195756 CIS NORDESTE SC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</si>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</sst>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Agosto\Detalhado\Ambulatorial\SIA%20FAEC%20Puro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D6CC4-C14B-46B7-BA89-68595A70356C}">
  <dimension ref="A1:B15"/>
  <sheetViews>
    <sheetView workbookViewId="0">
      <selection sqref="A1:B15"/>
    </sheetView>
  </sheetViews>
  <sheetFormatPr defaultRowHeight="15" x14ac:dyDescent="0.25"/>
  <sheetData>
    <row r="1" spans="1:2" x14ac:dyDescent="0.25">
      <c r="A1" t="s">
        <v>26</v>
      </c>
      <c r="B1" s="1" t="s">
        <v>27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4605-5E67-447E-BA59-B34E3C071BE9}">
  <dimension ref="A1:W5"/>
  <sheetViews>
    <sheetView tabSelected="1" topLeftCell="C1" workbookViewId="0">
      <selection sqref="A1:W5"/>
    </sheetView>
  </sheetViews>
  <sheetFormatPr defaultRowHeight="15" x14ac:dyDescent="0.25"/>
  <cols>
    <col min="1" max="1" width="10.5703125" customWidth="1"/>
  </cols>
  <sheetData>
    <row r="1" spans="1:23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4</v>
      </c>
    </row>
    <row r="2" spans="1:23" x14ac:dyDescent="0.25">
      <c r="A2" t="s">
        <v>1</v>
      </c>
      <c r="B2">
        <v>166</v>
      </c>
      <c r="C2">
        <v>0</v>
      </c>
      <c r="D2">
        <v>0</v>
      </c>
      <c r="E2">
        <v>0</v>
      </c>
      <c r="F2">
        <v>0</v>
      </c>
      <c r="G2">
        <v>290</v>
      </c>
      <c r="H2">
        <v>0</v>
      </c>
      <c r="I2">
        <v>0</v>
      </c>
      <c r="J2">
        <v>59</v>
      </c>
      <c r="K2">
        <v>0</v>
      </c>
      <c r="L2">
        <v>0</v>
      </c>
      <c r="M2">
        <v>28</v>
      </c>
      <c r="N2">
        <v>0</v>
      </c>
      <c r="O2">
        <v>0</v>
      </c>
      <c r="P2">
        <v>0</v>
      </c>
      <c r="Q2">
        <v>94</v>
      </c>
      <c r="R2">
        <v>23</v>
      </c>
      <c r="S2">
        <v>79</v>
      </c>
      <c r="T2">
        <v>37</v>
      </c>
      <c r="U2">
        <v>2</v>
      </c>
      <c r="V2">
        <v>0</v>
      </c>
      <c r="W2">
        <v>778</v>
      </c>
    </row>
    <row r="3" spans="1:23" x14ac:dyDescent="0.25">
      <c r="A3" t="s">
        <v>2</v>
      </c>
      <c r="B3">
        <v>0</v>
      </c>
      <c r="C3">
        <v>56</v>
      </c>
      <c r="D3">
        <v>71</v>
      </c>
      <c r="E3">
        <v>11</v>
      </c>
      <c r="F3">
        <v>15</v>
      </c>
      <c r="G3">
        <v>100</v>
      </c>
      <c r="H3">
        <v>0</v>
      </c>
      <c r="I3">
        <v>38</v>
      </c>
      <c r="J3">
        <v>0</v>
      </c>
      <c r="K3">
        <v>1</v>
      </c>
      <c r="L3">
        <v>10</v>
      </c>
      <c r="M3">
        <v>0</v>
      </c>
      <c r="N3">
        <v>20</v>
      </c>
      <c r="O3">
        <v>26</v>
      </c>
      <c r="P3">
        <v>14</v>
      </c>
      <c r="Q3">
        <v>0</v>
      </c>
      <c r="R3">
        <v>0</v>
      </c>
      <c r="S3">
        <v>0</v>
      </c>
      <c r="T3">
        <v>0</v>
      </c>
      <c r="U3">
        <v>0</v>
      </c>
      <c r="V3">
        <v>39</v>
      </c>
      <c r="W3">
        <v>401</v>
      </c>
    </row>
    <row r="4" spans="1:23" x14ac:dyDescent="0.25">
      <c r="A4" t="s">
        <v>3</v>
      </c>
      <c r="B4">
        <v>0</v>
      </c>
      <c r="C4">
        <v>0</v>
      </c>
      <c r="D4">
        <v>18</v>
      </c>
      <c r="E4">
        <v>0</v>
      </c>
      <c r="F4">
        <v>3</v>
      </c>
      <c r="G4">
        <v>0</v>
      </c>
      <c r="H4">
        <v>19</v>
      </c>
      <c r="I4">
        <v>7</v>
      </c>
      <c r="J4">
        <v>0</v>
      </c>
      <c r="K4">
        <v>0</v>
      </c>
      <c r="L4">
        <v>2</v>
      </c>
      <c r="M4">
        <v>0</v>
      </c>
      <c r="N4">
        <v>233</v>
      </c>
      <c r="O4">
        <v>4</v>
      </c>
      <c r="P4">
        <v>33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319</v>
      </c>
    </row>
    <row r="5" spans="1:23" x14ac:dyDescent="0.25">
      <c r="A5" t="s">
        <v>4</v>
      </c>
      <c r="B5">
        <v>166</v>
      </c>
      <c r="C5">
        <v>56</v>
      </c>
      <c r="D5">
        <v>89</v>
      </c>
      <c r="E5">
        <v>11</v>
      </c>
      <c r="F5">
        <v>18</v>
      </c>
      <c r="G5">
        <v>390</v>
      </c>
      <c r="H5">
        <v>19</v>
      </c>
      <c r="I5">
        <v>45</v>
      </c>
      <c r="J5">
        <v>59</v>
      </c>
      <c r="K5">
        <v>1</v>
      </c>
      <c r="L5">
        <v>12</v>
      </c>
      <c r="M5">
        <v>28</v>
      </c>
      <c r="N5">
        <v>253</v>
      </c>
      <c r="O5">
        <v>30</v>
      </c>
      <c r="P5">
        <v>47</v>
      </c>
      <c r="Q5">
        <v>94</v>
      </c>
      <c r="R5">
        <v>23</v>
      </c>
      <c r="S5">
        <v>79</v>
      </c>
      <c r="T5">
        <v>37</v>
      </c>
      <c r="U5">
        <v>2</v>
      </c>
      <c r="V5">
        <v>39</v>
      </c>
      <c r="W5">
        <v>1498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CC1A6-090F-4AC9-A24E-0B3B0CEE50FE}">
  <dimension ref="A1:X5"/>
  <sheetViews>
    <sheetView topLeftCell="P1" workbookViewId="0">
      <selection activeCell="X5" sqref="X5"/>
    </sheetView>
  </sheetViews>
  <sheetFormatPr defaultRowHeight="15" x14ac:dyDescent="0.25"/>
  <cols>
    <col min="1" max="1" width="10.5703125" customWidth="1"/>
    <col min="2" max="3" width="14.28515625" bestFit="1" customWidth="1"/>
    <col min="4" max="4" width="13.42578125" bestFit="1" customWidth="1"/>
    <col min="5" max="5" width="13.28515625" bestFit="1" customWidth="1"/>
    <col min="6" max="6" width="12.28515625" bestFit="1" customWidth="1"/>
    <col min="7" max="7" width="14.42578125" bestFit="1" customWidth="1"/>
    <col min="8" max="8" width="14.28515625" bestFit="1" customWidth="1"/>
    <col min="9" max="10" width="13.42578125" bestFit="1" customWidth="1"/>
    <col min="11" max="11" width="13.28515625" bestFit="1" customWidth="1"/>
    <col min="12" max="14" width="13.42578125" bestFit="1" customWidth="1"/>
    <col min="15" max="15" width="13.28515625" bestFit="1" customWidth="1"/>
    <col min="16" max="17" width="13.42578125" bestFit="1" customWidth="1"/>
    <col min="18" max="18" width="14.28515625" bestFit="1" customWidth="1"/>
    <col min="19" max="20" width="13.42578125" bestFit="1" customWidth="1"/>
    <col min="21" max="21" width="13.28515625" bestFit="1" customWidth="1"/>
    <col min="22" max="22" width="13.42578125" bestFit="1" customWidth="1"/>
    <col min="23" max="23" width="14.42578125" bestFit="1" customWidth="1"/>
    <col min="24" max="24" width="15.85546875" bestFit="1" customWidth="1"/>
  </cols>
  <sheetData>
    <row r="1" spans="1:24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4</v>
      </c>
    </row>
    <row r="2" spans="1:24" x14ac:dyDescent="0.25">
      <c r="A2">
        <f>LEFT(B2,10)*1</f>
        <v>303050233</v>
      </c>
      <c r="B2" t="s">
        <v>1</v>
      </c>
      <c r="C2" s="1">
        <f>IFERROR(VLOOKUP($A2,delib,2,0)*(Físico!B2),0)</f>
        <v>208256.96</v>
      </c>
      <c r="D2" s="1">
        <f>IFERROR(VLOOKUP($A2,delib,2,0)*(Físico!C2),0)</f>
        <v>0</v>
      </c>
      <c r="E2" s="1">
        <f>IFERROR(VLOOKUP($A2,delib,2,0)*(Físico!D2),0)</f>
        <v>0</v>
      </c>
      <c r="F2" s="1">
        <f>IFERROR(VLOOKUP($A2,delib,2,0)*(Físico!E2),0)</f>
        <v>0</v>
      </c>
      <c r="G2" s="1">
        <f>IFERROR(VLOOKUP($A2,delib,2,0)*(Físico!F2),0)</f>
        <v>0</v>
      </c>
      <c r="H2" s="1">
        <f>IFERROR(VLOOKUP($A2,delib,2,0)*(Físico!G2),0)</f>
        <v>363822.39999999997</v>
      </c>
      <c r="I2" s="1">
        <f>IFERROR(VLOOKUP($A2,delib,2,0)*(Físico!H2),0)</f>
        <v>0</v>
      </c>
      <c r="J2" s="1">
        <f>IFERROR(VLOOKUP($A2,delib,2,0)*(Físico!I2),0)</f>
        <v>0</v>
      </c>
      <c r="K2" s="1">
        <f>IFERROR(VLOOKUP($A2,delib,2,0)*(Físico!J2),0)</f>
        <v>74019.039999999994</v>
      </c>
      <c r="L2" s="1">
        <f>IFERROR(VLOOKUP($A2,delib,2,0)*(Físico!K2),0)</f>
        <v>0</v>
      </c>
      <c r="M2" s="1">
        <f>IFERROR(VLOOKUP($A2,delib,2,0)*(Físico!L2),0)</f>
        <v>0</v>
      </c>
      <c r="N2" s="1">
        <f>IFERROR(VLOOKUP($A2,delib,2,0)*(Físico!M2),0)</f>
        <v>35127.68</v>
      </c>
      <c r="O2" s="1">
        <f>IFERROR(VLOOKUP($A2,delib,2,0)*(Físico!N2),0)</f>
        <v>0</v>
      </c>
      <c r="P2" s="1">
        <f>IFERROR(VLOOKUP($A2,delib,2,0)*(Físico!O2),0)</f>
        <v>0</v>
      </c>
      <c r="Q2" s="1">
        <f>IFERROR(VLOOKUP($A2,delib,2,0)*(Físico!P2),0)</f>
        <v>0</v>
      </c>
      <c r="R2" s="1">
        <f>IFERROR(VLOOKUP($A2,delib,2,0)*(Físico!Q2),0)</f>
        <v>117928.64</v>
      </c>
      <c r="S2" s="1">
        <f>IFERROR(VLOOKUP($A2,delib,2,0)*(Físico!R2),0)</f>
        <v>28854.879999999997</v>
      </c>
      <c r="T2" s="1">
        <f>IFERROR(VLOOKUP($A2,delib,2,0)*(Físico!S2),0)</f>
        <v>99110.239999999991</v>
      </c>
      <c r="U2" s="1">
        <f>IFERROR(VLOOKUP($A2,delib,2,0)*(Físico!T2),0)</f>
        <v>46418.720000000001</v>
      </c>
      <c r="V2" s="1">
        <f>IFERROR(VLOOKUP($A2,delib,2,0)*(Físico!U2),0)</f>
        <v>2509.12</v>
      </c>
      <c r="W2" s="1">
        <f>IFERROR(VLOOKUP($A2,delib,2,0)*(Físico!V2),0)</f>
        <v>0</v>
      </c>
      <c r="X2" s="1">
        <f>SUM(C2:W2)</f>
        <v>976047.68</v>
      </c>
    </row>
    <row r="3" spans="1:24" x14ac:dyDescent="0.25">
      <c r="A3">
        <f t="shared" ref="A3:A4" si="0">LEFT(B3,10)*1</f>
        <v>309070015</v>
      </c>
      <c r="B3" t="s">
        <v>2</v>
      </c>
      <c r="C3" s="1">
        <f>IFERROR(VLOOKUP($A3,delib,2,0)*(Físico!B3),0)</f>
        <v>0</v>
      </c>
      <c r="D3" s="1">
        <f>IFERROR(VLOOKUP($A3,delib,2,0)*(Físico!C3),0)</f>
        <v>8400</v>
      </c>
      <c r="E3" s="1">
        <f>IFERROR(VLOOKUP($A3,delib,2,0)*(Físico!D3),0)</f>
        <v>10650</v>
      </c>
      <c r="F3" s="1">
        <f>IFERROR(VLOOKUP($A3,delib,2,0)*(Físico!E3),0)</f>
        <v>1650</v>
      </c>
      <c r="G3" s="1">
        <f>IFERROR(VLOOKUP($A3,delib,2,0)*(Físico!F3),0)</f>
        <v>2250</v>
      </c>
      <c r="H3" s="1">
        <f>IFERROR(VLOOKUP($A3,delib,2,0)*(Físico!G3),0)</f>
        <v>15000</v>
      </c>
      <c r="I3" s="1">
        <f>IFERROR(VLOOKUP($A3,delib,2,0)*(Físico!H3),0)</f>
        <v>0</v>
      </c>
      <c r="J3" s="1">
        <f>IFERROR(VLOOKUP($A3,delib,2,0)*(Físico!I3),0)</f>
        <v>5700</v>
      </c>
      <c r="K3" s="1">
        <f>IFERROR(VLOOKUP($A3,delib,2,0)*(Físico!J3),0)</f>
        <v>0</v>
      </c>
      <c r="L3" s="1">
        <f>IFERROR(VLOOKUP($A3,delib,2,0)*(Físico!K3),0)</f>
        <v>150</v>
      </c>
      <c r="M3" s="1">
        <f>IFERROR(VLOOKUP($A3,delib,2,0)*(Físico!L3),0)</f>
        <v>1500</v>
      </c>
      <c r="N3" s="1">
        <f>IFERROR(VLOOKUP($A3,delib,2,0)*(Físico!M3),0)</f>
        <v>0</v>
      </c>
      <c r="O3" s="1">
        <f>IFERROR(VLOOKUP($A3,delib,2,0)*(Físico!N3),0)</f>
        <v>3000</v>
      </c>
      <c r="P3" s="1">
        <f>IFERROR(VLOOKUP($A3,delib,2,0)*(Físico!O3),0)</f>
        <v>3900</v>
      </c>
      <c r="Q3" s="1">
        <f>IFERROR(VLOOKUP($A3,delib,2,0)*(Físico!P3),0)</f>
        <v>2100</v>
      </c>
      <c r="R3" s="1">
        <f>IFERROR(VLOOKUP($A3,delib,2,0)*(Físico!Q3),0)</f>
        <v>0</v>
      </c>
      <c r="S3" s="1">
        <f>IFERROR(VLOOKUP($A3,delib,2,0)*(Físico!R3),0)</f>
        <v>0</v>
      </c>
      <c r="T3" s="1">
        <f>IFERROR(VLOOKUP($A3,delib,2,0)*(Físico!S3),0)</f>
        <v>0</v>
      </c>
      <c r="U3" s="1">
        <f>IFERROR(VLOOKUP($A3,delib,2,0)*(Físico!T3),0)</f>
        <v>0</v>
      </c>
      <c r="V3" s="1">
        <f>IFERROR(VLOOKUP($A3,delib,2,0)*(Físico!U3),0)</f>
        <v>0</v>
      </c>
      <c r="W3" s="1">
        <f>IFERROR(VLOOKUP($A3,delib,2,0)*(Físico!V3),0)</f>
        <v>5850</v>
      </c>
      <c r="X3" s="1">
        <f t="shared" ref="X3:X4" si="1">SUM(C3:W3)</f>
        <v>60150</v>
      </c>
    </row>
    <row r="4" spans="1:24" x14ac:dyDescent="0.25">
      <c r="A4">
        <f t="shared" si="0"/>
        <v>309070023</v>
      </c>
      <c r="B4" t="s">
        <v>3</v>
      </c>
      <c r="C4" s="1">
        <f>IFERROR(VLOOKUP($A4,delib,2,0)*(Físico!B4),0)</f>
        <v>0</v>
      </c>
      <c r="D4" s="1">
        <f>IFERROR(VLOOKUP($A4,delib,2,0)*(Físico!C4),0)</f>
        <v>0</v>
      </c>
      <c r="E4" s="1">
        <f>IFERROR(VLOOKUP($A4,delib,2,0)*(Físico!D4),0)</f>
        <v>5400</v>
      </c>
      <c r="F4" s="1">
        <f>IFERROR(VLOOKUP($A4,delib,2,0)*(Físico!E4),0)</f>
        <v>0</v>
      </c>
      <c r="G4" s="1">
        <f>IFERROR(VLOOKUP($A4,delib,2,0)*(Físico!F4),0)</f>
        <v>900</v>
      </c>
      <c r="H4" s="1">
        <f>IFERROR(VLOOKUP($A4,delib,2,0)*(Físico!G4),0)</f>
        <v>0</v>
      </c>
      <c r="I4" s="1">
        <f>IFERROR(VLOOKUP($A4,delib,2,0)*(Físico!H4),0)</f>
        <v>5700</v>
      </c>
      <c r="J4" s="1">
        <f>IFERROR(VLOOKUP($A4,delib,2,0)*(Físico!I4),0)</f>
        <v>2100</v>
      </c>
      <c r="K4" s="1">
        <f>IFERROR(VLOOKUP($A4,delib,2,0)*(Físico!J4),0)</f>
        <v>0</v>
      </c>
      <c r="L4" s="1">
        <f>IFERROR(VLOOKUP($A4,delib,2,0)*(Físico!K4),0)</f>
        <v>0</v>
      </c>
      <c r="M4" s="1">
        <f>IFERROR(VLOOKUP($A4,delib,2,0)*(Físico!L4),0)</f>
        <v>600</v>
      </c>
      <c r="N4" s="1">
        <f>IFERROR(VLOOKUP($A4,delib,2,0)*(Físico!M4),0)</f>
        <v>0</v>
      </c>
      <c r="O4" s="1">
        <f>IFERROR(VLOOKUP($A4,delib,2,0)*(Físico!N4),0)</f>
        <v>69900</v>
      </c>
      <c r="P4" s="1">
        <f>IFERROR(VLOOKUP($A4,delib,2,0)*(Físico!O4),0)</f>
        <v>1200</v>
      </c>
      <c r="Q4" s="1">
        <f>IFERROR(VLOOKUP($A4,delib,2,0)*(Físico!P4),0)</f>
        <v>9900</v>
      </c>
      <c r="R4" s="1">
        <f>IFERROR(VLOOKUP($A4,delib,2,0)*(Físico!Q4),0)</f>
        <v>0</v>
      </c>
      <c r="S4" s="1">
        <f>IFERROR(VLOOKUP($A4,delib,2,0)*(Físico!R4),0)</f>
        <v>0</v>
      </c>
      <c r="T4" s="1">
        <f>IFERROR(VLOOKUP($A4,delib,2,0)*(Físico!S4),0)</f>
        <v>0</v>
      </c>
      <c r="U4" s="1">
        <f>IFERROR(VLOOKUP($A4,delib,2,0)*(Físico!T4),0)</f>
        <v>0</v>
      </c>
      <c r="V4" s="1">
        <f>IFERROR(VLOOKUP($A4,delib,2,0)*(Físico!U4),0)</f>
        <v>0</v>
      </c>
      <c r="W4" s="1">
        <f>IFERROR(VLOOKUP($A4,delib,2,0)*(Físico!V4),0)</f>
        <v>0</v>
      </c>
      <c r="X4" s="1">
        <f t="shared" si="1"/>
        <v>95700</v>
      </c>
    </row>
    <row r="5" spans="1:24" x14ac:dyDescent="0.25">
      <c r="B5" t="s">
        <v>4</v>
      </c>
      <c r="C5" s="1">
        <f t="shared" ref="C5:W5" si="2">SUM(C2:C4)</f>
        <v>208256.96</v>
      </c>
      <c r="D5" s="1">
        <f t="shared" si="2"/>
        <v>8400</v>
      </c>
      <c r="E5" s="1">
        <f t="shared" si="2"/>
        <v>16050</v>
      </c>
      <c r="F5" s="1">
        <f t="shared" si="2"/>
        <v>1650</v>
      </c>
      <c r="G5" s="1">
        <f t="shared" si="2"/>
        <v>3150</v>
      </c>
      <c r="H5" s="1">
        <f t="shared" si="2"/>
        <v>378822.39999999997</v>
      </c>
      <c r="I5" s="1">
        <f t="shared" si="2"/>
        <v>5700</v>
      </c>
      <c r="J5" s="1">
        <f t="shared" si="2"/>
        <v>7800</v>
      </c>
      <c r="K5" s="1">
        <f t="shared" si="2"/>
        <v>74019.039999999994</v>
      </c>
      <c r="L5" s="1">
        <f t="shared" si="2"/>
        <v>150</v>
      </c>
      <c r="M5" s="1">
        <f t="shared" si="2"/>
        <v>2100</v>
      </c>
      <c r="N5" s="1">
        <f t="shared" si="2"/>
        <v>35127.68</v>
      </c>
      <c r="O5" s="1">
        <f t="shared" si="2"/>
        <v>72900</v>
      </c>
      <c r="P5" s="1">
        <f t="shared" si="2"/>
        <v>5100</v>
      </c>
      <c r="Q5" s="1">
        <f t="shared" si="2"/>
        <v>12000</v>
      </c>
      <c r="R5" s="1">
        <f t="shared" si="2"/>
        <v>117928.64</v>
      </c>
      <c r="S5" s="1">
        <f t="shared" si="2"/>
        <v>28854.879999999997</v>
      </c>
      <c r="T5" s="1">
        <f t="shared" si="2"/>
        <v>99110.239999999991</v>
      </c>
      <c r="U5" s="1">
        <f t="shared" si="2"/>
        <v>46418.720000000001</v>
      </c>
      <c r="V5" s="1">
        <f t="shared" si="2"/>
        <v>2509.12</v>
      </c>
      <c r="W5" s="1">
        <f t="shared" si="2"/>
        <v>5850</v>
      </c>
      <c r="X5" s="1">
        <f>SUM(X2:X4)</f>
        <v>1131897.6800000002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2025-11-14T16:34:38Z</dcterms:created>
  <dcterms:modified xsi:type="dcterms:W3CDTF">2025-11-14T16:40:51Z</dcterms:modified>
</cp:coreProperties>
</file>