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Ambulatorial\"/>
    </mc:Choice>
  </mc:AlternateContent>
  <xr:revisionPtr revIDLastSave="0" documentId="13_ncr:1_{F66880C8-6588-4A40-815F-222E40D2E360}" xr6:coauthVersionLast="47" xr6:coauthVersionMax="47" xr10:uidLastSave="{00000000-0000-0000-0000-000000000000}"/>
  <bookViews>
    <workbookView xWindow="60" yWindow="180" windowWidth="14490" windowHeight="15465" activeTab="3" xr2:uid="{22294044-A044-4268-9EF5-A0797FD4D9B4}"/>
  </bookViews>
  <sheets>
    <sheet name="Delib" sheetId="1" r:id="rId1"/>
    <sheet name="Resumo" sheetId="2" r:id="rId2"/>
    <sheet name="Físico" sheetId="3" r:id="rId3"/>
    <sheet name="Complemento" sheetId="5" r:id="rId4"/>
  </sheets>
  <externalReferences>
    <externalReference r:id="rId5"/>
  </externalReferences>
  <definedNames>
    <definedName name="delib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5" l="1"/>
  <c r="K7" i="5"/>
  <c r="S7" i="5"/>
  <c r="C3" i="5"/>
  <c r="D3" i="5"/>
  <c r="W3" i="5" s="1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C4" i="5"/>
  <c r="W4" i="5" s="1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C5" i="5"/>
  <c r="D5" i="5"/>
  <c r="W5" i="5" s="1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C6" i="5"/>
  <c r="D6" i="5"/>
  <c r="E6" i="5"/>
  <c r="W6" i="5" s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D2" i="5"/>
  <c r="D7" i="5" s="1"/>
  <c r="E2" i="5"/>
  <c r="E7" i="5" s="1"/>
  <c r="F2" i="5"/>
  <c r="F7" i="5" s="1"/>
  <c r="G2" i="5"/>
  <c r="G7" i="5" s="1"/>
  <c r="H2" i="5"/>
  <c r="H7" i="5" s="1"/>
  <c r="I2" i="5"/>
  <c r="I7" i="5" s="1"/>
  <c r="J2" i="5"/>
  <c r="J7" i="5" s="1"/>
  <c r="K2" i="5"/>
  <c r="L2" i="5"/>
  <c r="L7" i="5" s="1"/>
  <c r="M2" i="5"/>
  <c r="M7" i="5" s="1"/>
  <c r="N2" i="5"/>
  <c r="N7" i="5" s="1"/>
  <c r="O2" i="5"/>
  <c r="O7" i="5" s="1"/>
  <c r="P2" i="5"/>
  <c r="P7" i="5" s="1"/>
  <c r="Q2" i="5"/>
  <c r="Q7" i="5" s="1"/>
  <c r="R2" i="5"/>
  <c r="R7" i="5" s="1"/>
  <c r="S2" i="5"/>
  <c r="T2" i="5"/>
  <c r="T7" i="5" s="1"/>
  <c r="U2" i="5"/>
  <c r="U7" i="5" s="1"/>
  <c r="V2" i="5"/>
  <c r="V7" i="5" s="1"/>
  <c r="C2" i="5"/>
  <c r="W2" i="5" s="1"/>
  <c r="A3" i="5"/>
  <c r="A4" i="5"/>
  <c r="A5" i="5"/>
  <c r="A6" i="5"/>
  <c r="A2" i="5"/>
  <c r="W7" i="5" l="1"/>
</calcChain>
</file>

<file path=xl/sharedStrings.xml><?xml version="1.0" encoding="utf-8"?>
<sst xmlns="http://schemas.openxmlformats.org/spreadsheetml/2006/main" count="81" uniqueCount="30">
  <si>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</si>
  <si>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</si>
  <si>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</si>
  <si>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</si>
  <si>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0418010013 CONFECCAO DE FISTULA ARTERIO-VENOSA C/ ENXERTIA D</t>
  </si>
  <si>
    <t>0418010030 CONFECCAO DE FISTULA ARTERIO-VENOSA P/ HEMODIALIS</t>
  </si>
  <si>
    <t>Total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</si>
  <si>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</si>
  <si>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</si>
  <si>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</si>
  <si>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</si>
  <si>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</si>
  <si>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</si>
  <si>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</si>
  <si>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</si>
  <si>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</si>
  <si>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</si>
  <si>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2568713 HOSPITAL REGIONAL ALTO VALE</t>
  </si>
  <si>
    <t>2641445 POLICLINICA DE REFERENCIA REGIONAL RIO DO SUL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</si>
  <si>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</si>
  <si>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</si>
  <si>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</si>
  <si>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</si>
  <si>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</si>
  <si>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4514882 HOSPITAL DOS OLHOS LIONS DE SANTA CATARINA</t>
  </si>
  <si>
    <t>4564812 MULTI HOSPITAL</t>
  </si>
  <si>
    <t>7486596 HOSPITAL REGIONAL DE BIGUACU HELMUTH NASS</t>
  </si>
  <si>
    <t>Freqüência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</si>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</sst>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Ambulatorial/SIA%20FAEC%20Puro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B182-8D67-4B6C-B770-B9F198E298CB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5.28515625" bestFit="1" customWidth="1"/>
  </cols>
  <sheetData>
    <row r="1" spans="1:2" x14ac:dyDescent="0.25">
      <c r="A1" t="s">
        <v>28</v>
      </c>
      <c r="B1" s="1" t="s">
        <v>29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36D6-314C-4E6D-AFD5-40A6D379DF47}">
  <dimension ref="A1:B22"/>
  <sheetViews>
    <sheetView workbookViewId="0">
      <selection sqref="A1:B22"/>
    </sheetView>
  </sheetViews>
  <sheetFormatPr defaultRowHeight="15" x14ac:dyDescent="0.25"/>
  <sheetData>
    <row r="1" spans="1:2" x14ac:dyDescent="0.25">
      <c r="A1" t="s">
        <v>0</v>
      </c>
      <c r="B1" t="s">
        <v>27</v>
      </c>
    </row>
    <row r="2" spans="1:2" x14ac:dyDescent="0.25">
      <c r="A2" t="s">
        <v>7</v>
      </c>
      <c r="B2">
        <v>20</v>
      </c>
    </row>
    <row r="3" spans="1:2" x14ac:dyDescent="0.25">
      <c r="A3" t="s">
        <v>8</v>
      </c>
      <c r="B3">
        <v>6</v>
      </c>
    </row>
    <row r="4" spans="1:2" x14ac:dyDescent="0.25">
      <c r="A4" t="s">
        <v>9</v>
      </c>
      <c r="B4">
        <v>148</v>
      </c>
    </row>
    <row r="5" spans="1:2" x14ac:dyDescent="0.25">
      <c r="A5" t="s">
        <v>10</v>
      </c>
      <c r="B5">
        <v>30</v>
      </c>
    </row>
    <row r="6" spans="1:2" x14ac:dyDescent="0.25">
      <c r="A6" t="s">
        <v>11</v>
      </c>
      <c r="B6">
        <v>2</v>
      </c>
    </row>
    <row r="7" spans="1:2" x14ac:dyDescent="0.25">
      <c r="A7" t="s">
        <v>12</v>
      </c>
      <c r="B7">
        <v>57</v>
      </c>
    </row>
    <row r="8" spans="1:2" x14ac:dyDescent="0.25">
      <c r="A8" t="s">
        <v>13</v>
      </c>
      <c r="B8">
        <v>19</v>
      </c>
    </row>
    <row r="9" spans="1:2" x14ac:dyDescent="0.25">
      <c r="A9" t="s">
        <v>14</v>
      </c>
      <c r="B9">
        <v>456</v>
      </c>
    </row>
    <row r="10" spans="1:2" x14ac:dyDescent="0.25">
      <c r="A10" t="s">
        <v>15</v>
      </c>
      <c r="B10">
        <v>60</v>
      </c>
    </row>
    <row r="11" spans="1:2" x14ac:dyDescent="0.25">
      <c r="A11" t="s">
        <v>16</v>
      </c>
      <c r="B11">
        <v>77</v>
      </c>
    </row>
    <row r="12" spans="1:2" x14ac:dyDescent="0.25">
      <c r="A12" t="s">
        <v>17</v>
      </c>
      <c r="B12">
        <v>2</v>
      </c>
    </row>
    <row r="13" spans="1:2" x14ac:dyDescent="0.25">
      <c r="A13" t="s">
        <v>18</v>
      </c>
      <c r="B13">
        <v>10</v>
      </c>
    </row>
    <row r="14" spans="1:2" x14ac:dyDescent="0.25">
      <c r="A14" t="s">
        <v>19</v>
      </c>
      <c r="B14">
        <v>318</v>
      </c>
    </row>
    <row r="15" spans="1:2" x14ac:dyDescent="0.25">
      <c r="A15" t="s">
        <v>20</v>
      </c>
      <c r="B15">
        <v>27</v>
      </c>
    </row>
    <row r="16" spans="1:2" x14ac:dyDescent="0.25">
      <c r="A16" t="s">
        <v>21</v>
      </c>
      <c r="B16">
        <v>48</v>
      </c>
    </row>
    <row r="17" spans="1:2" x14ac:dyDescent="0.25">
      <c r="A17" t="s">
        <v>22</v>
      </c>
      <c r="B17">
        <v>82</v>
      </c>
    </row>
    <row r="18" spans="1:2" x14ac:dyDescent="0.25">
      <c r="A18" t="s">
        <v>23</v>
      </c>
      <c r="B18">
        <v>9</v>
      </c>
    </row>
    <row r="19" spans="1:2" x14ac:dyDescent="0.25">
      <c r="A19" t="s">
        <v>24</v>
      </c>
      <c r="B19">
        <v>40</v>
      </c>
    </row>
    <row r="20" spans="1:2" x14ac:dyDescent="0.25">
      <c r="A20" t="s">
        <v>25</v>
      </c>
      <c r="B20">
        <v>5</v>
      </c>
    </row>
    <row r="21" spans="1:2" x14ac:dyDescent="0.25">
      <c r="A21" t="s">
        <v>26</v>
      </c>
      <c r="B21">
        <v>64</v>
      </c>
    </row>
    <row r="22" spans="1:2" x14ac:dyDescent="0.25">
      <c r="A22" t="s">
        <v>6</v>
      </c>
      <c r="B22">
        <v>1480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A9A6F-24CF-4A69-9B5D-47E093C7989D}">
  <dimension ref="A1:V7"/>
  <sheetViews>
    <sheetView topLeftCell="I1" workbookViewId="0">
      <selection sqref="A1:V7"/>
    </sheetView>
  </sheetViews>
  <sheetFormatPr defaultRowHeight="15" x14ac:dyDescent="0.25"/>
  <cols>
    <col min="1" max="1" width="10.5703125" customWidth="1"/>
  </cols>
  <sheetData>
    <row r="1" spans="1:22" x14ac:dyDescent="0.25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6</v>
      </c>
    </row>
    <row r="2" spans="1:22" x14ac:dyDescent="0.25">
      <c r="A2" t="s">
        <v>1</v>
      </c>
      <c r="B2">
        <v>20</v>
      </c>
      <c r="C2">
        <v>0</v>
      </c>
      <c r="D2">
        <v>148</v>
      </c>
      <c r="E2">
        <v>0</v>
      </c>
      <c r="F2">
        <v>0</v>
      </c>
      <c r="G2">
        <v>0</v>
      </c>
      <c r="H2">
        <v>0</v>
      </c>
      <c r="I2">
        <v>386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82</v>
      </c>
      <c r="R2">
        <v>9</v>
      </c>
      <c r="S2">
        <v>40</v>
      </c>
      <c r="T2">
        <v>5</v>
      </c>
      <c r="U2">
        <v>0</v>
      </c>
      <c r="V2">
        <v>690</v>
      </c>
    </row>
    <row r="3" spans="1:22" x14ac:dyDescent="0.25">
      <c r="A3" t="s">
        <v>2</v>
      </c>
      <c r="B3">
        <v>0</v>
      </c>
      <c r="C3">
        <v>0</v>
      </c>
      <c r="D3">
        <v>0</v>
      </c>
      <c r="E3">
        <v>30</v>
      </c>
      <c r="F3">
        <v>2</v>
      </c>
      <c r="G3">
        <v>57</v>
      </c>
      <c r="H3">
        <v>19</v>
      </c>
      <c r="I3">
        <v>70</v>
      </c>
      <c r="J3">
        <v>0</v>
      </c>
      <c r="K3">
        <v>8</v>
      </c>
      <c r="L3">
        <v>2</v>
      </c>
      <c r="M3">
        <v>10</v>
      </c>
      <c r="N3">
        <v>13</v>
      </c>
      <c r="O3">
        <v>20</v>
      </c>
      <c r="P3">
        <v>11</v>
      </c>
      <c r="Q3">
        <v>0</v>
      </c>
      <c r="R3">
        <v>0</v>
      </c>
      <c r="S3">
        <v>0</v>
      </c>
      <c r="T3">
        <v>0</v>
      </c>
      <c r="U3">
        <v>64</v>
      </c>
      <c r="V3">
        <v>306</v>
      </c>
    </row>
    <row r="4" spans="1:2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60</v>
      </c>
      <c r="K4">
        <v>69</v>
      </c>
      <c r="L4">
        <v>0</v>
      </c>
      <c r="M4">
        <v>0</v>
      </c>
      <c r="N4">
        <v>305</v>
      </c>
      <c r="O4">
        <v>7</v>
      </c>
      <c r="P4">
        <v>37</v>
      </c>
      <c r="Q4">
        <v>0</v>
      </c>
      <c r="R4">
        <v>0</v>
      </c>
      <c r="S4">
        <v>0</v>
      </c>
      <c r="T4">
        <v>0</v>
      </c>
      <c r="U4">
        <v>0</v>
      </c>
      <c r="V4">
        <v>478</v>
      </c>
    </row>
    <row r="5" spans="1:22" x14ac:dyDescent="0.25">
      <c r="A5" t="s">
        <v>4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</row>
    <row r="6" spans="1:22" x14ac:dyDescent="0.25">
      <c r="A6" t="s">
        <v>5</v>
      </c>
      <c r="B6">
        <v>0</v>
      </c>
      <c r="C6">
        <v>5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5</v>
      </c>
    </row>
    <row r="7" spans="1:22" x14ac:dyDescent="0.25">
      <c r="A7" t="s">
        <v>6</v>
      </c>
      <c r="B7">
        <v>20</v>
      </c>
      <c r="C7">
        <v>6</v>
      </c>
      <c r="D7">
        <v>148</v>
      </c>
      <c r="E7">
        <v>30</v>
      </c>
      <c r="F7">
        <v>2</v>
      </c>
      <c r="G7">
        <v>57</v>
      </c>
      <c r="H7">
        <v>19</v>
      </c>
      <c r="I7">
        <v>456</v>
      </c>
      <c r="J7">
        <v>60</v>
      </c>
      <c r="K7">
        <v>77</v>
      </c>
      <c r="L7">
        <v>2</v>
      </c>
      <c r="M7">
        <v>10</v>
      </c>
      <c r="N7">
        <v>318</v>
      </c>
      <c r="O7">
        <v>27</v>
      </c>
      <c r="P7">
        <v>48</v>
      </c>
      <c r="Q7">
        <v>82</v>
      </c>
      <c r="R7">
        <v>9</v>
      </c>
      <c r="S7">
        <v>40</v>
      </c>
      <c r="T7">
        <v>5</v>
      </c>
      <c r="U7">
        <v>64</v>
      </c>
      <c r="V7">
        <v>1480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4C9F-03C8-4F4D-AA25-D20AD054DE22}">
  <dimension ref="A1:W7"/>
  <sheetViews>
    <sheetView tabSelected="1" topLeftCell="O1" workbookViewId="0">
      <selection activeCell="W7" sqref="W7"/>
    </sheetView>
  </sheetViews>
  <sheetFormatPr defaultRowHeight="15" x14ac:dyDescent="0.25"/>
  <cols>
    <col min="1" max="1" width="10" bestFit="1" customWidth="1"/>
    <col min="2" max="2" width="10.85546875" customWidth="1"/>
    <col min="3" max="4" width="13.28515625" bestFit="1" customWidth="1"/>
    <col min="5" max="5" width="14.28515625" bestFit="1" customWidth="1"/>
    <col min="6" max="6" width="12.140625" bestFit="1" customWidth="1"/>
    <col min="7" max="7" width="10.5703125" bestFit="1" customWidth="1"/>
    <col min="8" max="9" width="12.140625" bestFit="1" customWidth="1"/>
    <col min="10" max="10" width="14.28515625" bestFit="1" customWidth="1"/>
    <col min="11" max="12" width="13.28515625" bestFit="1" customWidth="1"/>
    <col min="13" max="13" width="10.5703125" bestFit="1" customWidth="1"/>
    <col min="14" max="14" width="12.140625" bestFit="1" customWidth="1"/>
    <col min="15" max="15" width="13.28515625" bestFit="1" customWidth="1"/>
    <col min="16" max="16" width="12.140625" bestFit="1" customWidth="1"/>
    <col min="17" max="17" width="13.28515625" bestFit="1" customWidth="1"/>
    <col min="18" max="18" width="14.28515625" bestFit="1" customWidth="1"/>
    <col min="19" max="20" width="13.28515625" bestFit="1" customWidth="1"/>
    <col min="21" max="22" width="12.140625" bestFit="1" customWidth="1"/>
    <col min="23" max="23" width="15.85546875" bestFit="1" customWidth="1"/>
  </cols>
  <sheetData>
    <row r="1" spans="1:23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6</v>
      </c>
    </row>
    <row r="2" spans="1:23" x14ac:dyDescent="0.25">
      <c r="A2">
        <f>LEFT(B2,10)*1</f>
        <v>303050233</v>
      </c>
      <c r="B2" t="s">
        <v>1</v>
      </c>
      <c r="C2" s="1">
        <f>IFERROR(VLOOKUP($A2,delib,2,0)*(Físico!B2),0)</f>
        <v>25091.199999999997</v>
      </c>
      <c r="D2" s="1">
        <f>IFERROR(VLOOKUP($A2,delib,2,0)*(Físico!C2),0)</f>
        <v>0</v>
      </c>
      <c r="E2" s="1">
        <f>IFERROR(VLOOKUP($A2,delib,2,0)*(Físico!D2),0)</f>
        <v>185674.88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484260.16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0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102873.92</v>
      </c>
      <c r="S2" s="1">
        <f>IFERROR(VLOOKUP($A2,delib,2,0)*(Físico!R2),0)</f>
        <v>11291.039999999999</v>
      </c>
      <c r="T2" s="1">
        <f>IFERROR(VLOOKUP($A2,delib,2,0)*(Físico!S2),0)</f>
        <v>50182.399999999994</v>
      </c>
      <c r="U2" s="1">
        <f>IFERROR(VLOOKUP($A2,delib,2,0)*(Físico!T2),0)</f>
        <v>6272.7999999999993</v>
      </c>
      <c r="V2" s="1">
        <f>IFERROR(VLOOKUP($A2,delib,2,0)*(Físico!U2),0)</f>
        <v>0</v>
      </c>
      <c r="W2" s="1">
        <f>SUM(C2:V2)</f>
        <v>865646.40000000014</v>
      </c>
    </row>
    <row r="3" spans="1:23" x14ac:dyDescent="0.25">
      <c r="A3">
        <f t="shared" ref="A3:A6" si="0">LEFT(B3,10)*1</f>
        <v>309070015</v>
      </c>
      <c r="B3" t="s">
        <v>2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4500</v>
      </c>
      <c r="G3" s="1">
        <f>IFERROR(VLOOKUP($A3,delib,2,0)*(Físico!F3),0)</f>
        <v>300</v>
      </c>
      <c r="H3" s="1">
        <f>IFERROR(VLOOKUP($A3,delib,2,0)*(Físico!G3),0)</f>
        <v>8550</v>
      </c>
      <c r="I3" s="1">
        <f>IFERROR(VLOOKUP($A3,delib,2,0)*(Físico!H3),0)</f>
        <v>2850</v>
      </c>
      <c r="J3" s="1">
        <f>IFERROR(VLOOKUP($A3,delib,2,0)*(Físico!I3),0)</f>
        <v>10500</v>
      </c>
      <c r="K3" s="1">
        <f>IFERROR(VLOOKUP($A3,delib,2,0)*(Físico!J3),0)</f>
        <v>0</v>
      </c>
      <c r="L3" s="1">
        <f>IFERROR(VLOOKUP($A3,delib,2,0)*(Físico!K3),0)</f>
        <v>1200</v>
      </c>
      <c r="M3" s="1">
        <f>IFERROR(VLOOKUP($A3,delib,2,0)*(Físico!L3),0)</f>
        <v>300</v>
      </c>
      <c r="N3" s="1">
        <f>IFERROR(VLOOKUP($A3,delib,2,0)*(Físico!M3),0)</f>
        <v>1500</v>
      </c>
      <c r="O3" s="1">
        <f>IFERROR(VLOOKUP($A3,delib,2,0)*(Físico!N3),0)</f>
        <v>1950</v>
      </c>
      <c r="P3" s="1">
        <f>IFERROR(VLOOKUP($A3,delib,2,0)*(Físico!O3),0)</f>
        <v>3000</v>
      </c>
      <c r="Q3" s="1">
        <f>IFERROR(VLOOKUP($A3,delib,2,0)*(Físico!P3),0)</f>
        <v>1650</v>
      </c>
      <c r="R3" s="1">
        <f>IFERROR(VLOOKUP($A3,delib,2,0)*(Físico!Q3),0)</f>
        <v>0</v>
      </c>
      <c r="S3" s="1">
        <f>IFERROR(VLOOKUP($A3,delib,2,0)*(Físico!R3),0)</f>
        <v>0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9600</v>
      </c>
      <c r="W3" s="1">
        <f t="shared" ref="W3:W6" si="1">SUM(C3:V3)</f>
        <v>45900</v>
      </c>
    </row>
    <row r="4" spans="1:23" x14ac:dyDescent="0.25">
      <c r="A4">
        <f t="shared" si="0"/>
        <v>309070023</v>
      </c>
      <c r="B4" t="s">
        <v>3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18000</v>
      </c>
      <c r="L4" s="1">
        <f>IFERROR(VLOOKUP($A4,delib,2,0)*(Físico!K4),0)</f>
        <v>20700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91500</v>
      </c>
      <c r="P4" s="1">
        <f>IFERROR(VLOOKUP($A4,delib,2,0)*(Físico!O4),0)</f>
        <v>2100</v>
      </c>
      <c r="Q4" s="1">
        <f>IFERROR(VLOOKUP($A4,delib,2,0)*(Físico!P4),0)</f>
        <v>11100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 t="shared" si="1"/>
        <v>143400</v>
      </c>
    </row>
    <row r="5" spans="1:23" x14ac:dyDescent="0.25">
      <c r="A5">
        <f t="shared" si="0"/>
        <v>418010013</v>
      </c>
      <c r="B5" t="s">
        <v>4</v>
      </c>
      <c r="C5" s="1">
        <f>IFERROR(VLOOKUP($A5,delib,2,0)*(Físico!B5),0)</f>
        <v>0</v>
      </c>
      <c r="D5" s="1">
        <f>IFERROR(VLOOKUP($A5,delib,2,0)*(Físico!C5),0)</f>
        <v>4361.55</v>
      </c>
      <c r="E5" s="1">
        <f>IFERROR(VLOOKUP($A5,delib,2,0)*(Físico!D5),0)</f>
        <v>0</v>
      </c>
      <c r="F5" s="1">
        <f>IFERROR(VLOOKUP($A5,delib,2,0)*(Físico!E5),0)</f>
        <v>0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0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 t="shared" si="1"/>
        <v>4361.55</v>
      </c>
    </row>
    <row r="6" spans="1:23" x14ac:dyDescent="0.25">
      <c r="A6">
        <f t="shared" si="0"/>
        <v>418010030</v>
      </c>
      <c r="B6" t="s">
        <v>5</v>
      </c>
      <c r="C6" s="1">
        <f>IFERROR(VLOOKUP($A6,delib,2,0)*(Físico!B6),0)</f>
        <v>0</v>
      </c>
      <c r="D6" s="1">
        <f>IFERROR(VLOOKUP($A6,delib,2,0)*(Físico!C6),0)</f>
        <v>12888</v>
      </c>
      <c r="E6" s="1">
        <f>IFERROR(VLOOKUP($A6,delib,2,0)*(Físico!D6),0)</f>
        <v>0</v>
      </c>
      <c r="F6" s="1">
        <f>IFERROR(VLOOKUP($A6,delib,2,0)*(Físico!E6),0)</f>
        <v>0</v>
      </c>
      <c r="G6" s="1">
        <f>IFERROR(VLOOKUP($A6,delib,2,0)*(Físico!F6),0)</f>
        <v>0</v>
      </c>
      <c r="H6" s="1">
        <f>IFERROR(VLOOKUP($A6,delib,2,0)*(Físico!G6),0)</f>
        <v>0</v>
      </c>
      <c r="I6" s="1">
        <f>IFERROR(VLOOKUP($A6,delib,2,0)*(Físico!H6),0)</f>
        <v>0</v>
      </c>
      <c r="J6" s="1">
        <f>IFERROR(VLOOKUP($A6,delib,2,0)*(Físico!I6),0)</f>
        <v>0</v>
      </c>
      <c r="K6" s="1">
        <f>IFERROR(VLOOKUP($A6,delib,2,0)*(Físico!J6),0)</f>
        <v>0</v>
      </c>
      <c r="L6" s="1">
        <f>IFERROR(VLOOKUP($A6,delib,2,0)*(Físico!K6),0)</f>
        <v>0</v>
      </c>
      <c r="M6" s="1">
        <f>IFERROR(VLOOKUP($A6,delib,2,0)*(Físico!L6),0)</f>
        <v>0</v>
      </c>
      <c r="N6" s="1">
        <f>IFERROR(VLOOKUP($A6,delib,2,0)*(Físico!M6),0)</f>
        <v>0</v>
      </c>
      <c r="O6" s="1">
        <f>IFERROR(VLOOKUP($A6,delib,2,0)*(Físico!N6),0)</f>
        <v>0</v>
      </c>
      <c r="P6" s="1">
        <f>IFERROR(VLOOKUP($A6,delib,2,0)*(Físico!O6),0)</f>
        <v>0</v>
      </c>
      <c r="Q6" s="1">
        <f>IFERROR(VLOOKUP($A6,delib,2,0)*(Físico!P6),0)</f>
        <v>0</v>
      </c>
      <c r="R6" s="1">
        <f>IFERROR(VLOOKUP($A6,delib,2,0)*(Físico!Q6),0)</f>
        <v>0</v>
      </c>
      <c r="S6" s="1">
        <f>IFERROR(VLOOKUP($A6,delib,2,0)*(Físico!R6),0)</f>
        <v>0</v>
      </c>
      <c r="T6" s="1">
        <f>IFERROR(VLOOKUP($A6,delib,2,0)*(Físico!S6),0)</f>
        <v>0</v>
      </c>
      <c r="U6" s="1">
        <f>IFERROR(VLOOKUP($A6,delib,2,0)*(Físico!T6),0)</f>
        <v>0</v>
      </c>
      <c r="V6" s="1">
        <f>IFERROR(VLOOKUP($A6,delib,2,0)*(Físico!U6),0)</f>
        <v>0</v>
      </c>
      <c r="W6" s="1">
        <f t="shared" si="1"/>
        <v>12888</v>
      </c>
    </row>
    <row r="7" spans="1:23" x14ac:dyDescent="0.25">
      <c r="B7" t="s">
        <v>6</v>
      </c>
      <c r="C7" s="1">
        <f t="shared" ref="C7:V7" si="2">SUM(C2:C6)</f>
        <v>25091.199999999997</v>
      </c>
      <c r="D7" s="1">
        <f t="shared" si="2"/>
        <v>17249.55</v>
      </c>
      <c r="E7" s="1">
        <f t="shared" si="2"/>
        <v>185674.88</v>
      </c>
      <c r="F7" s="1">
        <f t="shared" si="2"/>
        <v>4500</v>
      </c>
      <c r="G7" s="1">
        <f t="shared" si="2"/>
        <v>300</v>
      </c>
      <c r="H7" s="1">
        <f t="shared" si="2"/>
        <v>8550</v>
      </c>
      <c r="I7" s="1">
        <f t="shared" si="2"/>
        <v>2850</v>
      </c>
      <c r="J7" s="1">
        <f t="shared" si="2"/>
        <v>494760.16</v>
      </c>
      <c r="K7" s="1">
        <f t="shared" si="2"/>
        <v>18000</v>
      </c>
      <c r="L7" s="1">
        <f t="shared" si="2"/>
        <v>21900</v>
      </c>
      <c r="M7" s="1">
        <f t="shared" si="2"/>
        <v>300</v>
      </c>
      <c r="N7" s="1">
        <f t="shared" si="2"/>
        <v>1500</v>
      </c>
      <c r="O7" s="1">
        <f t="shared" si="2"/>
        <v>93450</v>
      </c>
      <c r="P7" s="1">
        <f t="shared" si="2"/>
        <v>5100</v>
      </c>
      <c r="Q7" s="1">
        <f t="shared" si="2"/>
        <v>12750</v>
      </c>
      <c r="R7" s="1">
        <f t="shared" si="2"/>
        <v>102873.92</v>
      </c>
      <c r="S7" s="1">
        <f t="shared" si="2"/>
        <v>11291.039999999999</v>
      </c>
      <c r="T7" s="1">
        <f t="shared" si="2"/>
        <v>50182.399999999994</v>
      </c>
      <c r="U7" s="1">
        <f t="shared" si="2"/>
        <v>6272.7999999999993</v>
      </c>
      <c r="V7" s="1">
        <f t="shared" si="2"/>
        <v>9600</v>
      </c>
      <c r="W7" s="1">
        <f>SUM(W2:W6)</f>
        <v>1072195.9500000002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Delib</vt:lpstr>
      <vt:lpstr>Resumo</vt:lpstr>
      <vt:lpstr>Físico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2025-12-08T14:05:31Z</dcterms:created>
  <dcterms:modified xsi:type="dcterms:W3CDTF">2025-12-08T14:14:36Z</dcterms:modified>
</cp:coreProperties>
</file>