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Ambulatorial\"/>
    </mc:Choice>
  </mc:AlternateContent>
  <xr:revisionPtr revIDLastSave="0" documentId="13_ncr:1_{CCAE22C3-6A6A-4B6D-971B-9A2395996C33}" xr6:coauthVersionLast="47" xr6:coauthVersionMax="47" xr10:uidLastSave="{00000000-0000-0000-0000-000000000000}"/>
  <bookViews>
    <workbookView xWindow="4800" yWindow="0" windowWidth="14640" windowHeight="15480" activeTab="2" xr2:uid="{AE42C669-82B3-427C-86F9-5A2E1EC75EE7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z">[1]Delib!$A$1:$B$15</definedName>
    <definedName name="dfp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A3" i="3"/>
  <c r="AA4" i="3"/>
  <c r="AA5" i="3"/>
  <c r="AA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C2" i="3"/>
  <c r="A5" i="3"/>
  <c r="A3" i="3"/>
  <c r="A4" i="3"/>
  <c r="A2" i="3"/>
</calcChain>
</file>

<file path=xl/sharedStrings.xml><?xml version="1.0" encoding="utf-8"?>
<sst xmlns="http://schemas.openxmlformats.org/spreadsheetml/2006/main" count="64" uniqueCount="32">
  <si>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</si>
  <si>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</si>
  <si>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</si>
  <si>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</si>
  <si>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</si>
  <si>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</si>
  <si>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0366323 HOSPITAL DIA MARIA SCHMITT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</si>
  <si>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</si>
  <si>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</si>
  <si>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</si>
  <si>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</si>
  <si>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</si>
  <si>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2418177 HOSPITAL SAO FRANCISCO DE ASSIS</t>
  </si>
  <si>
    <t>2521296 HOSPITAL BETHESDA</t>
  </si>
  <si>
    <t>2521792 HOSPITAL E MATERNIDADE SAGRADA FAMILIA</t>
  </si>
  <si>
    <t>2522411 HOSPITAL AZAMBUJA</t>
  </si>
  <si>
    <t>2522489 ASSOCIACAO HOSPITAL E MATERNIDADE DOM JOAQUIM</t>
  </si>
  <si>
    <t>2558017 HOSPITAL DE CARIDADE S B J DOS PASSOS</t>
  </si>
  <si>
    <t>2568713 HOSPITAL REGIONAL ALTO VALE</t>
  </si>
  <si>
    <t>2641445 POLICLINICA DE REFERENCIA REGIONAL RIO DO SUL</t>
  </si>
  <si>
    <t>2672154 HOSPITAL HOSCOLA</t>
  </si>
  <si>
    <t>2691523 HCC HOSPITAL CIRURGICO CAMBORIU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</si>
  <si>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</si>
  <si>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</si>
  <si>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</si>
  <si>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</si>
  <si>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4575407 COB CENTRO OFTALMOLOGICO DE BLUMENAU</t>
  </si>
  <si>
    <t>6567274 CLINICA DE OLHOS ANTONELLI</t>
  </si>
  <si>
    <t>7486596 HOSPITAL REGIONAL DE BIGUACU HELMUTH NASS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</si>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</sst>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Ambulatorial/SIA%20FAEC%20Puro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D00C-D339-4F24-9776-A514126B492C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30</v>
      </c>
      <c r="B1" s="1" t="s">
        <v>31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C986-99BF-46CA-BA09-37070A6E1FD7}">
  <dimension ref="A1:Z6"/>
  <sheetViews>
    <sheetView topLeftCell="O1" workbookViewId="0">
      <selection activeCell="Z6" sqref="Z6"/>
    </sheetView>
  </sheetViews>
  <sheetFormatPr defaultRowHeight="15" x14ac:dyDescent="0.25"/>
  <cols>
    <col min="1" max="1" width="10.85546875" customWidth="1"/>
  </cols>
  <sheetData>
    <row r="1" spans="1:26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5</v>
      </c>
    </row>
    <row r="2" spans="1:26" x14ac:dyDescent="0.25">
      <c r="A2" t="s">
        <v>1</v>
      </c>
      <c r="B2">
        <v>0</v>
      </c>
      <c r="C2">
        <v>35</v>
      </c>
      <c r="D2">
        <v>0</v>
      </c>
      <c r="E2">
        <v>3</v>
      </c>
      <c r="F2">
        <v>139</v>
      </c>
      <c r="G2">
        <v>0</v>
      </c>
      <c r="H2">
        <v>0</v>
      </c>
      <c r="I2">
        <v>321</v>
      </c>
      <c r="J2">
        <v>0</v>
      </c>
      <c r="K2">
        <v>144</v>
      </c>
      <c r="L2">
        <v>60</v>
      </c>
      <c r="M2">
        <v>0</v>
      </c>
      <c r="N2">
        <v>4</v>
      </c>
      <c r="O2">
        <v>0</v>
      </c>
      <c r="P2">
        <v>0</v>
      </c>
      <c r="Q2">
        <v>0</v>
      </c>
      <c r="R2">
        <v>0</v>
      </c>
      <c r="S2">
        <v>0</v>
      </c>
      <c r="T2">
        <v>77</v>
      </c>
      <c r="U2">
        <v>13</v>
      </c>
      <c r="V2">
        <v>131</v>
      </c>
      <c r="W2">
        <v>193</v>
      </c>
      <c r="X2">
        <v>0</v>
      </c>
      <c r="Y2">
        <v>533</v>
      </c>
      <c r="Z2">
        <v>1653</v>
      </c>
    </row>
    <row r="3" spans="1:26" x14ac:dyDescent="0.25">
      <c r="A3" t="s">
        <v>2</v>
      </c>
      <c r="B3">
        <v>0</v>
      </c>
      <c r="C3">
        <v>0</v>
      </c>
      <c r="D3">
        <v>3</v>
      </c>
      <c r="E3">
        <v>0</v>
      </c>
      <c r="F3">
        <v>0</v>
      </c>
      <c r="G3">
        <v>22</v>
      </c>
      <c r="H3">
        <v>47</v>
      </c>
      <c r="I3">
        <v>76</v>
      </c>
      <c r="J3">
        <v>0</v>
      </c>
      <c r="K3">
        <v>0</v>
      </c>
      <c r="L3">
        <v>0</v>
      </c>
      <c r="M3">
        <v>29</v>
      </c>
      <c r="N3">
        <v>8</v>
      </c>
      <c r="O3">
        <v>11</v>
      </c>
      <c r="P3">
        <v>1</v>
      </c>
      <c r="Q3">
        <v>1</v>
      </c>
      <c r="R3">
        <v>0</v>
      </c>
      <c r="S3">
        <v>4</v>
      </c>
      <c r="T3">
        <v>0</v>
      </c>
      <c r="U3">
        <v>0</v>
      </c>
      <c r="V3">
        <v>0</v>
      </c>
      <c r="W3">
        <v>0</v>
      </c>
      <c r="X3">
        <v>96</v>
      </c>
      <c r="Y3">
        <v>0</v>
      </c>
      <c r="Z3">
        <v>298</v>
      </c>
    </row>
    <row r="4" spans="1:26" x14ac:dyDescent="0.25">
      <c r="A4" t="s">
        <v>3</v>
      </c>
      <c r="B4">
        <v>305</v>
      </c>
      <c r="C4">
        <v>0</v>
      </c>
      <c r="D4">
        <v>0</v>
      </c>
      <c r="E4">
        <v>0</v>
      </c>
      <c r="F4">
        <v>0</v>
      </c>
      <c r="G4">
        <v>0</v>
      </c>
      <c r="H4">
        <v>13</v>
      </c>
      <c r="I4">
        <v>0</v>
      </c>
      <c r="J4">
        <v>35</v>
      </c>
      <c r="K4">
        <v>0</v>
      </c>
      <c r="L4">
        <v>0</v>
      </c>
      <c r="M4">
        <v>0</v>
      </c>
      <c r="N4">
        <v>0</v>
      </c>
      <c r="O4">
        <v>0</v>
      </c>
      <c r="P4">
        <v>404</v>
      </c>
      <c r="Q4">
        <v>1</v>
      </c>
      <c r="R4">
        <v>1</v>
      </c>
      <c r="S4">
        <v>27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786</v>
      </c>
    </row>
    <row r="5" spans="1:26" x14ac:dyDescent="0.25">
      <c r="A5" t="s">
        <v>4</v>
      </c>
      <c r="B5">
        <v>0</v>
      </c>
      <c r="C5">
        <v>0</v>
      </c>
      <c r="D5">
        <v>0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</v>
      </c>
    </row>
    <row r="6" spans="1:26" x14ac:dyDescent="0.25">
      <c r="A6" t="s">
        <v>5</v>
      </c>
      <c r="B6">
        <v>305</v>
      </c>
      <c r="C6">
        <v>35</v>
      </c>
      <c r="D6">
        <v>3</v>
      </c>
      <c r="E6">
        <v>5</v>
      </c>
      <c r="F6">
        <v>139</v>
      </c>
      <c r="G6">
        <v>22</v>
      </c>
      <c r="H6">
        <v>60</v>
      </c>
      <c r="I6">
        <v>397</v>
      </c>
      <c r="J6">
        <v>35</v>
      </c>
      <c r="K6">
        <v>144</v>
      </c>
      <c r="L6">
        <v>60</v>
      </c>
      <c r="M6">
        <v>29</v>
      </c>
      <c r="N6">
        <v>12</v>
      </c>
      <c r="O6">
        <v>11</v>
      </c>
      <c r="P6">
        <v>405</v>
      </c>
      <c r="Q6">
        <v>2</v>
      </c>
      <c r="R6">
        <v>1</v>
      </c>
      <c r="S6">
        <v>31</v>
      </c>
      <c r="T6">
        <v>77</v>
      </c>
      <c r="U6">
        <v>13</v>
      </c>
      <c r="V6">
        <v>131</v>
      </c>
      <c r="W6">
        <v>193</v>
      </c>
      <c r="X6">
        <v>96</v>
      </c>
      <c r="Y6">
        <v>533</v>
      </c>
      <c r="Z6">
        <v>2739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D403-7518-4B82-BA1D-5658C3D86729}">
  <dimension ref="A1:AA6"/>
  <sheetViews>
    <sheetView tabSelected="1" topLeftCell="T1" workbookViewId="0">
      <selection activeCell="AA6" sqref="AA6"/>
    </sheetView>
  </sheetViews>
  <sheetFormatPr defaultRowHeight="15" x14ac:dyDescent="0.25"/>
  <cols>
    <col min="1" max="1" width="10" bestFit="1" customWidth="1"/>
    <col min="2" max="2" width="10.85546875" customWidth="1"/>
    <col min="3" max="4" width="13.28515625" bestFit="1" customWidth="1"/>
    <col min="5" max="5" width="10.5703125" bestFit="1" customWidth="1"/>
    <col min="6" max="6" width="12.140625" bestFit="1" customWidth="1"/>
    <col min="7" max="7" width="14.28515625" bestFit="1" customWidth="1"/>
    <col min="8" max="8" width="12.140625" bestFit="1" customWidth="1"/>
    <col min="9" max="9" width="13.28515625" bestFit="1" customWidth="1"/>
    <col min="10" max="10" width="14.28515625" bestFit="1" customWidth="1"/>
    <col min="11" max="11" width="13.28515625" bestFit="1" customWidth="1"/>
    <col min="12" max="12" width="14.28515625" bestFit="1" customWidth="1"/>
    <col min="13" max="13" width="13.28515625" bestFit="1" customWidth="1"/>
    <col min="14" max="16" width="12.140625" bestFit="1" customWidth="1"/>
    <col min="17" max="17" width="14.28515625" bestFit="1" customWidth="1"/>
    <col min="18" max="19" width="10.5703125" bestFit="1" customWidth="1"/>
    <col min="20" max="20" width="12.140625" bestFit="1" customWidth="1"/>
    <col min="21" max="22" width="13.28515625" bestFit="1" customWidth="1"/>
    <col min="23" max="24" width="14.28515625" bestFit="1" customWidth="1"/>
    <col min="25" max="25" width="13.28515625" bestFit="1" customWidth="1"/>
    <col min="26" max="26" width="14.28515625" bestFit="1" customWidth="1"/>
    <col min="27" max="27" width="15.85546875" bestFit="1" customWidth="1"/>
  </cols>
  <sheetData>
    <row r="1" spans="1:27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5</v>
      </c>
    </row>
    <row r="2" spans="1:27" x14ac:dyDescent="0.25">
      <c r="A2">
        <f>LEFT(B2,10)*1</f>
        <v>303050233</v>
      </c>
      <c r="B2" t="s">
        <v>1</v>
      </c>
      <c r="C2" s="1">
        <f>IFERROR(VLOOKUP($A2,dfp,2,0)*(Físico!B2),0)</f>
        <v>0</v>
      </c>
      <c r="D2" s="1">
        <f>IFERROR(VLOOKUP($A2,dfp,2,0)*(Físico!C2),0)</f>
        <v>43909.599999999999</v>
      </c>
      <c r="E2" s="1">
        <f>IFERROR(VLOOKUP($A2,dfp,2,0)*(Físico!D2),0)</f>
        <v>0</v>
      </c>
      <c r="F2" s="1">
        <f>IFERROR(VLOOKUP($A2,dfp,2,0)*(Físico!E2),0)</f>
        <v>3763.68</v>
      </c>
      <c r="G2" s="1">
        <f>IFERROR(VLOOKUP($A2,dfp,2,0)*(Físico!F2),0)</f>
        <v>174383.84</v>
      </c>
      <c r="H2" s="1">
        <f>IFERROR(VLOOKUP($A2,dfp,2,0)*(Físico!G2),0)</f>
        <v>0</v>
      </c>
      <c r="I2" s="1">
        <f>IFERROR(VLOOKUP($A2,dfp,2,0)*(Físico!H2),0)</f>
        <v>0</v>
      </c>
      <c r="J2" s="1">
        <f>IFERROR(VLOOKUP($A2,dfp,2,0)*(Físico!I2),0)</f>
        <v>402713.76</v>
      </c>
      <c r="K2" s="1">
        <f>IFERROR(VLOOKUP($A2,dfp,2,0)*(Físico!J2),0)</f>
        <v>0</v>
      </c>
      <c r="L2" s="1">
        <f>IFERROR(VLOOKUP($A2,dfp,2,0)*(Físico!K2),0)</f>
        <v>180656.63999999998</v>
      </c>
      <c r="M2" s="1">
        <f>IFERROR(VLOOKUP($A2,dfp,2,0)*(Físico!L2),0)</f>
        <v>75273.599999999991</v>
      </c>
      <c r="N2" s="1">
        <f>IFERROR(VLOOKUP($A2,dfp,2,0)*(Físico!M2),0)</f>
        <v>0</v>
      </c>
      <c r="O2" s="1">
        <f>IFERROR(VLOOKUP($A2,dfp,2,0)*(Físico!N2),0)</f>
        <v>5018.24</v>
      </c>
      <c r="P2" s="1">
        <f>IFERROR(VLOOKUP($A2,dfp,2,0)*(Físico!O2),0)</f>
        <v>0</v>
      </c>
      <c r="Q2" s="1">
        <f>IFERROR(VLOOKUP($A2,dfp,2,0)*(Físico!P2),0)</f>
        <v>0</v>
      </c>
      <c r="R2" s="1">
        <f>IFERROR(VLOOKUP($A2,dfp,2,0)*(Físico!Q2),0)</f>
        <v>0</v>
      </c>
      <c r="S2" s="1">
        <f>IFERROR(VLOOKUP($A2,dfp,2,0)*(Físico!R2),0)</f>
        <v>0</v>
      </c>
      <c r="T2" s="1">
        <f>IFERROR(VLOOKUP($A2,dfp,2,0)*(Físico!S2),0)</f>
        <v>0</v>
      </c>
      <c r="U2" s="1">
        <f>IFERROR(VLOOKUP($A2,dfp,2,0)*(Físico!T2),0)</f>
        <v>96601.12</v>
      </c>
      <c r="V2" s="1">
        <f>IFERROR(VLOOKUP($A2,dfp,2,0)*(Físico!U2),0)</f>
        <v>16309.279999999999</v>
      </c>
      <c r="W2" s="1">
        <f>IFERROR(VLOOKUP($A2,dfp,2,0)*(Físico!V2),0)</f>
        <v>164347.35999999999</v>
      </c>
      <c r="X2" s="1">
        <f>IFERROR(VLOOKUP($A2,dfp,2,0)*(Físico!W2),0)</f>
        <v>242130.08</v>
      </c>
      <c r="Y2" s="1">
        <f>IFERROR(VLOOKUP($A2,dfp,2,0)*(Físico!X2),0)</f>
        <v>0</v>
      </c>
      <c r="Z2" s="1">
        <f>IFERROR(VLOOKUP($A2,dfp,2,0)*(Físico!Y2),0)</f>
        <v>668680.48</v>
      </c>
      <c r="AA2" s="1">
        <f>SUM(C2:Z2)</f>
        <v>2073787.6800000002</v>
      </c>
    </row>
    <row r="3" spans="1:27" x14ac:dyDescent="0.25">
      <c r="A3">
        <f t="shared" ref="A3:A4" si="0">LEFT(B3,10)*1</f>
        <v>309070015</v>
      </c>
      <c r="B3" t="s">
        <v>2</v>
      </c>
      <c r="C3" s="1">
        <f>IFERROR(VLOOKUP($A3,dfp,2,0)*(Físico!B3),0)</f>
        <v>0</v>
      </c>
      <c r="D3" s="1">
        <f>IFERROR(VLOOKUP($A3,dfp,2,0)*(Físico!C3),0)</f>
        <v>0</v>
      </c>
      <c r="E3" s="1">
        <f>IFERROR(VLOOKUP($A3,dfp,2,0)*(Físico!D3),0)</f>
        <v>450</v>
      </c>
      <c r="F3" s="1">
        <f>IFERROR(VLOOKUP($A3,dfp,2,0)*(Físico!E3),0)</f>
        <v>0</v>
      </c>
      <c r="G3" s="1">
        <f>IFERROR(VLOOKUP($A3,dfp,2,0)*(Físico!F3),0)</f>
        <v>0</v>
      </c>
      <c r="H3" s="1">
        <f>IFERROR(VLOOKUP($A3,dfp,2,0)*(Físico!G3),0)</f>
        <v>3300</v>
      </c>
      <c r="I3" s="1">
        <f>IFERROR(VLOOKUP($A3,dfp,2,0)*(Físico!H3),0)</f>
        <v>7050</v>
      </c>
      <c r="J3" s="1">
        <f>IFERROR(VLOOKUP($A3,dfp,2,0)*(Físico!I3),0)</f>
        <v>11400</v>
      </c>
      <c r="K3" s="1">
        <f>IFERROR(VLOOKUP($A3,dfp,2,0)*(Físico!J3),0)</f>
        <v>0</v>
      </c>
      <c r="L3" s="1">
        <f>IFERROR(VLOOKUP($A3,dfp,2,0)*(Físico!K3),0)</f>
        <v>0</v>
      </c>
      <c r="M3" s="1">
        <f>IFERROR(VLOOKUP($A3,dfp,2,0)*(Físico!L3),0)</f>
        <v>0</v>
      </c>
      <c r="N3" s="1">
        <f>IFERROR(VLOOKUP($A3,dfp,2,0)*(Físico!M3),0)</f>
        <v>4350</v>
      </c>
      <c r="O3" s="1">
        <f>IFERROR(VLOOKUP($A3,dfp,2,0)*(Físico!N3),0)</f>
        <v>1200</v>
      </c>
      <c r="P3" s="1">
        <f>IFERROR(VLOOKUP($A3,dfp,2,0)*(Físico!O3),0)</f>
        <v>1650</v>
      </c>
      <c r="Q3" s="1">
        <f>IFERROR(VLOOKUP($A3,dfp,2,0)*(Físico!P3),0)</f>
        <v>150</v>
      </c>
      <c r="R3" s="1">
        <f>IFERROR(VLOOKUP($A3,dfp,2,0)*(Físico!Q3),0)</f>
        <v>150</v>
      </c>
      <c r="S3" s="1">
        <f>IFERROR(VLOOKUP($A3,dfp,2,0)*(Físico!R3),0)</f>
        <v>0</v>
      </c>
      <c r="T3" s="1">
        <f>IFERROR(VLOOKUP($A3,dfp,2,0)*(Físico!S3),0)</f>
        <v>600</v>
      </c>
      <c r="U3" s="1">
        <f>IFERROR(VLOOKUP($A3,dfp,2,0)*(Físico!T3),0)</f>
        <v>0</v>
      </c>
      <c r="V3" s="1">
        <f>IFERROR(VLOOKUP($A3,dfp,2,0)*(Físico!U3),0)</f>
        <v>0</v>
      </c>
      <c r="W3" s="1">
        <f>IFERROR(VLOOKUP($A3,dfp,2,0)*(Físico!V3),0)</f>
        <v>0</v>
      </c>
      <c r="X3" s="1">
        <f>IFERROR(VLOOKUP($A3,dfp,2,0)*(Físico!W3),0)</f>
        <v>0</v>
      </c>
      <c r="Y3" s="1">
        <f>IFERROR(VLOOKUP($A3,dfp,2,0)*(Físico!X3),0)</f>
        <v>14400</v>
      </c>
      <c r="Z3" s="1">
        <f>IFERROR(VLOOKUP($A3,dfp,2,0)*(Físico!Y3),0)</f>
        <v>0</v>
      </c>
      <c r="AA3" s="1">
        <f t="shared" ref="AA3:AA5" si="1">SUM(C3:Z3)</f>
        <v>44700</v>
      </c>
    </row>
    <row r="4" spans="1:27" x14ac:dyDescent="0.25">
      <c r="A4">
        <f t="shared" si="0"/>
        <v>309070023</v>
      </c>
      <c r="B4" t="s">
        <v>3</v>
      </c>
      <c r="C4" s="1">
        <f>IFERROR(VLOOKUP($A4,dfp,2,0)*(Físico!B4),0)</f>
        <v>91500</v>
      </c>
      <c r="D4" s="1">
        <f>IFERROR(VLOOKUP($A4,dfp,2,0)*(Físico!C4),0)</f>
        <v>0</v>
      </c>
      <c r="E4" s="1">
        <f>IFERROR(VLOOKUP($A4,dfp,2,0)*(Físico!D4),0)</f>
        <v>0</v>
      </c>
      <c r="F4" s="1">
        <f>IFERROR(VLOOKUP($A4,dfp,2,0)*(Físico!E4),0)</f>
        <v>0</v>
      </c>
      <c r="G4" s="1">
        <f>IFERROR(VLOOKUP($A4,dfp,2,0)*(Físico!F4),0)</f>
        <v>0</v>
      </c>
      <c r="H4" s="1">
        <f>IFERROR(VLOOKUP($A4,dfp,2,0)*(Físico!G4),0)</f>
        <v>0</v>
      </c>
      <c r="I4" s="1">
        <f>IFERROR(VLOOKUP($A4,dfp,2,0)*(Físico!H4),0)</f>
        <v>3900</v>
      </c>
      <c r="J4" s="1">
        <f>IFERROR(VLOOKUP($A4,dfp,2,0)*(Físico!I4),0)</f>
        <v>0</v>
      </c>
      <c r="K4" s="1">
        <f>IFERROR(VLOOKUP($A4,dfp,2,0)*(Físico!J4),0)</f>
        <v>10500</v>
      </c>
      <c r="L4" s="1">
        <f>IFERROR(VLOOKUP($A4,dfp,2,0)*(Físico!K4),0)</f>
        <v>0</v>
      </c>
      <c r="M4" s="1">
        <f>IFERROR(VLOOKUP($A4,dfp,2,0)*(Físico!L4),0)</f>
        <v>0</v>
      </c>
      <c r="N4" s="1">
        <f>IFERROR(VLOOKUP($A4,dfp,2,0)*(Físico!M4),0)</f>
        <v>0</v>
      </c>
      <c r="O4" s="1">
        <f>IFERROR(VLOOKUP($A4,dfp,2,0)*(Físico!N4),0)</f>
        <v>0</v>
      </c>
      <c r="P4" s="1">
        <f>IFERROR(VLOOKUP($A4,dfp,2,0)*(Físico!O4),0)</f>
        <v>0</v>
      </c>
      <c r="Q4" s="1">
        <f>IFERROR(VLOOKUP($A4,dfp,2,0)*(Físico!P4),0)</f>
        <v>121200</v>
      </c>
      <c r="R4" s="1">
        <f>IFERROR(VLOOKUP($A4,dfp,2,0)*(Físico!Q4),0)</f>
        <v>300</v>
      </c>
      <c r="S4" s="1">
        <f>IFERROR(VLOOKUP($A4,dfp,2,0)*(Físico!R4),0)</f>
        <v>300</v>
      </c>
      <c r="T4" s="1">
        <f>IFERROR(VLOOKUP($A4,dfp,2,0)*(Físico!S4),0)</f>
        <v>8100</v>
      </c>
      <c r="U4" s="1">
        <f>IFERROR(VLOOKUP($A4,dfp,2,0)*(Físico!T4),0)</f>
        <v>0</v>
      </c>
      <c r="V4" s="1">
        <f>IFERROR(VLOOKUP($A4,dfp,2,0)*(Físico!U4),0)</f>
        <v>0</v>
      </c>
      <c r="W4" s="1">
        <f>IFERROR(VLOOKUP($A4,dfp,2,0)*(Físico!V4),0)</f>
        <v>0</v>
      </c>
      <c r="X4" s="1">
        <f>IFERROR(VLOOKUP($A4,dfp,2,0)*(Físico!W4),0)</f>
        <v>0</v>
      </c>
      <c r="Y4" s="1">
        <f>IFERROR(VLOOKUP($A4,dfp,2,0)*(Físico!X4),0)</f>
        <v>0</v>
      </c>
      <c r="Z4" s="1">
        <f>IFERROR(VLOOKUP($A4,dfp,2,0)*(Físico!Y4),0)</f>
        <v>0</v>
      </c>
      <c r="AA4" s="1">
        <f t="shared" si="1"/>
        <v>235800</v>
      </c>
    </row>
    <row r="5" spans="1:27" x14ac:dyDescent="0.25">
      <c r="A5">
        <f>LEFT(B5,10)*1</f>
        <v>418010030</v>
      </c>
      <c r="B5" t="s">
        <v>4</v>
      </c>
      <c r="C5" s="1">
        <f>IFERROR(VLOOKUP($A5,dfp,2,0)*(Físico!B5),0)</f>
        <v>0</v>
      </c>
      <c r="D5" s="1">
        <f>IFERROR(VLOOKUP($A5,dfp,2,0)*(Físico!C5),0)</f>
        <v>0</v>
      </c>
      <c r="E5" s="1">
        <f>IFERROR(VLOOKUP($A5,dfp,2,0)*(Físico!D5),0)</f>
        <v>0</v>
      </c>
      <c r="F5" s="1">
        <f>IFERROR(VLOOKUP($A5,dfp,2,0)*(Físico!E5),0)</f>
        <v>5155.2</v>
      </c>
      <c r="G5" s="1">
        <f>IFERROR(VLOOKUP($A5,dfp,2,0)*(Físico!F5),0)</f>
        <v>0</v>
      </c>
      <c r="H5" s="1">
        <f>IFERROR(VLOOKUP($A5,dfp,2,0)*(Físico!G5),0)</f>
        <v>0</v>
      </c>
      <c r="I5" s="1">
        <f>IFERROR(VLOOKUP($A5,dfp,2,0)*(Físico!H5),0)</f>
        <v>0</v>
      </c>
      <c r="J5" s="1">
        <f>IFERROR(VLOOKUP($A5,dfp,2,0)*(Físico!I5),0)</f>
        <v>0</v>
      </c>
      <c r="K5" s="1">
        <f>IFERROR(VLOOKUP($A5,dfp,2,0)*(Físico!J5),0)</f>
        <v>0</v>
      </c>
      <c r="L5" s="1">
        <f>IFERROR(VLOOKUP($A5,dfp,2,0)*(Físico!K5),0)</f>
        <v>0</v>
      </c>
      <c r="M5" s="1">
        <f>IFERROR(VLOOKUP($A5,dfp,2,0)*(Físico!L5),0)</f>
        <v>0</v>
      </c>
      <c r="N5" s="1">
        <f>IFERROR(VLOOKUP($A5,dfp,2,0)*(Físico!M5),0)</f>
        <v>0</v>
      </c>
      <c r="O5" s="1">
        <f>IFERROR(VLOOKUP($A5,dfp,2,0)*(Físico!N5),0)</f>
        <v>0</v>
      </c>
      <c r="P5" s="1">
        <f>IFERROR(VLOOKUP($A5,dfp,2,0)*(Físico!O5),0)</f>
        <v>0</v>
      </c>
      <c r="Q5" s="1">
        <f>IFERROR(VLOOKUP($A5,dfp,2,0)*(Físico!P5),0)</f>
        <v>0</v>
      </c>
      <c r="R5" s="1">
        <f>IFERROR(VLOOKUP($A5,dfp,2,0)*(Físico!Q5),0)</f>
        <v>0</v>
      </c>
      <c r="S5" s="1">
        <f>IFERROR(VLOOKUP($A5,dfp,2,0)*(Físico!R5),0)</f>
        <v>0</v>
      </c>
      <c r="T5" s="1">
        <f>IFERROR(VLOOKUP($A5,dfp,2,0)*(Físico!S5),0)</f>
        <v>0</v>
      </c>
      <c r="U5" s="1">
        <f>IFERROR(VLOOKUP($A5,dfp,2,0)*(Físico!T5),0)</f>
        <v>0</v>
      </c>
      <c r="V5" s="1">
        <f>IFERROR(VLOOKUP($A5,dfp,2,0)*(Físico!U5),0)</f>
        <v>0</v>
      </c>
      <c r="W5" s="1">
        <f>IFERROR(VLOOKUP($A5,dfp,2,0)*(Físico!V5),0)</f>
        <v>0</v>
      </c>
      <c r="X5" s="1">
        <f>IFERROR(VLOOKUP($A5,dfp,2,0)*(Físico!W5),0)</f>
        <v>0</v>
      </c>
      <c r="Y5" s="1">
        <f>IFERROR(VLOOKUP($A5,dfp,2,0)*(Físico!X5),0)</f>
        <v>0</v>
      </c>
      <c r="Z5" s="1">
        <f>IFERROR(VLOOKUP($A5,dfp,2,0)*(Físico!Y5),0)</f>
        <v>0</v>
      </c>
      <c r="AA5" s="1">
        <f t="shared" si="1"/>
        <v>5155.2</v>
      </c>
    </row>
    <row r="6" spans="1:27" x14ac:dyDescent="0.25">
      <c r="B6" t="s">
        <v>5</v>
      </c>
      <c r="C6" s="1">
        <f t="shared" ref="C6:Z6" si="2">SUM(C2:C5)</f>
        <v>91500</v>
      </c>
      <c r="D6" s="1">
        <f t="shared" si="2"/>
        <v>43909.599999999999</v>
      </c>
      <c r="E6" s="1">
        <f t="shared" si="2"/>
        <v>450</v>
      </c>
      <c r="F6" s="1">
        <f t="shared" si="2"/>
        <v>8918.8799999999992</v>
      </c>
      <c r="G6" s="1">
        <f t="shared" si="2"/>
        <v>174383.84</v>
      </c>
      <c r="H6" s="1">
        <f t="shared" si="2"/>
        <v>3300</v>
      </c>
      <c r="I6" s="1">
        <f t="shared" si="2"/>
        <v>10950</v>
      </c>
      <c r="J6" s="1">
        <f t="shared" si="2"/>
        <v>414113.76</v>
      </c>
      <c r="K6" s="1">
        <f t="shared" si="2"/>
        <v>10500</v>
      </c>
      <c r="L6" s="1">
        <f t="shared" si="2"/>
        <v>180656.63999999998</v>
      </c>
      <c r="M6" s="1">
        <f t="shared" si="2"/>
        <v>75273.599999999991</v>
      </c>
      <c r="N6" s="1">
        <f t="shared" si="2"/>
        <v>4350</v>
      </c>
      <c r="O6" s="1">
        <f t="shared" si="2"/>
        <v>6218.24</v>
      </c>
      <c r="P6" s="1">
        <f t="shared" si="2"/>
        <v>1650</v>
      </c>
      <c r="Q6" s="1">
        <f t="shared" si="2"/>
        <v>121350</v>
      </c>
      <c r="R6" s="1">
        <f t="shared" si="2"/>
        <v>450</v>
      </c>
      <c r="S6" s="1">
        <f t="shared" si="2"/>
        <v>300</v>
      </c>
      <c r="T6" s="1">
        <f t="shared" si="2"/>
        <v>8700</v>
      </c>
      <c r="U6" s="1">
        <f t="shared" si="2"/>
        <v>96601.12</v>
      </c>
      <c r="V6" s="1">
        <f t="shared" si="2"/>
        <v>16309.279999999999</v>
      </c>
      <c r="W6" s="1">
        <f t="shared" si="2"/>
        <v>164347.35999999999</v>
      </c>
      <c r="X6" s="1">
        <f t="shared" si="2"/>
        <v>242130.08</v>
      </c>
      <c r="Y6" s="1">
        <f t="shared" si="2"/>
        <v>14400</v>
      </c>
      <c r="Z6" s="1">
        <f t="shared" si="2"/>
        <v>668680.48</v>
      </c>
      <c r="AA6" s="1">
        <f>SUM(AA2:AA5)</f>
        <v>2359442.8800000004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2026-07-14T12:58:43Z</dcterms:created>
  <dcterms:modified xsi:type="dcterms:W3CDTF">2026-07-14T13:03:36Z</dcterms:modified>
</cp:coreProperties>
</file>