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Detalhado\Ambulatorial\"/>
    </mc:Choice>
  </mc:AlternateContent>
  <xr:revisionPtr revIDLastSave="0" documentId="8_{94221E00-7F9F-4647-870E-35346EA7B725}" xr6:coauthVersionLast="47" xr6:coauthVersionMax="47" xr10:uidLastSave="{00000000-0000-0000-0000-000000000000}"/>
  <bookViews>
    <workbookView xWindow="14115" yWindow="15" windowWidth="14685" windowHeight="15435" activeTab="2" xr2:uid="{AFAEE460-ADA1-4779-9524-1625D1A541BE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030">[1]Delib!$A$1:$B$15</definedName>
    <definedName name="delibc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F3" i="3"/>
  <c r="AF4" i="3"/>
  <c r="AF5" i="3"/>
  <c r="AF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C2" i="3"/>
  <c r="A3" i="3"/>
  <c r="A4" i="3"/>
  <c r="A5" i="3"/>
  <c r="A2" i="3"/>
</calcChain>
</file>

<file path=xl/sharedStrings.xml><?xml version="1.0" encoding="utf-8"?>
<sst xmlns="http://schemas.openxmlformats.org/spreadsheetml/2006/main" count="74" uniqueCount="37">
  <si>
    <t>Estabelecimentos CNES-SC</t>
  </si>
  <si>
    <t>0303050233  TRATAMENTO MEDICAMENTOSO DE DOENÃçA DA RETINA</t>
  </si>
  <si>
    <t>0418010030  CONFECCAO DE FISTULA ARTERIO VENOSA P/ HEMODIALI</t>
  </si>
  <si>
    <t>0309070015  TRATAMENTO ESCLEROSANTE NÃâO ESTÃëTICO DE VARIZE</t>
  </si>
  <si>
    <t>0309070023  TRATAMENTO ESCLEROSANTE NÃâO ESTÃëTICO DE VARIZE</t>
  </si>
  <si>
    <t>Total</t>
  </si>
  <si>
    <t>0019259 POLICLINICA MUNICIPAL CONTINENTE</t>
  </si>
  <si>
    <t>0366323 HOSPITAL DIA MARIA SCHMITT</t>
  </si>
  <si>
    <t>2303167 HOSPITAL SANTO ANTONIO DE ITAPEMA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</si>
  <si>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</si>
  <si>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</si>
  <si>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</si>
  <si>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</si>
  <si>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</si>
  <si>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</si>
  <si>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</si>
  <si>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</si>
  <si>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</si>
  <si>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</si>
  <si>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</si>
  <si>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2522489 ASSOCIACAO HOSPITAL E MATERNIDADE DOM JOAQUIM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</si>
  <si>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</si>
  <si>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</si>
  <si>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</si>
  <si>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</si>
  <si>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</si>
  <si>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</si>
  <si>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</si>
  <si>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</si>
  <si>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</si>
  <si>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4575407 COB CENTRO OFTALMOLOGICO DE BLUMENAU</t>
  </si>
  <si>
    <t>5195756 CIS NORDESTE SC</t>
  </si>
  <si>
    <t>6567274 CLINICA DE OLHOS ANTONELLI</t>
  </si>
  <si>
    <t>7486596 HOSPITAL REGIONAL DE BIGUACU HELMUTH NASS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</si>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</sst>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Abril/Detalhado/Ambulatorial/SIA%20FAEC%20Puro%20Abril%202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1EC4-D6A0-4B36-8ECB-17159A482BEE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35</v>
      </c>
      <c r="B1" t="s">
        <v>36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3DCC-5DEE-4132-8BCB-572868C1D6F2}">
  <dimension ref="A1:AE6"/>
  <sheetViews>
    <sheetView topLeftCell="S1" workbookViewId="0">
      <selection sqref="A1:AE6"/>
    </sheetView>
  </sheetViews>
  <sheetFormatPr defaultRowHeight="15" x14ac:dyDescent="0.25"/>
  <cols>
    <col min="1" max="1" width="11.140625" customWidth="1"/>
  </cols>
  <sheetData>
    <row r="1" spans="1:31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5</v>
      </c>
    </row>
    <row r="2" spans="1:31" x14ac:dyDescent="0.25">
      <c r="A2" t="s">
        <v>1</v>
      </c>
      <c r="B2">
        <v>0</v>
      </c>
      <c r="C2">
        <v>0</v>
      </c>
      <c r="D2">
        <v>0</v>
      </c>
      <c r="E2">
        <v>4</v>
      </c>
      <c r="F2">
        <v>162</v>
      </c>
      <c r="G2">
        <v>0</v>
      </c>
      <c r="H2">
        <v>0</v>
      </c>
      <c r="I2">
        <v>0</v>
      </c>
      <c r="J2">
        <v>0</v>
      </c>
      <c r="K2">
        <v>80</v>
      </c>
      <c r="L2">
        <v>0</v>
      </c>
      <c r="M2">
        <v>0</v>
      </c>
      <c r="N2">
        <v>0</v>
      </c>
      <c r="O2">
        <v>32</v>
      </c>
      <c r="P2">
        <v>0</v>
      </c>
      <c r="Q2">
        <v>0</v>
      </c>
      <c r="R2">
        <v>0</v>
      </c>
      <c r="S2">
        <v>41</v>
      </c>
      <c r="T2">
        <v>0</v>
      </c>
      <c r="U2">
        <v>0</v>
      </c>
      <c r="V2">
        <v>0</v>
      </c>
      <c r="W2">
        <v>50</v>
      </c>
      <c r="X2">
        <v>9</v>
      </c>
      <c r="Y2">
        <v>84</v>
      </c>
      <c r="Z2">
        <v>41</v>
      </c>
      <c r="AA2">
        <v>0</v>
      </c>
      <c r="AB2">
        <v>299</v>
      </c>
      <c r="AC2">
        <v>0</v>
      </c>
      <c r="AD2">
        <v>385</v>
      </c>
      <c r="AE2">
        <v>1187</v>
      </c>
    </row>
    <row r="3" spans="1:31" x14ac:dyDescent="0.25">
      <c r="A3" t="s">
        <v>2</v>
      </c>
      <c r="B3">
        <v>0</v>
      </c>
      <c r="C3">
        <v>0</v>
      </c>
      <c r="D3">
        <v>0</v>
      </c>
      <c r="E3">
        <v>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3</v>
      </c>
    </row>
    <row r="4" spans="1:31" x14ac:dyDescent="0.25">
      <c r="A4" t="s">
        <v>3</v>
      </c>
      <c r="B4">
        <v>2</v>
      </c>
      <c r="C4">
        <v>3</v>
      </c>
      <c r="D4">
        <v>5</v>
      </c>
      <c r="E4">
        <v>0</v>
      </c>
      <c r="F4">
        <v>0</v>
      </c>
      <c r="G4">
        <v>9</v>
      </c>
      <c r="H4">
        <v>4</v>
      </c>
      <c r="I4">
        <v>61</v>
      </c>
      <c r="J4">
        <v>14</v>
      </c>
      <c r="K4">
        <v>60</v>
      </c>
      <c r="L4">
        <v>3</v>
      </c>
      <c r="M4">
        <v>0</v>
      </c>
      <c r="N4">
        <v>6</v>
      </c>
      <c r="O4">
        <v>0</v>
      </c>
      <c r="P4">
        <v>50</v>
      </c>
      <c r="Q4">
        <v>4</v>
      </c>
      <c r="R4">
        <v>8</v>
      </c>
      <c r="S4">
        <v>0</v>
      </c>
      <c r="T4">
        <v>43</v>
      </c>
      <c r="U4">
        <v>80</v>
      </c>
      <c r="V4">
        <v>4</v>
      </c>
      <c r="W4">
        <v>0</v>
      </c>
      <c r="X4">
        <v>0</v>
      </c>
      <c r="Y4">
        <v>0</v>
      </c>
      <c r="Z4">
        <v>0</v>
      </c>
      <c r="AA4">
        <v>10</v>
      </c>
      <c r="AB4">
        <v>0</v>
      </c>
      <c r="AC4">
        <v>64</v>
      </c>
      <c r="AD4">
        <v>0</v>
      </c>
      <c r="AE4">
        <v>430</v>
      </c>
    </row>
    <row r="5" spans="1:31" x14ac:dyDescent="0.25">
      <c r="A5" t="s">
        <v>4</v>
      </c>
      <c r="B5">
        <v>0</v>
      </c>
      <c r="C5">
        <v>247</v>
      </c>
      <c r="D5">
        <v>0</v>
      </c>
      <c r="E5">
        <v>0</v>
      </c>
      <c r="F5">
        <v>0</v>
      </c>
      <c r="G5">
        <v>0</v>
      </c>
      <c r="H5">
        <v>0</v>
      </c>
      <c r="I5">
        <v>15</v>
      </c>
      <c r="J5">
        <v>0</v>
      </c>
      <c r="K5">
        <v>0</v>
      </c>
      <c r="L5">
        <v>29</v>
      </c>
      <c r="M5">
        <v>64</v>
      </c>
      <c r="N5">
        <v>2</v>
      </c>
      <c r="O5">
        <v>0</v>
      </c>
      <c r="P5">
        <v>0</v>
      </c>
      <c r="Q5">
        <v>0</v>
      </c>
      <c r="R5">
        <v>0</v>
      </c>
      <c r="S5">
        <v>0</v>
      </c>
      <c r="T5">
        <v>60</v>
      </c>
      <c r="U5">
        <v>21</v>
      </c>
      <c r="V5">
        <v>7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445</v>
      </c>
    </row>
    <row r="6" spans="1:31" x14ac:dyDescent="0.25">
      <c r="A6" t="s">
        <v>5</v>
      </c>
      <c r="B6">
        <v>2</v>
      </c>
      <c r="C6">
        <v>250</v>
      </c>
      <c r="D6">
        <v>5</v>
      </c>
      <c r="E6">
        <v>7</v>
      </c>
      <c r="F6">
        <v>162</v>
      </c>
      <c r="G6">
        <v>9</v>
      </c>
      <c r="H6">
        <v>4</v>
      </c>
      <c r="I6">
        <v>76</v>
      </c>
      <c r="J6">
        <v>14</v>
      </c>
      <c r="K6">
        <v>140</v>
      </c>
      <c r="L6">
        <v>32</v>
      </c>
      <c r="M6">
        <v>64</v>
      </c>
      <c r="N6">
        <v>8</v>
      </c>
      <c r="O6">
        <v>32</v>
      </c>
      <c r="P6">
        <v>50</v>
      </c>
      <c r="Q6">
        <v>4</v>
      </c>
      <c r="R6">
        <v>8</v>
      </c>
      <c r="S6">
        <v>41</v>
      </c>
      <c r="T6">
        <v>103</v>
      </c>
      <c r="U6">
        <v>101</v>
      </c>
      <c r="V6">
        <v>11</v>
      </c>
      <c r="W6">
        <v>50</v>
      </c>
      <c r="X6">
        <v>9</v>
      </c>
      <c r="Y6">
        <v>84</v>
      </c>
      <c r="Z6">
        <v>41</v>
      </c>
      <c r="AA6">
        <v>10</v>
      </c>
      <c r="AB6">
        <v>299</v>
      </c>
      <c r="AC6">
        <v>64</v>
      </c>
      <c r="AD6">
        <v>385</v>
      </c>
      <c r="AE6">
        <v>2065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AA7B-72AE-49B1-B824-C8FDDEF95E12}">
  <dimension ref="A1:AF6"/>
  <sheetViews>
    <sheetView tabSelected="1" topLeftCell="AD1" workbookViewId="0">
      <selection activeCell="AF6" sqref="AF6"/>
    </sheetView>
  </sheetViews>
  <sheetFormatPr defaultRowHeight="15" x14ac:dyDescent="0.25"/>
  <cols>
    <col min="1" max="1" width="10.28515625" customWidth="1"/>
    <col min="2" max="2" width="11" customWidth="1"/>
    <col min="3" max="3" width="10.5703125" bestFit="1" customWidth="1"/>
    <col min="4" max="4" width="13.28515625" bestFit="1" customWidth="1"/>
    <col min="5" max="5" width="10.5703125" bestFit="1" customWidth="1"/>
    <col min="6" max="6" width="13.28515625" bestFit="1" customWidth="1"/>
    <col min="7" max="7" width="14.28515625" bestFit="1" customWidth="1"/>
    <col min="8" max="8" width="12.140625" bestFit="1" customWidth="1"/>
    <col min="9" max="9" width="10.5703125" bestFit="1" customWidth="1"/>
    <col min="10" max="10" width="13.28515625" bestFit="1" customWidth="1"/>
    <col min="11" max="11" width="12.140625" bestFit="1" customWidth="1"/>
    <col min="12" max="12" width="14.28515625" bestFit="1" customWidth="1"/>
    <col min="13" max="13" width="12.140625" bestFit="1" customWidth="1"/>
    <col min="14" max="14" width="13.28515625" bestFit="1" customWidth="1"/>
    <col min="15" max="15" width="12.140625" bestFit="1" customWidth="1"/>
    <col min="16" max="16" width="13.28515625" bestFit="1" customWidth="1"/>
    <col min="17" max="17" width="12.140625" bestFit="1" customWidth="1"/>
    <col min="18" max="18" width="10.5703125" bestFit="1" customWidth="1"/>
    <col min="19" max="19" width="12.140625" bestFit="1" customWidth="1"/>
    <col min="20" max="22" width="13.28515625" bestFit="1" customWidth="1"/>
    <col min="23" max="23" width="12.140625" bestFit="1" customWidth="1"/>
    <col min="24" max="25" width="13.28515625" bestFit="1" customWidth="1"/>
    <col min="26" max="26" width="14.28515625" bestFit="1" customWidth="1"/>
    <col min="27" max="27" width="13.28515625" bestFit="1" customWidth="1"/>
    <col min="28" max="28" width="12.140625" bestFit="1" customWidth="1"/>
    <col min="29" max="29" width="14.28515625" bestFit="1" customWidth="1"/>
    <col min="30" max="30" width="12.140625" bestFit="1" customWidth="1"/>
    <col min="31" max="31" width="14.28515625" bestFit="1" customWidth="1"/>
    <col min="32" max="32" width="15.85546875" bestFit="1" customWidth="1"/>
  </cols>
  <sheetData>
    <row r="1" spans="1:32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5</v>
      </c>
    </row>
    <row r="2" spans="1:32" x14ac:dyDescent="0.25">
      <c r="A2">
        <f>LEFT(B2,10)*1</f>
        <v>303050233</v>
      </c>
      <c r="B2" t="s">
        <v>1</v>
      </c>
      <c r="C2" s="1">
        <f>IFERROR(VLOOKUP($A2,delibc,2,0)*(Físico!B2),0)</f>
        <v>0</v>
      </c>
      <c r="D2" s="1">
        <f>IFERROR(VLOOKUP($A2,delibc,2,0)*(Físico!C2),0)</f>
        <v>0</v>
      </c>
      <c r="E2" s="1">
        <f>IFERROR(VLOOKUP($A2,delibc,2,0)*(Físico!D2),0)</f>
        <v>0</v>
      </c>
      <c r="F2" s="1">
        <f>IFERROR(VLOOKUP($A2,delibc,2,0)*(Físico!E2),0)</f>
        <v>5018.24</v>
      </c>
      <c r="G2" s="1">
        <f>IFERROR(VLOOKUP($A2,delibc,2,0)*(Físico!F2),0)</f>
        <v>203238.72</v>
      </c>
      <c r="H2" s="1">
        <f>IFERROR(VLOOKUP($A2,delibc,2,0)*(Físico!G2),0)</f>
        <v>0</v>
      </c>
      <c r="I2" s="1">
        <f>IFERROR(VLOOKUP($A2,delibc,2,0)*(Físico!H2),0)</f>
        <v>0</v>
      </c>
      <c r="J2" s="1">
        <f>IFERROR(VLOOKUP($A2,delibc,2,0)*(Físico!I2),0)</f>
        <v>0</v>
      </c>
      <c r="K2" s="1">
        <f>IFERROR(VLOOKUP($A2,delibc,2,0)*(Físico!J2),0)</f>
        <v>0</v>
      </c>
      <c r="L2" s="1">
        <f>IFERROR(VLOOKUP($A2,delibc,2,0)*(Físico!K2),0)</f>
        <v>100364.79999999999</v>
      </c>
      <c r="M2" s="1">
        <f>IFERROR(VLOOKUP($A2,delibc,2,0)*(Físico!L2),0)</f>
        <v>0</v>
      </c>
      <c r="N2" s="1">
        <f>IFERROR(VLOOKUP($A2,delibc,2,0)*(Físico!M2),0)</f>
        <v>0</v>
      </c>
      <c r="O2" s="1">
        <f>IFERROR(VLOOKUP($A2,delibc,2,0)*(Físico!N2),0)</f>
        <v>0</v>
      </c>
      <c r="P2" s="1">
        <f>IFERROR(VLOOKUP($A2,delibc,2,0)*(Físico!O2),0)</f>
        <v>40145.919999999998</v>
      </c>
      <c r="Q2" s="1">
        <f>IFERROR(VLOOKUP($A2,delibc,2,0)*(Físico!P2),0)</f>
        <v>0</v>
      </c>
      <c r="R2" s="1">
        <f>IFERROR(VLOOKUP($A2,delibc,2,0)*(Físico!Q2),0)</f>
        <v>0</v>
      </c>
      <c r="S2" s="1">
        <f>IFERROR(VLOOKUP($A2,delibc,2,0)*(Físico!R2),0)</f>
        <v>0</v>
      </c>
      <c r="T2" s="1">
        <f>IFERROR(VLOOKUP($A2,delibc,2,0)*(Físico!S2),0)</f>
        <v>51436.959999999999</v>
      </c>
      <c r="U2" s="1">
        <f>IFERROR(VLOOKUP($A2,delibc,2,0)*(Físico!T2),0)</f>
        <v>0</v>
      </c>
      <c r="V2" s="1">
        <f>IFERROR(VLOOKUP($A2,delibc,2,0)*(Físico!U2),0)</f>
        <v>0</v>
      </c>
      <c r="W2" s="1">
        <f>IFERROR(VLOOKUP($A2,delibc,2,0)*(Físico!V2),0)</f>
        <v>0</v>
      </c>
      <c r="X2" s="1">
        <f>IFERROR(VLOOKUP($A2,delibc,2,0)*(Físico!W2),0)</f>
        <v>62728</v>
      </c>
      <c r="Y2" s="1">
        <f>IFERROR(VLOOKUP($A2,delibc,2,0)*(Físico!X2),0)</f>
        <v>11291.039999999999</v>
      </c>
      <c r="Z2" s="1">
        <f>IFERROR(VLOOKUP($A2,delibc,2,0)*(Físico!Y2),0)</f>
        <v>105383.03999999999</v>
      </c>
      <c r="AA2" s="1">
        <f>IFERROR(VLOOKUP($A2,delibc,2,0)*(Físico!Z2),0)</f>
        <v>51436.959999999999</v>
      </c>
      <c r="AB2" s="1">
        <f>IFERROR(VLOOKUP($A2,delibc,2,0)*(Físico!AA2),0)</f>
        <v>0</v>
      </c>
      <c r="AC2" s="1">
        <f>IFERROR(VLOOKUP($A2,delibc,2,0)*(Físico!AB2),0)</f>
        <v>375113.44</v>
      </c>
      <c r="AD2" s="1">
        <f>IFERROR(VLOOKUP($A2,delibc,2,0)*(Físico!AC2),0)</f>
        <v>0</v>
      </c>
      <c r="AE2" s="1">
        <f>IFERROR(VLOOKUP($A2,delibc,2,0)*(Físico!AD2),0)</f>
        <v>483005.6</v>
      </c>
      <c r="AF2" s="1">
        <f>SUM(C2:AE2)</f>
        <v>1489162.7199999997</v>
      </c>
    </row>
    <row r="3" spans="1:32" x14ac:dyDescent="0.25">
      <c r="A3">
        <f t="shared" ref="A3:A5" si="0">LEFT(B3,10)*1</f>
        <v>418010030</v>
      </c>
      <c r="B3" t="s">
        <v>2</v>
      </c>
      <c r="C3" s="1">
        <f>IFERROR(VLOOKUP($A3,delibc,2,0)*(Físico!B3),0)</f>
        <v>0</v>
      </c>
      <c r="D3" s="1">
        <f>IFERROR(VLOOKUP($A3,delibc,2,0)*(Físico!C3),0)</f>
        <v>0</v>
      </c>
      <c r="E3" s="1">
        <f>IFERROR(VLOOKUP($A3,delibc,2,0)*(Físico!D3),0)</f>
        <v>0</v>
      </c>
      <c r="F3" s="1">
        <f>IFERROR(VLOOKUP($A3,delibc,2,0)*(Físico!E3),0)</f>
        <v>7732.7999999999993</v>
      </c>
      <c r="G3" s="1">
        <f>IFERROR(VLOOKUP($A3,delibc,2,0)*(Físico!F3),0)</f>
        <v>0</v>
      </c>
      <c r="H3" s="1">
        <f>IFERROR(VLOOKUP($A3,delibc,2,0)*(Físico!G3),0)</f>
        <v>0</v>
      </c>
      <c r="I3" s="1">
        <f>IFERROR(VLOOKUP($A3,delibc,2,0)*(Físico!H3),0)</f>
        <v>0</v>
      </c>
      <c r="J3" s="1">
        <f>IFERROR(VLOOKUP($A3,delibc,2,0)*(Físico!I3),0)</f>
        <v>0</v>
      </c>
      <c r="K3" s="1">
        <f>IFERROR(VLOOKUP($A3,delibc,2,0)*(Físico!J3),0)</f>
        <v>0</v>
      </c>
      <c r="L3" s="1">
        <f>IFERROR(VLOOKUP($A3,delibc,2,0)*(Físico!K3),0)</f>
        <v>0</v>
      </c>
      <c r="M3" s="1">
        <f>IFERROR(VLOOKUP($A3,delibc,2,0)*(Físico!L3),0)</f>
        <v>0</v>
      </c>
      <c r="N3" s="1">
        <f>IFERROR(VLOOKUP($A3,delibc,2,0)*(Físico!M3),0)</f>
        <v>0</v>
      </c>
      <c r="O3" s="1">
        <f>IFERROR(VLOOKUP($A3,delibc,2,0)*(Físico!N3),0)</f>
        <v>0</v>
      </c>
      <c r="P3" s="1">
        <f>IFERROR(VLOOKUP($A3,delibc,2,0)*(Físico!O3),0)</f>
        <v>0</v>
      </c>
      <c r="Q3" s="1">
        <f>IFERROR(VLOOKUP($A3,delibc,2,0)*(Físico!P3),0)</f>
        <v>0</v>
      </c>
      <c r="R3" s="1">
        <f>IFERROR(VLOOKUP($A3,delibc,2,0)*(Físico!Q3),0)</f>
        <v>0</v>
      </c>
      <c r="S3" s="1">
        <f>IFERROR(VLOOKUP($A3,delibc,2,0)*(Físico!R3),0)</f>
        <v>0</v>
      </c>
      <c r="T3" s="1">
        <f>IFERROR(VLOOKUP($A3,delibc,2,0)*(Físico!S3),0)</f>
        <v>0</v>
      </c>
      <c r="U3" s="1">
        <f>IFERROR(VLOOKUP($A3,delibc,2,0)*(Físico!T3),0)</f>
        <v>0</v>
      </c>
      <c r="V3" s="1">
        <f>IFERROR(VLOOKUP($A3,delibc,2,0)*(Físico!U3),0)</f>
        <v>0</v>
      </c>
      <c r="W3" s="1">
        <f>IFERROR(VLOOKUP($A3,delibc,2,0)*(Físico!V3),0)</f>
        <v>0</v>
      </c>
      <c r="X3" s="1">
        <f>IFERROR(VLOOKUP($A3,delibc,2,0)*(Físico!W3),0)</f>
        <v>0</v>
      </c>
      <c r="Y3" s="1">
        <f>IFERROR(VLOOKUP($A3,delibc,2,0)*(Físico!X3),0)</f>
        <v>0</v>
      </c>
      <c r="Z3" s="1">
        <f>IFERROR(VLOOKUP($A3,delibc,2,0)*(Físico!Y3),0)</f>
        <v>0</v>
      </c>
      <c r="AA3" s="1">
        <f>IFERROR(VLOOKUP($A3,delibc,2,0)*(Físico!Z3),0)</f>
        <v>0</v>
      </c>
      <c r="AB3" s="1">
        <f>IFERROR(VLOOKUP($A3,delibc,2,0)*(Físico!AA3),0)</f>
        <v>0</v>
      </c>
      <c r="AC3" s="1">
        <f>IFERROR(VLOOKUP($A3,delibc,2,0)*(Físico!AB3),0)</f>
        <v>0</v>
      </c>
      <c r="AD3" s="1">
        <f>IFERROR(VLOOKUP($A3,delibc,2,0)*(Físico!AC3),0)</f>
        <v>0</v>
      </c>
      <c r="AE3" s="1">
        <f>IFERROR(VLOOKUP($A3,delibc,2,0)*(Físico!AD3),0)</f>
        <v>0</v>
      </c>
      <c r="AF3" s="1">
        <f t="shared" ref="AF3:AF5" si="1">SUM(C3:AE3)</f>
        <v>7732.7999999999993</v>
      </c>
    </row>
    <row r="4" spans="1:32" x14ac:dyDescent="0.25">
      <c r="A4">
        <f t="shared" si="0"/>
        <v>309070015</v>
      </c>
      <c r="B4" t="s">
        <v>3</v>
      </c>
      <c r="C4" s="1">
        <f>IFERROR(VLOOKUP($A4,delibc,2,0)*(Físico!B4),0)</f>
        <v>300</v>
      </c>
      <c r="D4" s="1">
        <f>IFERROR(VLOOKUP($A4,delibc,2,0)*(Físico!C4),0)</f>
        <v>450</v>
      </c>
      <c r="E4" s="1">
        <f>IFERROR(VLOOKUP($A4,delibc,2,0)*(Físico!D4),0)</f>
        <v>750</v>
      </c>
      <c r="F4" s="1">
        <f>IFERROR(VLOOKUP($A4,delibc,2,0)*(Físico!E4),0)</f>
        <v>0</v>
      </c>
      <c r="G4" s="1">
        <f>IFERROR(VLOOKUP($A4,delibc,2,0)*(Físico!F4),0)</f>
        <v>0</v>
      </c>
      <c r="H4" s="1">
        <f>IFERROR(VLOOKUP($A4,delibc,2,0)*(Físico!G4),0)</f>
        <v>1350</v>
      </c>
      <c r="I4" s="1">
        <f>IFERROR(VLOOKUP($A4,delibc,2,0)*(Físico!H4),0)</f>
        <v>600</v>
      </c>
      <c r="J4" s="1">
        <f>IFERROR(VLOOKUP($A4,delibc,2,0)*(Físico!I4),0)</f>
        <v>9150</v>
      </c>
      <c r="K4" s="1">
        <f>IFERROR(VLOOKUP($A4,delibc,2,0)*(Físico!J4),0)</f>
        <v>2100</v>
      </c>
      <c r="L4" s="1">
        <f>IFERROR(VLOOKUP($A4,delibc,2,0)*(Físico!K4),0)</f>
        <v>9000</v>
      </c>
      <c r="M4" s="1">
        <f>IFERROR(VLOOKUP($A4,delibc,2,0)*(Físico!L4),0)</f>
        <v>450</v>
      </c>
      <c r="N4" s="1">
        <f>IFERROR(VLOOKUP($A4,delibc,2,0)*(Físico!M4),0)</f>
        <v>0</v>
      </c>
      <c r="O4" s="1">
        <f>IFERROR(VLOOKUP($A4,delibc,2,0)*(Físico!N4),0)</f>
        <v>900</v>
      </c>
      <c r="P4" s="1">
        <f>IFERROR(VLOOKUP($A4,delibc,2,0)*(Físico!O4),0)</f>
        <v>0</v>
      </c>
      <c r="Q4" s="1">
        <f>IFERROR(VLOOKUP($A4,delibc,2,0)*(Físico!P4),0)</f>
        <v>7500</v>
      </c>
      <c r="R4" s="1">
        <f>IFERROR(VLOOKUP($A4,delibc,2,0)*(Físico!Q4),0)</f>
        <v>600</v>
      </c>
      <c r="S4" s="1">
        <f>IFERROR(VLOOKUP($A4,delibc,2,0)*(Físico!R4),0)</f>
        <v>1200</v>
      </c>
      <c r="T4" s="1">
        <f>IFERROR(VLOOKUP($A4,delibc,2,0)*(Físico!S4),0)</f>
        <v>0</v>
      </c>
      <c r="U4" s="1">
        <f>IFERROR(VLOOKUP($A4,delibc,2,0)*(Físico!T4),0)</f>
        <v>6450</v>
      </c>
      <c r="V4" s="1">
        <f>IFERROR(VLOOKUP($A4,delibc,2,0)*(Físico!U4),0)</f>
        <v>12000</v>
      </c>
      <c r="W4" s="1">
        <f>IFERROR(VLOOKUP($A4,delibc,2,0)*(Físico!V4),0)</f>
        <v>600</v>
      </c>
      <c r="X4" s="1">
        <f>IFERROR(VLOOKUP($A4,delibc,2,0)*(Físico!W4),0)</f>
        <v>0</v>
      </c>
      <c r="Y4" s="1">
        <f>IFERROR(VLOOKUP($A4,delibc,2,0)*(Físico!X4),0)</f>
        <v>0</v>
      </c>
      <c r="Z4" s="1">
        <f>IFERROR(VLOOKUP($A4,delibc,2,0)*(Físico!Y4),0)</f>
        <v>0</v>
      </c>
      <c r="AA4" s="1">
        <f>IFERROR(VLOOKUP($A4,delibc,2,0)*(Físico!Z4),0)</f>
        <v>0</v>
      </c>
      <c r="AB4" s="1">
        <f>IFERROR(VLOOKUP($A4,delibc,2,0)*(Físico!AA4),0)</f>
        <v>1500</v>
      </c>
      <c r="AC4" s="1">
        <f>IFERROR(VLOOKUP($A4,delibc,2,0)*(Físico!AB4),0)</f>
        <v>0</v>
      </c>
      <c r="AD4" s="1">
        <f>IFERROR(VLOOKUP($A4,delibc,2,0)*(Físico!AC4),0)</f>
        <v>9600</v>
      </c>
      <c r="AE4" s="1">
        <f>IFERROR(VLOOKUP($A4,delibc,2,0)*(Físico!AD4),0)</f>
        <v>0</v>
      </c>
      <c r="AF4" s="1">
        <f t="shared" si="1"/>
        <v>64500</v>
      </c>
    </row>
    <row r="5" spans="1:32" x14ac:dyDescent="0.25">
      <c r="A5">
        <f t="shared" si="0"/>
        <v>309070023</v>
      </c>
      <c r="B5" t="s">
        <v>4</v>
      </c>
      <c r="C5" s="1">
        <f>IFERROR(VLOOKUP($A5,delibc,2,0)*(Físico!B5),0)</f>
        <v>0</v>
      </c>
      <c r="D5" s="1">
        <f>IFERROR(VLOOKUP($A5,delibc,2,0)*(Físico!C5),0)</f>
        <v>74100</v>
      </c>
      <c r="E5" s="1">
        <f>IFERROR(VLOOKUP($A5,delibc,2,0)*(Físico!D5),0)</f>
        <v>0</v>
      </c>
      <c r="F5" s="1">
        <f>IFERROR(VLOOKUP($A5,delibc,2,0)*(Físico!E5),0)</f>
        <v>0</v>
      </c>
      <c r="G5" s="1">
        <f>IFERROR(VLOOKUP($A5,delibc,2,0)*(Físico!F5),0)</f>
        <v>0</v>
      </c>
      <c r="H5" s="1">
        <f>IFERROR(VLOOKUP($A5,delibc,2,0)*(Físico!G5),0)</f>
        <v>0</v>
      </c>
      <c r="I5" s="1">
        <f>IFERROR(VLOOKUP($A5,delibc,2,0)*(Físico!H5),0)</f>
        <v>0</v>
      </c>
      <c r="J5" s="1">
        <f>IFERROR(VLOOKUP($A5,delibc,2,0)*(Físico!I5),0)</f>
        <v>4500</v>
      </c>
      <c r="K5" s="1">
        <f>IFERROR(VLOOKUP($A5,delibc,2,0)*(Físico!J5),0)</f>
        <v>0</v>
      </c>
      <c r="L5" s="1">
        <f>IFERROR(VLOOKUP($A5,delibc,2,0)*(Físico!K5),0)</f>
        <v>0</v>
      </c>
      <c r="M5" s="1">
        <f>IFERROR(VLOOKUP($A5,delibc,2,0)*(Físico!L5),0)</f>
        <v>8700</v>
      </c>
      <c r="N5" s="1">
        <f>IFERROR(VLOOKUP($A5,delibc,2,0)*(Físico!M5),0)</f>
        <v>19200</v>
      </c>
      <c r="O5" s="1">
        <f>IFERROR(VLOOKUP($A5,delibc,2,0)*(Físico!N5),0)</f>
        <v>600</v>
      </c>
      <c r="P5" s="1">
        <f>IFERROR(VLOOKUP($A5,delibc,2,0)*(Físico!O5),0)</f>
        <v>0</v>
      </c>
      <c r="Q5" s="1">
        <f>IFERROR(VLOOKUP($A5,delibc,2,0)*(Físico!P5),0)</f>
        <v>0</v>
      </c>
      <c r="R5" s="1">
        <f>IFERROR(VLOOKUP($A5,delibc,2,0)*(Físico!Q5),0)</f>
        <v>0</v>
      </c>
      <c r="S5" s="1">
        <f>IFERROR(VLOOKUP($A5,delibc,2,0)*(Físico!R5),0)</f>
        <v>0</v>
      </c>
      <c r="T5" s="1">
        <f>IFERROR(VLOOKUP($A5,delibc,2,0)*(Físico!S5),0)</f>
        <v>0</v>
      </c>
      <c r="U5" s="1">
        <f>IFERROR(VLOOKUP($A5,delibc,2,0)*(Físico!T5),0)</f>
        <v>18000</v>
      </c>
      <c r="V5" s="1">
        <f>IFERROR(VLOOKUP($A5,delibc,2,0)*(Físico!U5),0)</f>
        <v>6300</v>
      </c>
      <c r="W5" s="1">
        <f>IFERROR(VLOOKUP($A5,delibc,2,0)*(Físico!V5),0)</f>
        <v>2100</v>
      </c>
      <c r="X5" s="1">
        <f>IFERROR(VLOOKUP($A5,delibc,2,0)*(Físico!W5),0)</f>
        <v>0</v>
      </c>
      <c r="Y5" s="1">
        <f>IFERROR(VLOOKUP($A5,delibc,2,0)*(Físico!X5),0)</f>
        <v>0</v>
      </c>
      <c r="Z5" s="1">
        <f>IFERROR(VLOOKUP($A5,delibc,2,0)*(Físico!Y5),0)</f>
        <v>0</v>
      </c>
      <c r="AA5" s="1">
        <f>IFERROR(VLOOKUP($A5,delibc,2,0)*(Físico!Z5),0)</f>
        <v>0</v>
      </c>
      <c r="AB5" s="1">
        <f>IFERROR(VLOOKUP($A5,delibc,2,0)*(Físico!AA5),0)</f>
        <v>0</v>
      </c>
      <c r="AC5" s="1">
        <f>IFERROR(VLOOKUP($A5,delibc,2,0)*(Físico!AB5),0)</f>
        <v>0</v>
      </c>
      <c r="AD5" s="1">
        <f>IFERROR(VLOOKUP($A5,delibc,2,0)*(Físico!AC5),0)</f>
        <v>0</v>
      </c>
      <c r="AE5" s="1">
        <f>IFERROR(VLOOKUP($A5,delibc,2,0)*(Físico!AD5),0)</f>
        <v>0</v>
      </c>
      <c r="AF5" s="1">
        <f t="shared" si="1"/>
        <v>133500</v>
      </c>
    </row>
    <row r="6" spans="1:32" x14ac:dyDescent="0.25">
      <c r="B6" t="s">
        <v>5</v>
      </c>
      <c r="C6" s="1">
        <f t="shared" ref="C6:AE6" si="2">SUM(C2:C5)</f>
        <v>300</v>
      </c>
      <c r="D6" s="1">
        <f t="shared" si="2"/>
        <v>74550</v>
      </c>
      <c r="E6" s="1">
        <f t="shared" si="2"/>
        <v>750</v>
      </c>
      <c r="F6" s="1">
        <f t="shared" si="2"/>
        <v>12751.039999999999</v>
      </c>
      <c r="G6" s="1">
        <f t="shared" si="2"/>
        <v>203238.72</v>
      </c>
      <c r="H6" s="1">
        <f t="shared" si="2"/>
        <v>1350</v>
      </c>
      <c r="I6" s="1">
        <f t="shared" si="2"/>
        <v>600</v>
      </c>
      <c r="J6" s="1">
        <f t="shared" si="2"/>
        <v>13650</v>
      </c>
      <c r="K6" s="1">
        <f t="shared" si="2"/>
        <v>2100</v>
      </c>
      <c r="L6" s="1">
        <f t="shared" si="2"/>
        <v>109364.79999999999</v>
      </c>
      <c r="M6" s="1">
        <f t="shared" si="2"/>
        <v>9150</v>
      </c>
      <c r="N6" s="1">
        <f t="shared" si="2"/>
        <v>19200</v>
      </c>
      <c r="O6" s="1">
        <f t="shared" si="2"/>
        <v>1500</v>
      </c>
      <c r="P6" s="1">
        <f t="shared" si="2"/>
        <v>40145.919999999998</v>
      </c>
      <c r="Q6" s="1">
        <f t="shared" si="2"/>
        <v>7500</v>
      </c>
      <c r="R6" s="1">
        <f t="shared" si="2"/>
        <v>600</v>
      </c>
      <c r="S6" s="1">
        <f t="shared" si="2"/>
        <v>1200</v>
      </c>
      <c r="T6" s="1">
        <f t="shared" si="2"/>
        <v>51436.959999999999</v>
      </c>
      <c r="U6" s="1">
        <f t="shared" si="2"/>
        <v>24450</v>
      </c>
      <c r="V6" s="1">
        <f t="shared" si="2"/>
        <v>18300</v>
      </c>
      <c r="W6" s="1">
        <f t="shared" si="2"/>
        <v>2700</v>
      </c>
      <c r="X6" s="1">
        <f t="shared" si="2"/>
        <v>62728</v>
      </c>
      <c r="Y6" s="1">
        <f t="shared" si="2"/>
        <v>11291.039999999999</v>
      </c>
      <c r="Z6" s="1">
        <f t="shared" si="2"/>
        <v>105383.03999999999</v>
      </c>
      <c r="AA6" s="1">
        <f t="shared" si="2"/>
        <v>51436.959999999999</v>
      </c>
      <c r="AB6" s="1">
        <f t="shared" si="2"/>
        <v>1500</v>
      </c>
      <c r="AC6" s="1">
        <f t="shared" si="2"/>
        <v>375113.44</v>
      </c>
      <c r="AD6" s="1">
        <f t="shared" si="2"/>
        <v>9600</v>
      </c>
      <c r="AE6" s="1">
        <f t="shared" si="2"/>
        <v>483005.6</v>
      </c>
      <c r="AF6" s="1">
        <f>SUM(AF2:AF5)</f>
        <v>1694895.5199999998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2025-07-16T17:44:03Z</dcterms:created>
  <dcterms:modified xsi:type="dcterms:W3CDTF">2025-07-16T17:57:26Z</dcterms:modified>
</cp:coreProperties>
</file>