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Ambulatorial\"/>
    </mc:Choice>
  </mc:AlternateContent>
  <xr:revisionPtr revIDLastSave="0" documentId="13_ncr:1_{8993C4AA-A8CF-4354-8ED6-962FACE55908}" xr6:coauthVersionLast="47" xr6:coauthVersionMax="47" xr10:uidLastSave="{00000000-0000-0000-0000-000000000000}"/>
  <bookViews>
    <workbookView xWindow="1950" yWindow="720" windowWidth="14640" windowHeight="15480" activeTab="2" xr2:uid="{3DDD2113-AF88-4D1A-B3F3-2A7B78190546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fap">Delib!$A$1:$B$15</definedName>
    <definedName name="dfp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3" l="1"/>
  <c r="D3" i="3"/>
  <c r="E3" i="3"/>
  <c r="F3" i="3"/>
  <c r="G3" i="3"/>
  <c r="H3" i="3"/>
  <c r="Z3" i="3" s="1"/>
  <c r="I3" i="3"/>
  <c r="J3" i="3"/>
  <c r="J7" i="3" s="1"/>
  <c r="K3" i="3"/>
  <c r="L3" i="3"/>
  <c r="M3" i="3"/>
  <c r="N3" i="3"/>
  <c r="O3" i="3"/>
  <c r="P3" i="3"/>
  <c r="P7" i="3" s="1"/>
  <c r="Q3" i="3"/>
  <c r="R3" i="3"/>
  <c r="R7" i="3" s="1"/>
  <c r="S3" i="3"/>
  <c r="T3" i="3"/>
  <c r="U3" i="3"/>
  <c r="V3" i="3"/>
  <c r="W3" i="3"/>
  <c r="X3" i="3"/>
  <c r="X7" i="3" s="1"/>
  <c r="Y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Y7" i="3" s="1"/>
  <c r="C5" i="3"/>
  <c r="D5" i="3"/>
  <c r="D7" i="3" s="1"/>
  <c r="E5" i="3"/>
  <c r="F5" i="3"/>
  <c r="G5" i="3"/>
  <c r="H5" i="3"/>
  <c r="I5" i="3"/>
  <c r="J5" i="3"/>
  <c r="K5" i="3"/>
  <c r="L5" i="3"/>
  <c r="L7" i="3" s="1"/>
  <c r="M5" i="3"/>
  <c r="N5" i="3"/>
  <c r="O5" i="3"/>
  <c r="P5" i="3"/>
  <c r="Q5" i="3"/>
  <c r="R5" i="3"/>
  <c r="S5" i="3"/>
  <c r="T5" i="3"/>
  <c r="U5" i="3"/>
  <c r="V5" i="3"/>
  <c r="W5" i="3"/>
  <c r="X5" i="3"/>
  <c r="Y5" i="3"/>
  <c r="C6" i="3"/>
  <c r="D6" i="3"/>
  <c r="E6" i="3"/>
  <c r="E7" i="3" s="1"/>
  <c r="F6" i="3"/>
  <c r="G6" i="3"/>
  <c r="H6" i="3"/>
  <c r="I6" i="3"/>
  <c r="J6" i="3"/>
  <c r="K6" i="3"/>
  <c r="L6" i="3"/>
  <c r="M6" i="3"/>
  <c r="M7" i="3" s="1"/>
  <c r="N6" i="3"/>
  <c r="O6" i="3"/>
  <c r="P6" i="3"/>
  <c r="Q6" i="3"/>
  <c r="R6" i="3"/>
  <c r="S6" i="3"/>
  <c r="T6" i="3"/>
  <c r="U6" i="3"/>
  <c r="U7" i="3" s="1"/>
  <c r="V6" i="3"/>
  <c r="W6" i="3"/>
  <c r="X6" i="3"/>
  <c r="Y6" i="3"/>
  <c r="D2" i="3"/>
  <c r="E2" i="3"/>
  <c r="F2" i="3"/>
  <c r="G2" i="3"/>
  <c r="G7" i="3" s="1"/>
  <c r="H2" i="3"/>
  <c r="I2" i="3"/>
  <c r="J2" i="3"/>
  <c r="K2" i="3"/>
  <c r="L2" i="3"/>
  <c r="M2" i="3"/>
  <c r="N2" i="3"/>
  <c r="O2" i="3"/>
  <c r="O7" i="3" s="1"/>
  <c r="P2" i="3"/>
  <c r="Q2" i="3"/>
  <c r="R2" i="3"/>
  <c r="S2" i="3"/>
  <c r="T2" i="3"/>
  <c r="U2" i="3"/>
  <c r="V2" i="3"/>
  <c r="W2" i="3"/>
  <c r="W7" i="3" s="1"/>
  <c r="X2" i="3"/>
  <c r="Y2" i="3"/>
  <c r="C2" i="3"/>
  <c r="F7" i="3"/>
  <c r="I7" i="3"/>
  <c r="N7" i="3"/>
  <c r="Q7" i="3"/>
  <c r="T7" i="3"/>
  <c r="V7" i="3"/>
  <c r="Z4" i="3"/>
  <c r="A3" i="3"/>
  <c r="A4" i="3"/>
  <c r="A5" i="3"/>
  <c r="A6" i="3"/>
  <c r="A2" i="3"/>
  <c r="Z5" i="3" l="1"/>
  <c r="H7" i="3"/>
  <c r="S7" i="3"/>
  <c r="K7" i="3"/>
  <c r="C7" i="3"/>
  <c r="Z6" i="3"/>
  <c r="Z2" i="3"/>
  <c r="Z7" i="3" l="1"/>
</calcChain>
</file>

<file path=xl/sharedStrings.xml><?xml version="1.0" encoding="utf-8"?>
<sst xmlns="http://schemas.openxmlformats.org/spreadsheetml/2006/main" count="64" uniqueCount="32">
  <si>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</si>
  <si>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</si>
  <si>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</si>
  <si>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</si>
  <si>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</si>
  <si>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0418020027 LIGADURA DE FISTULA ARTERIO-VENOSA</t>
  </si>
  <si>
    <t>Total</t>
  </si>
  <si>
    <t>0610062 HOSPITAL DE OLHOS DE CONCORDIA LTDA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</si>
  <si>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</si>
  <si>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</si>
  <si>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</si>
  <si>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</si>
  <si>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</si>
  <si>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</si>
  <si>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</si>
  <si>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</si>
  <si>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</si>
  <si>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2522411 HOSPITAL AZAMBUJA</t>
  </si>
  <si>
    <t>2568713 HOSPITAL REGIONAL ALTO VALE</t>
  </si>
  <si>
    <t>2641445 POLICLINICA DE REFERENCIA REGIONAL RIO DO SUL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</si>
  <si>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</si>
  <si>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</si>
  <si>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</si>
  <si>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</si>
  <si>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</si>
  <si>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4564812 MULTI HOSPITAL</t>
  </si>
  <si>
    <t>4575407 COB CENTRO OFTALMOLOGICO DE BLUMENAU</t>
  </si>
  <si>
    <t>7486596 HOSPITAL REGIONAL DE BIGUACU HELMUTH NASS</t>
  </si>
  <si>
    <t>7728557 BOJ FILIAL</t>
  </si>
  <si>
    <t>9386882 CENTRO DE ESPECIALIDADES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</si>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</sst>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Ambulatorial/SIA%20FAEC%20Puro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3E75-9C3F-4BC9-9146-B86145DF214D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  <col min="2" max="2" width="15.28515625" bestFit="1" customWidth="1"/>
  </cols>
  <sheetData>
    <row r="1" spans="1:2" x14ac:dyDescent="0.25">
      <c r="A1" t="s">
        <v>30</v>
      </c>
      <c r="B1" s="1" t="s">
        <v>31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1EE2-397D-4F25-82CF-C68B02B1236E}">
  <dimension ref="A1:Y7"/>
  <sheetViews>
    <sheetView topLeftCell="O1" workbookViewId="0">
      <selection sqref="A1:Y7"/>
    </sheetView>
  </sheetViews>
  <sheetFormatPr defaultRowHeight="15" x14ac:dyDescent="0.25"/>
  <cols>
    <col min="1" max="1" width="10.85546875" customWidth="1"/>
  </cols>
  <sheetData>
    <row r="1" spans="1:25" x14ac:dyDescent="0.25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6</v>
      </c>
    </row>
    <row r="2" spans="1:25" x14ac:dyDescent="0.25">
      <c r="A2" t="s">
        <v>1</v>
      </c>
      <c r="B2">
        <v>33</v>
      </c>
      <c r="C2">
        <v>2</v>
      </c>
      <c r="D2">
        <v>171</v>
      </c>
      <c r="E2">
        <v>0</v>
      </c>
      <c r="F2">
        <v>6</v>
      </c>
      <c r="G2">
        <v>0</v>
      </c>
      <c r="H2">
        <v>0</v>
      </c>
      <c r="I2">
        <v>291</v>
      </c>
      <c r="J2">
        <v>0</v>
      </c>
      <c r="K2">
        <v>0</v>
      </c>
      <c r="L2">
        <v>77</v>
      </c>
      <c r="M2">
        <v>2</v>
      </c>
      <c r="N2">
        <v>0</v>
      </c>
      <c r="O2">
        <v>0</v>
      </c>
      <c r="P2">
        <v>0</v>
      </c>
      <c r="Q2">
        <v>0</v>
      </c>
      <c r="R2">
        <v>84</v>
      </c>
      <c r="S2">
        <v>18</v>
      </c>
      <c r="T2">
        <v>17</v>
      </c>
      <c r="U2">
        <v>140</v>
      </c>
      <c r="V2">
        <v>0</v>
      </c>
      <c r="W2">
        <v>56</v>
      </c>
      <c r="X2">
        <v>0</v>
      </c>
      <c r="Y2">
        <v>897</v>
      </c>
    </row>
    <row r="3" spans="1:25" x14ac:dyDescent="0.25">
      <c r="A3" t="s">
        <v>2</v>
      </c>
      <c r="B3">
        <v>0</v>
      </c>
      <c r="C3">
        <v>0</v>
      </c>
      <c r="D3">
        <v>0</v>
      </c>
      <c r="E3">
        <v>51</v>
      </c>
      <c r="F3">
        <v>0</v>
      </c>
      <c r="G3">
        <v>71</v>
      </c>
      <c r="H3">
        <v>12</v>
      </c>
      <c r="I3">
        <v>77</v>
      </c>
      <c r="J3">
        <v>0</v>
      </c>
      <c r="K3">
        <v>10</v>
      </c>
      <c r="L3">
        <v>0</v>
      </c>
      <c r="M3">
        <v>0</v>
      </c>
      <c r="N3">
        <v>8</v>
      </c>
      <c r="O3">
        <v>2</v>
      </c>
      <c r="P3">
        <v>1</v>
      </c>
      <c r="Q3">
        <v>8</v>
      </c>
      <c r="R3">
        <v>0</v>
      </c>
      <c r="S3">
        <v>0</v>
      </c>
      <c r="T3">
        <v>0</v>
      </c>
      <c r="U3">
        <v>0</v>
      </c>
      <c r="V3">
        <v>96</v>
      </c>
      <c r="W3">
        <v>0</v>
      </c>
      <c r="X3">
        <v>0</v>
      </c>
      <c r="Y3">
        <v>336</v>
      </c>
    </row>
    <row r="4" spans="1:25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9</v>
      </c>
      <c r="H4">
        <v>0</v>
      </c>
      <c r="I4">
        <v>0</v>
      </c>
      <c r="J4">
        <v>32</v>
      </c>
      <c r="K4">
        <v>12</v>
      </c>
      <c r="L4">
        <v>0</v>
      </c>
      <c r="M4">
        <v>0</v>
      </c>
      <c r="N4">
        <v>0</v>
      </c>
      <c r="O4">
        <v>103</v>
      </c>
      <c r="P4">
        <v>1</v>
      </c>
      <c r="Q4">
        <v>19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2</v>
      </c>
      <c r="Y4">
        <v>178</v>
      </c>
    </row>
    <row r="5" spans="1:25" x14ac:dyDescent="0.25">
      <c r="A5" t="s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</row>
    <row r="6" spans="1:25" x14ac:dyDescent="0.25">
      <c r="A6" t="s">
        <v>5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</row>
    <row r="7" spans="1:25" x14ac:dyDescent="0.25">
      <c r="A7" t="s">
        <v>6</v>
      </c>
      <c r="B7">
        <v>33</v>
      </c>
      <c r="C7">
        <v>4</v>
      </c>
      <c r="D7">
        <v>171</v>
      </c>
      <c r="E7">
        <v>51</v>
      </c>
      <c r="F7">
        <v>6</v>
      </c>
      <c r="G7">
        <v>80</v>
      </c>
      <c r="H7">
        <v>12</v>
      </c>
      <c r="I7">
        <v>368</v>
      </c>
      <c r="J7">
        <v>32</v>
      </c>
      <c r="K7">
        <v>22</v>
      </c>
      <c r="L7">
        <v>77</v>
      </c>
      <c r="M7">
        <v>2</v>
      </c>
      <c r="N7">
        <v>8</v>
      </c>
      <c r="O7">
        <v>105</v>
      </c>
      <c r="P7">
        <v>2</v>
      </c>
      <c r="Q7">
        <v>27</v>
      </c>
      <c r="R7">
        <v>84</v>
      </c>
      <c r="S7">
        <v>18</v>
      </c>
      <c r="T7">
        <v>17</v>
      </c>
      <c r="U7">
        <v>140</v>
      </c>
      <c r="V7">
        <v>96</v>
      </c>
      <c r="W7">
        <v>56</v>
      </c>
      <c r="X7">
        <v>2</v>
      </c>
      <c r="Y7">
        <v>1413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6648-3767-44AE-AB6E-DB967C1B31D5}">
  <dimension ref="A1:Z7"/>
  <sheetViews>
    <sheetView tabSelected="1" workbookViewId="0">
      <selection activeCell="C2" sqref="C2"/>
    </sheetView>
  </sheetViews>
  <sheetFormatPr defaultRowHeight="15" x14ac:dyDescent="0.25"/>
  <cols>
    <col min="1" max="1" width="10" bestFit="1" customWidth="1"/>
    <col min="2" max="2" width="10.7109375" customWidth="1"/>
    <col min="3" max="4" width="14.28515625" bestFit="1" customWidth="1"/>
    <col min="5" max="5" width="12.140625" bestFit="1" customWidth="1"/>
    <col min="6" max="6" width="13.28515625" bestFit="1" customWidth="1"/>
    <col min="7" max="7" width="14.28515625" bestFit="1" customWidth="1"/>
    <col min="8" max="8" width="13.28515625" bestFit="1" customWidth="1"/>
    <col min="9" max="9" width="14.28515625" bestFit="1" customWidth="1"/>
    <col min="10" max="10" width="15.85546875" bestFit="1" customWidth="1"/>
    <col min="11" max="11" width="13.28515625" bestFit="1" customWidth="1"/>
    <col min="12" max="13" width="14.28515625" bestFit="1" customWidth="1"/>
    <col min="14" max="16" width="13.28515625" bestFit="1" customWidth="1"/>
    <col min="17" max="17" width="14.28515625" bestFit="1" customWidth="1"/>
    <col min="18" max="19" width="12.140625" bestFit="1" customWidth="1"/>
    <col min="20" max="20" width="13.28515625" bestFit="1" customWidth="1"/>
    <col min="21" max="21" width="14.28515625" bestFit="1" customWidth="1"/>
    <col min="22" max="22" width="13.28515625" bestFit="1" customWidth="1"/>
    <col min="23" max="25" width="14.28515625" bestFit="1" customWidth="1"/>
    <col min="26" max="26" width="15.85546875" bestFit="1" customWidth="1"/>
  </cols>
  <sheetData>
    <row r="1" spans="1:26" x14ac:dyDescent="0.25">
      <c r="B1" t="s">
        <v>0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6</v>
      </c>
    </row>
    <row r="2" spans="1:26" x14ac:dyDescent="0.25">
      <c r="A2">
        <f>LEFT(B2,10)*1</f>
        <v>303050233</v>
      </c>
      <c r="B2" t="s">
        <v>1</v>
      </c>
      <c r="C2" s="1">
        <f>IFERROR(VLOOKUP($A2,defap,2,0)*(Físico!B2),0)</f>
        <v>41400.479999999996</v>
      </c>
      <c r="D2" s="1">
        <f>IFERROR(VLOOKUP($A2,defap,2,0)*(Físico!C2),0)</f>
        <v>2509.12</v>
      </c>
      <c r="E2" s="1">
        <f>IFERROR(VLOOKUP($A2,defap,2,0)*(Físico!D2),0)</f>
        <v>214529.75999999998</v>
      </c>
      <c r="F2" s="1">
        <f>IFERROR(VLOOKUP($A2,defap,2,0)*(Físico!E2),0)</f>
        <v>0</v>
      </c>
      <c r="G2" s="1">
        <f>IFERROR(VLOOKUP($A2,defap,2,0)*(Físico!F2),0)</f>
        <v>7527.36</v>
      </c>
      <c r="H2" s="1">
        <f>IFERROR(VLOOKUP($A2,defap,2,0)*(Físico!G2),0)</f>
        <v>0</v>
      </c>
      <c r="I2" s="1">
        <f>IFERROR(VLOOKUP($A2,defap,2,0)*(Físico!H2),0)</f>
        <v>0</v>
      </c>
      <c r="J2" s="1">
        <f>IFERROR(VLOOKUP($A2,defap,2,0)*(Físico!I2),0)</f>
        <v>365076.95999999996</v>
      </c>
      <c r="K2" s="1">
        <f>IFERROR(VLOOKUP($A2,defap,2,0)*(Físico!J2),0)</f>
        <v>0</v>
      </c>
      <c r="L2" s="1">
        <f>IFERROR(VLOOKUP($A2,defap,2,0)*(Físico!K2),0)</f>
        <v>0</v>
      </c>
      <c r="M2" s="1">
        <f>IFERROR(VLOOKUP($A2,defap,2,0)*(Físico!L2),0)</f>
        <v>96601.12</v>
      </c>
      <c r="N2" s="1">
        <f>IFERROR(VLOOKUP($A2,defap,2,0)*(Físico!M2),0)</f>
        <v>2509.12</v>
      </c>
      <c r="O2" s="1">
        <f>IFERROR(VLOOKUP($A2,defap,2,0)*(Físico!N2),0)</f>
        <v>0</v>
      </c>
      <c r="P2" s="1">
        <f>IFERROR(VLOOKUP($A2,defap,2,0)*(Físico!O2),0)</f>
        <v>0</v>
      </c>
      <c r="Q2" s="1">
        <f>IFERROR(VLOOKUP($A2,defap,2,0)*(Físico!P2),0)</f>
        <v>0</v>
      </c>
      <c r="R2" s="1">
        <f>IFERROR(VLOOKUP($A2,defap,2,0)*(Físico!Q2),0)</f>
        <v>0</v>
      </c>
      <c r="S2" s="1">
        <f>IFERROR(VLOOKUP($A2,defap,2,0)*(Físico!R2),0)</f>
        <v>105383.03999999999</v>
      </c>
      <c r="T2" s="1">
        <f>IFERROR(VLOOKUP($A2,defap,2,0)*(Físico!S2),0)</f>
        <v>22582.079999999998</v>
      </c>
      <c r="U2" s="1">
        <f>IFERROR(VLOOKUP($A2,defap,2,0)*(Físico!T2),0)</f>
        <v>21327.52</v>
      </c>
      <c r="V2" s="1">
        <f>IFERROR(VLOOKUP($A2,defap,2,0)*(Físico!U2),0)</f>
        <v>175638.39999999999</v>
      </c>
      <c r="W2" s="1">
        <f>IFERROR(VLOOKUP($A2,defap,2,0)*(Físico!V2),0)</f>
        <v>0</v>
      </c>
      <c r="X2" s="1">
        <f>IFERROR(VLOOKUP($A2,defap,2,0)*(Físico!W2),0)</f>
        <v>70255.360000000001</v>
      </c>
      <c r="Y2" s="1">
        <f>IFERROR(VLOOKUP($A2,defap,2,0)*(Físico!X2),0)</f>
        <v>0</v>
      </c>
      <c r="Z2" s="1">
        <f>SUM(C2:Y2)</f>
        <v>1125340.32</v>
      </c>
    </row>
    <row r="3" spans="1:26" x14ac:dyDescent="0.25">
      <c r="A3">
        <f t="shared" ref="A3:A7" si="0">LEFT(B3,10)*1</f>
        <v>309070015</v>
      </c>
      <c r="B3" t="s">
        <v>2</v>
      </c>
      <c r="C3" s="1">
        <f>IFERROR(VLOOKUP($A3,defap,2,0)*(Físico!B3),0)</f>
        <v>0</v>
      </c>
      <c r="D3" s="1">
        <f>IFERROR(VLOOKUP($A3,defap,2,0)*(Físico!C3),0)</f>
        <v>0</v>
      </c>
      <c r="E3" s="1">
        <f>IFERROR(VLOOKUP($A3,defap,2,0)*(Físico!D3),0)</f>
        <v>0</v>
      </c>
      <c r="F3" s="1">
        <f>IFERROR(VLOOKUP($A3,defap,2,0)*(Físico!E3),0)</f>
        <v>7650</v>
      </c>
      <c r="G3" s="1">
        <f>IFERROR(VLOOKUP($A3,defap,2,0)*(Físico!F3),0)</f>
        <v>0</v>
      </c>
      <c r="H3" s="1">
        <f>IFERROR(VLOOKUP($A3,defap,2,0)*(Físico!G3),0)</f>
        <v>10650</v>
      </c>
      <c r="I3" s="1">
        <f>IFERROR(VLOOKUP($A3,defap,2,0)*(Físico!H3),0)</f>
        <v>1800</v>
      </c>
      <c r="J3" s="1">
        <f>IFERROR(VLOOKUP($A3,defap,2,0)*(Físico!I3),0)</f>
        <v>11550</v>
      </c>
      <c r="K3" s="1">
        <f>IFERROR(VLOOKUP($A3,defap,2,0)*(Físico!J3),0)</f>
        <v>0</v>
      </c>
      <c r="L3" s="1">
        <f>IFERROR(VLOOKUP($A3,defap,2,0)*(Físico!K3),0)</f>
        <v>1500</v>
      </c>
      <c r="M3" s="1">
        <f>IFERROR(VLOOKUP($A3,defap,2,0)*(Físico!L3),0)</f>
        <v>0</v>
      </c>
      <c r="N3" s="1">
        <f>IFERROR(VLOOKUP($A3,defap,2,0)*(Físico!M3),0)</f>
        <v>0</v>
      </c>
      <c r="O3" s="1">
        <f>IFERROR(VLOOKUP($A3,defap,2,0)*(Físico!N3),0)</f>
        <v>1200</v>
      </c>
      <c r="P3" s="1">
        <f>IFERROR(VLOOKUP($A3,defap,2,0)*(Físico!O3),0)</f>
        <v>300</v>
      </c>
      <c r="Q3" s="1">
        <f>IFERROR(VLOOKUP($A3,defap,2,0)*(Físico!P3),0)</f>
        <v>150</v>
      </c>
      <c r="R3" s="1">
        <f>IFERROR(VLOOKUP($A3,defap,2,0)*(Físico!Q3),0)</f>
        <v>1200</v>
      </c>
      <c r="S3" s="1">
        <f>IFERROR(VLOOKUP($A3,defap,2,0)*(Físico!R3),0)</f>
        <v>0</v>
      </c>
      <c r="T3" s="1">
        <f>IFERROR(VLOOKUP($A3,defap,2,0)*(Físico!S3),0)</f>
        <v>0</v>
      </c>
      <c r="U3" s="1">
        <f>IFERROR(VLOOKUP($A3,defap,2,0)*(Físico!T3),0)</f>
        <v>0</v>
      </c>
      <c r="V3" s="1">
        <f>IFERROR(VLOOKUP($A3,defap,2,0)*(Físico!U3),0)</f>
        <v>0</v>
      </c>
      <c r="W3" s="1">
        <f>IFERROR(VLOOKUP($A3,defap,2,0)*(Físico!V3),0)</f>
        <v>14400</v>
      </c>
      <c r="X3" s="1">
        <f>IFERROR(VLOOKUP($A3,defap,2,0)*(Físico!W3),0)</f>
        <v>0</v>
      </c>
      <c r="Y3" s="1">
        <f>IFERROR(VLOOKUP($A3,defap,2,0)*(Físico!X3),0)</f>
        <v>0</v>
      </c>
      <c r="Z3" s="1">
        <f t="shared" ref="Z3:Z6" si="1">SUM(C3:Y3)</f>
        <v>50400</v>
      </c>
    </row>
    <row r="4" spans="1:26" x14ac:dyDescent="0.25">
      <c r="A4">
        <f t="shared" si="0"/>
        <v>309070023</v>
      </c>
      <c r="B4" t="s">
        <v>3</v>
      </c>
      <c r="C4" s="1">
        <f>IFERROR(VLOOKUP($A4,defap,2,0)*(Físico!B4),0)</f>
        <v>0</v>
      </c>
      <c r="D4" s="1">
        <f>IFERROR(VLOOKUP($A4,defap,2,0)*(Físico!C4),0)</f>
        <v>0</v>
      </c>
      <c r="E4" s="1">
        <f>IFERROR(VLOOKUP($A4,defap,2,0)*(Físico!D4),0)</f>
        <v>0</v>
      </c>
      <c r="F4" s="1">
        <f>IFERROR(VLOOKUP($A4,defap,2,0)*(Físico!E4),0)</f>
        <v>0</v>
      </c>
      <c r="G4" s="1">
        <f>IFERROR(VLOOKUP($A4,defap,2,0)*(Físico!F4),0)</f>
        <v>0</v>
      </c>
      <c r="H4" s="1">
        <f>IFERROR(VLOOKUP($A4,defap,2,0)*(Físico!G4),0)</f>
        <v>2700</v>
      </c>
      <c r="I4" s="1">
        <f>IFERROR(VLOOKUP($A4,defap,2,0)*(Físico!H4),0)</f>
        <v>0</v>
      </c>
      <c r="J4" s="1">
        <f>IFERROR(VLOOKUP($A4,defap,2,0)*(Físico!I4),0)</f>
        <v>0</v>
      </c>
      <c r="K4" s="1">
        <f>IFERROR(VLOOKUP($A4,defap,2,0)*(Físico!J4),0)</f>
        <v>9600</v>
      </c>
      <c r="L4" s="1">
        <f>IFERROR(VLOOKUP($A4,defap,2,0)*(Físico!K4),0)</f>
        <v>3600</v>
      </c>
      <c r="M4" s="1">
        <f>IFERROR(VLOOKUP($A4,defap,2,0)*(Físico!L4),0)</f>
        <v>0</v>
      </c>
      <c r="N4" s="1">
        <f>IFERROR(VLOOKUP($A4,defap,2,0)*(Físico!M4),0)</f>
        <v>0</v>
      </c>
      <c r="O4" s="1">
        <f>IFERROR(VLOOKUP($A4,defap,2,0)*(Físico!N4),0)</f>
        <v>0</v>
      </c>
      <c r="P4" s="1">
        <f>IFERROR(VLOOKUP($A4,defap,2,0)*(Físico!O4),0)</f>
        <v>30900</v>
      </c>
      <c r="Q4" s="1">
        <f>IFERROR(VLOOKUP($A4,defap,2,0)*(Físico!P4),0)</f>
        <v>300</v>
      </c>
      <c r="R4" s="1">
        <f>IFERROR(VLOOKUP($A4,defap,2,0)*(Físico!Q4),0)</f>
        <v>5700</v>
      </c>
      <c r="S4" s="1">
        <f>IFERROR(VLOOKUP($A4,defap,2,0)*(Físico!R4),0)</f>
        <v>0</v>
      </c>
      <c r="T4" s="1">
        <f>IFERROR(VLOOKUP($A4,defap,2,0)*(Físico!S4),0)</f>
        <v>0</v>
      </c>
      <c r="U4" s="1">
        <f>IFERROR(VLOOKUP($A4,defap,2,0)*(Físico!T4),0)</f>
        <v>0</v>
      </c>
      <c r="V4" s="1">
        <f>IFERROR(VLOOKUP($A4,defap,2,0)*(Físico!U4),0)</f>
        <v>0</v>
      </c>
      <c r="W4" s="1">
        <f>IFERROR(VLOOKUP($A4,defap,2,0)*(Físico!V4),0)</f>
        <v>0</v>
      </c>
      <c r="X4" s="1">
        <f>IFERROR(VLOOKUP($A4,defap,2,0)*(Físico!W4),0)</f>
        <v>0</v>
      </c>
      <c r="Y4" s="1">
        <f>IFERROR(VLOOKUP($A4,defap,2,0)*(Físico!X4),0)</f>
        <v>600</v>
      </c>
      <c r="Z4" s="1">
        <f t="shared" si="1"/>
        <v>53400</v>
      </c>
    </row>
    <row r="5" spans="1:26" x14ac:dyDescent="0.25">
      <c r="A5">
        <f t="shared" si="0"/>
        <v>418010030</v>
      </c>
      <c r="B5" t="s">
        <v>4</v>
      </c>
      <c r="C5" s="1">
        <f>IFERROR(VLOOKUP($A5,defap,2,0)*(Físico!B5),0)</f>
        <v>0</v>
      </c>
      <c r="D5" s="1">
        <f>IFERROR(VLOOKUP($A5,defap,2,0)*(Físico!C5),0)</f>
        <v>2577.6</v>
      </c>
      <c r="E5" s="1">
        <f>IFERROR(VLOOKUP($A5,defap,2,0)*(Físico!D5),0)</f>
        <v>0</v>
      </c>
      <c r="F5" s="1">
        <f>IFERROR(VLOOKUP($A5,defap,2,0)*(Físico!E5),0)</f>
        <v>0</v>
      </c>
      <c r="G5" s="1">
        <f>IFERROR(VLOOKUP($A5,defap,2,0)*(Físico!F5),0)</f>
        <v>0</v>
      </c>
      <c r="H5" s="1">
        <f>IFERROR(VLOOKUP($A5,defap,2,0)*(Físico!G5),0)</f>
        <v>0</v>
      </c>
      <c r="I5" s="1">
        <f>IFERROR(VLOOKUP($A5,defap,2,0)*(Físico!H5),0)</f>
        <v>0</v>
      </c>
      <c r="J5" s="1">
        <f>IFERROR(VLOOKUP($A5,defap,2,0)*(Físico!I5),0)</f>
        <v>0</v>
      </c>
      <c r="K5" s="1">
        <f>IFERROR(VLOOKUP($A5,defap,2,0)*(Físico!J5),0)</f>
        <v>0</v>
      </c>
      <c r="L5" s="1">
        <f>IFERROR(VLOOKUP($A5,defap,2,0)*(Físico!K5),0)</f>
        <v>0</v>
      </c>
      <c r="M5" s="1">
        <f>IFERROR(VLOOKUP($A5,defap,2,0)*(Físico!L5),0)</f>
        <v>0</v>
      </c>
      <c r="N5" s="1">
        <f>IFERROR(VLOOKUP($A5,defap,2,0)*(Físico!M5),0)</f>
        <v>0</v>
      </c>
      <c r="O5" s="1">
        <f>IFERROR(VLOOKUP($A5,defap,2,0)*(Físico!N5),0)</f>
        <v>0</v>
      </c>
      <c r="P5" s="1">
        <f>IFERROR(VLOOKUP($A5,defap,2,0)*(Físico!O5),0)</f>
        <v>0</v>
      </c>
      <c r="Q5" s="1">
        <f>IFERROR(VLOOKUP($A5,defap,2,0)*(Físico!P5),0)</f>
        <v>0</v>
      </c>
      <c r="R5" s="1">
        <f>IFERROR(VLOOKUP($A5,defap,2,0)*(Físico!Q5),0)</f>
        <v>0</v>
      </c>
      <c r="S5" s="1">
        <f>IFERROR(VLOOKUP($A5,defap,2,0)*(Físico!R5),0)</f>
        <v>0</v>
      </c>
      <c r="T5" s="1">
        <f>IFERROR(VLOOKUP($A5,defap,2,0)*(Físico!S5),0)</f>
        <v>0</v>
      </c>
      <c r="U5" s="1">
        <f>IFERROR(VLOOKUP($A5,defap,2,0)*(Físico!T5),0)</f>
        <v>0</v>
      </c>
      <c r="V5" s="1">
        <f>IFERROR(VLOOKUP($A5,defap,2,0)*(Físico!U5),0)</f>
        <v>0</v>
      </c>
      <c r="W5" s="1">
        <f>IFERROR(VLOOKUP($A5,defap,2,0)*(Físico!V5),0)</f>
        <v>0</v>
      </c>
      <c r="X5" s="1">
        <f>IFERROR(VLOOKUP($A5,defap,2,0)*(Físico!W5),0)</f>
        <v>0</v>
      </c>
      <c r="Y5" s="1">
        <f>IFERROR(VLOOKUP($A5,defap,2,0)*(Físico!X5),0)</f>
        <v>0</v>
      </c>
      <c r="Z5" s="1">
        <f t="shared" si="1"/>
        <v>2577.6</v>
      </c>
    </row>
    <row r="6" spans="1:26" x14ac:dyDescent="0.25">
      <c r="A6">
        <f t="shared" si="0"/>
        <v>418020027</v>
      </c>
      <c r="B6" t="s">
        <v>5</v>
      </c>
      <c r="C6" s="1">
        <f>IFERROR(VLOOKUP($A6,defap,2,0)*(Físico!B6),0)</f>
        <v>0</v>
      </c>
      <c r="D6" s="1">
        <f>IFERROR(VLOOKUP($A6,defap,2,0)*(Físico!C6),0)</f>
        <v>1800</v>
      </c>
      <c r="E6" s="1">
        <f>IFERROR(VLOOKUP($A6,defap,2,0)*(Físico!D6),0)</f>
        <v>0</v>
      </c>
      <c r="F6" s="1">
        <f>IFERROR(VLOOKUP($A6,defap,2,0)*(Físico!E6),0)</f>
        <v>0</v>
      </c>
      <c r="G6" s="1">
        <f>IFERROR(VLOOKUP($A6,defap,2,0)*(Físico!F6),0)</f>
        <v>0</v>
      </c>
      <c r="H6" s="1">
        <f>IFERROR(VLOOKUP($A6,defap,2,0)*(Físico!G6),0)</f>
        <v>0</v>
      </c>
      <c r="I6" s="1">
        <f>IFERROR(VLOOKUP($A6,defap,2,0)*(Físico!H6),0)</f>
        <v>0</v>
      </c>
      <c r="J6" s="1">
        <f>IFERROR(VLOOKUP($A6,defap,2,0)*(Físico!I6),0)</f>
        <v>0</v>
      </c>
      <c r="K6" s="1">
        <f>IFERROR(VLOOKUP($A6,defap,2,0)*(Físico!J6),0)</f>
        <v>0</v>
      </c>
      <c r="L6" s="1">
        <f>IFERROR(VLOOKUP($A6,defap,2,0)*(Físico!K6),0)</f>
        <v>0</v>
      </c>
      <c r="M6" s="1">
        <f>IFERROR(VLOOKUP($A6,defap,2,0)*(Físico!L6),0)</f>
        <v>0</v>
      </c>
      <c r="N6" s="1">
        <f>IFERROR(VLOOKUP($A6,defap,2,0)*(Físico!M6),0)</f>
        <v>0</v>
      </c>
      <c r="O6" s="1">
        <f>IFERROR(VLOOKUP($A6,defap,2,0)*(Físico!N6),0)</f>
        <v>0</v>
      </c>
      <c r="P6" s="1">
        <f>IFERROR(VLOOKUP($A6,defap,2,0)*(Físico!O6),0)</f>
        <v>0</v>
      </c>
      <c r="Q6" s="1">
        <f>IFERROR(VLOOKUP($A6,defap,2,0)*(Físico!P6),0)</f>
        <v>0</v>
      </c>
      <c r="R6" s="1">
        <f>IFERROR(VLOOKUP($A6,defap,2,0)*(Físico!Q6),0)</f>
        <v>0</v>
      </c>
      <c r="S6" s="1">
        <f>IFERROR(VLOOKUP($A6,defap,2,0)*(Físico!R6),0)</f>
        <v>0</v>
      </c>
      <c r="T6" s="1">
        <f>IFERROR(VLOOKUP($A6,defap,2,0)*(Físico!S6),0)</f>
        <v>0</v>
      </c>
      <c r="U6" s="1">
        <f>IFERROR(VLOOKUP($A6,defap,2,0)*(Físico!T6),0)</f>
        <v>0</v>
      </c>
      <c r="V6" s="1">
        <f>IFERROR(VLOOKUP($A6,defap,2,0)*(Físico!U6),0)</f>
        <v>0</v>
      </c>
      <c r="W6" s="1">
        <f>IFERROR(VLOOKUP($A6,defap,2,0)*(Físico!V6),0)</f>
        <v>0</v>
      </c>
      <c r="X6" s="1">
        <f>IFERROR(VLOOKUP($A6,defap,2,0)*(Físico!W6),0)</f>
        <v>0</v>
      </c>
      <c r="Y6" s="1">
        <f>IFERROR(VLOOKUP($A6,defap,2,0)*(Físico!X6),0)</f>
        <v>0</v>
      </c>
      <c r="Z6" s="1">
        <f t="shared" si="1"/>
        <v>1800</v>
      </c>
    </row>
    <row r="7" spans="1:26" x14ac:dyDescent="0.25">
      <c r="B7" t="s">
        <v>6</v>
      </c>
      <c r="C7" s="1">
        <f t="shared" ref="C7:Y7" si="2">SUM(C2:C6)</f>
        <v>41400.479999999996</v>
      </c>
      <c r="D7" s="1">
        <f t="shared" si="2"/>
        <v>6886.7199999999993</v>
      </c>
      <c r="E7" s="1">
        <f t="shared" si="2"/>
        <v>214529.75999999998</v>
      </c>
      <c r="F7" s="1">
        <f t="shared" si="2"/>
        <v>7650</v>
      </c>
      <c r="G7" s="1">
        <f t="shared" si="2"/>
        <v>7527.36</v>
      </c>
      <c r="H7" s="1">
        <f t="shared" si="2"/>
        <v>13350</v>
      </c>
      <c r="I7" s="1">
        <f t="shared" si="2"/>
        <v>1800</v>
      </c>
      <c r="J7" s="1">
        <f t="shared" si="2"/>
        <v>376626.95999999996</v>
      </c>
      <c r="K7" s="1">
        <f t="shared" si="2"/>
        <v>9600</v>
      </c>
      <c r="L7" s="1">
        <f t="shared" si="2"/>
        <v>5100</v>
      </c>
      <c r="M7" s="1">
        <f t="shared" si="2"/>
        <v>96601.12</v>
      </c>
      <c r="N7" s="1">
        <f t="shared" si="2"/>
        <v>2509.12</v>
      </c>
      <c r="O7" s="1">
        <f t="shared" si="2"/>
        <v>1200</v>
      </c>
      <c r="P7" s="1">
        <f t="shared" si="2"/>
        <v>31200</v>
      </c>
      <c r="Q7" s="1">
        <f t="shared" si="2"/>
        <v>450</v>
      </c>
      <c r="R7" s="1">
        <f t="shared" si="2"/>
        <v>6900</v>
      </c>
      <c r="S7" s="1">
        <f t="shared" si="2"/>
        <v>105383.03999999999</v>
      </c>
      <c r="T7" s="1">
        <f t="shared" si="2"/>
        <v>22582.079999999998</v>
      </c>
      <c r="U7" s="1">
        <f t="shared" si="2"/>
        <v>21327.52</v>
      </c>
      <c r="V7" s="1">
        <f t="shared" si="2"/>
        <v>175638.39999999999</v>
      </c>
      <c r="W7" s="1">
        <f t="shared" si="2"/>
        <v>14400</v>
      </c>
      <c r="X7" s="1">
        <f t="shared" si="2"/>
        <v>70255.360000000001</v>
      </c>
      <c r="Y7" s="1">
        <f t="shared" si="2"/>
        <v>600</v>
      </c>
      <c r="Z7" s="1">
        <f>SUM(Z2:Z6)</f>
        <v>1233517.9200000002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defap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2026-08-12T16:23:26Z</dcterms:created>
  <dcterms:modified xsi:type="dcterms:W3CDTF">2026-08-12T16:38:34Z</dcterms:modified>
</cp:coreProperties>
</file>