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ES\GEMAS\CAMPANHA CIRURGIAS ELETIVAS\TABELA CATARINENSE 2026\Julho 2026\Detalhado\Ambulatorial\"/>
    </mc:Choice>
  </mc:AlternateContent>
  <xr:revisionPtr revIDLastSave="0" documentId="13_ncr:1_{1CA17349-BF16-4AD9-AE90-5FD08E126CBB}" xr6:coauthVersionLast="47" xr6:coauthVersionMax="47" xr10:uidLastSave="{00000000-0000-0000-0000-000000000000}"/>
  <bookViews>
    <workbookView xWindow="3765" yWindow="0" windowWidth="14640" windowHeight="15480" activeTab="2" xr2:uid="{73BE2384-C510-42BF-A64A-A1D99E65F97A}"/>
  </bookViews>
  <sheets>
    <sheet name="DelibFP" sheetId="1" r:id="rId1"/>
    <sheet name="Físico" sheetId="2" r:id="rId2"/>
    <sheet name="Complemento" sheetId="3" r:id="rId3"/>
  </sheets>
  <externalReferences>
    <externalReference r:id="rId4"/>
  </externalReferences>
  <definedNames>
    <definedName name="defap">[1]Delib!$A$1:$B$15</definedName>
    <definedName name="delibfp">DelibFP!$A$1:$B$15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3" l="1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G3" i="3"/>
  <c r="AG4" i="3"/>
  <c r="AG5" i="3"/>
  <c r="AG2" i="3"/>
  <c r="D2" i="3"/>
  <c r="E2" i="3"/>
  <c r="F2" i="3"/>
  <c r="G2" i="3"/>
  <c r="H2" i="3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AD2" i="3"/>
  <c r="AE2" i="3"/>
  <c r="AF2" i="3"/>
  <c r="D3" i="3"/>
  <c r="E3" i="3"/>
  <c r="F3" i="3"/>
  <c r="G3" i="3"/>
  <c r="H3" i="3"/>
  <c r="I3" i="3"/>
  <c r="J3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AD3" i="3"/>
  <c r="AE3" i="3"/>
  <c r="AF3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C3" i="3"/>
  <c r="C4" i="3"/>
  <c r="C5" i="3"/>
  <c r="C2" i="3"/>
  <c r="A3" i="3"/>
  <c r="A4" i="3"/>
  <c r="A5" i="3"/>
  <c r="A2" i="3"/>
</calcChain>
</file>

<file path=xl/sharedStrings.xml><?xml version="1.0" encoding="utf-8"?>
<sst xmlns="http://schemas.openxmlformats.org/spreadsheetml/2006/main" count="76" uniqueCount="38">
  <si>
    <t>Estabelecimentos CNES-SC</t>
  </si>
  <si>
    <t>0303050233 TRATAMENTO MEDICAMENTOSO DE DOENCA DA RETINA</t>
  </si>
  <si>
    <t>0309070015 TRATAMENTO ESCLEROSANTE NAO ESTETICO DE VARIZES D</t>
  </si>
  <si>
    <t>0309070023 TRATAMENTO ESCLEROSANTE NAO ESTETICO DE VARIZES D</t>
  </si>
  <si>
    <t>0418010030 CONFECCAO DE FISTULA ARTERIO-VENOSA P/ HEMODIALIS</t>
  </si>
  <si>
    <t>Total</t>
  </si>
  <si>
    <t>0366323 HOSPITAL MARIA SCHMITT</t>
  </si>
  <si>
    <t>0610062 HOSPITAL DE OLHOS DE CONCORDIA LTDA</t>
  </si>
  <si>
    <t>2303892 HOSPITAL SAO FRANCISCO</t>
  </si>
  <si>
    <t>2306336 HOSPITAL SAO JOSE</t>
  </si>
  <si>
    <t>2306344 HOSPITAL JARAGUA</t>
  </si>
  <si>
    <t>2379627 HOSPITAL SAMARIA</t>
  </si>
  <si>
    <t>2418177 HOSPITAL SAO FRANCISCO DE ASSIS</t>
  </si>
  <si>
    <t>2490935 HOSPITAL FELIX DA COSTA GOMES</t>
  </si>
  <si>
    <t>2521296 HOSPITAL BETHESDA</t>
  </si>
  <si>
    <t>2521792 HOSPITAL E MATERNIDADE SAGRADA FAMILIA</t>
  </si>
  <si>
    <t>2521873 HOSPITAL BEATRIZ RAMOS</t>
  </si>
  <si>
    <t>2522411 HOSPITAL AZAMBUJA</t>
  </si>
  <si>
    <t>2522489 ASSOCIACAO HOSPITAL E MATERNIDADE DOM JOAQUIM</t>
  </si>
  <si>
    <t>2558017 HOSPITAL DE CARIDADE S B J DOS PASSOS</t>
  </si>
  <si>
    <t>2568713 HOSPITAL REGIONAL ALTO VALE</t>
  </si>
  <si>
    <t>2641445 POLICLINICA DE REFERENCIA REGIONAL RIO DO SUL</t>
  </si>
  <si>
    <t>2662914 HOSPITAL SEARA DO BEM MATERNO E INFANTIL</t>
  </si>
  <si>
    <t>2701464 CIS AMOSC</t>
  </si>
  <si>
    <t>2778831 HOSPITAL NOSSA SENHORA DA IMACULADA CONCEICAO</t>
  </si>
  <si>
    <t>3123251 HOSPITAL DE OLHOS DE BLUMENAU</t>
  </si>
  <si>
    <t>3180948 CLINICA DE OLHOS DR ROBERTO VON HERTWIG</t>
  </si>
  <si>
    <t>3590909 OFTALMOLAGES</t>
  </si>
  <si>
    <t>4564812 MULTI HOSPITAL</t>
  </si>
  <si>
    <t>4575407 COB CENTRO OFTALMOLOGICO DE BLUMENAU</t>
  </si>
  <si>
    <t>5195756 CIS NORDESTE SC</t>
  </si>
  <si>
    <t>6001165 HOSPITAL UNIVERSITARIO FURB IMAS</t>
  </si>
  <si>
    <t>6567274 CLINICA DE OLHOS ANTONELLI</t>
  </si>
  <si>
    <t>7728557 BOJ FILIAL</t>
  </si>
  <si>
    <t>9386882 CENTRO DE ESPECIALIDADES</t>
  </si>
  <si>
    <t>9712038 HOSPITAL DE OLHOS DE CRICIUMA</t>
  </si>
  <si>
    <t>Código Proc.</t>
  </si>
  <si>
    <t>Complemento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</si>
</sst>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ES/GEMAS/CAMPANHA%20CIRURGIAS%20ELETIVAS/TABELA%20CATARINENSE%202026/Junho%202026/Detalhado/Ambulatorial/SIA%20FAEC%20Puro%20Jun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b"/>
      <sheetName val="Físico"/>
      <sheetName val="Complemento"/>
    </sheetNames>
    <sheetDataSet>
      <sheetData sheetId="0">
        <row r="1">
          <cell r="A1" t="str">
            <v>Código Proc.</v>
          </cell>
          <cell r="B1" t="str">
            <v>Complemento</v>
          </cell>
        </row>
        <row r="2">
          <cell r="A2">
            <v>303050233</v>
          </cell>
          <cell r="B2">
            <v>1254.56</v>
          </cell>
        </row>
        <row r="3">
          <cell r="A3">
            <v>405050364</v>
          </cell>
          <cell r="B3">
            <v>628.65</v>
          </cell>
        </row>
        <row r="4">
          <cell r="A4">
            <v>405010184</v>
          </cell>
          <cell r="B4">
            <v>286.26</v>
          </cell>
        </row>
        <row r="5">
          <cell r="A5">
            <v>404010369</v>
          </cell>
          <cell r="B5">
            <v>511.56</v>
          </cell>
        </row>
        <row r="6">
          <cell r="A6">
            <v>409010154</v>
          </cell>
          <cell r="B6">
            <v>500</v>
          </cell>
        </row>
        <row r="7">
          <cell r="A7">
            <v>418010013</v>
          </cell>
          <cell r="B7">
            <v>4361.55</v>
          </cell>
        </row>
        <row r="8">
          <cell r="A8">
            <v>418010021</v>
          </cell>
          <cell r="B8">
            <v>2056.59</v>
          </cell>
        </row>
        <row r="9">
          <cell r="A9">
            <v>418010030</v>
          </cell>
          <cell r="B9">
            <v>2577.6</v>
          </cell>
        </row>
        <row r="10">
          <cell r="A10">
            <v>418010080</v>
          </cell>
          <cell r="B10">
            <v>1200</v>
          </cell>
        </row>
        <row r="11">
          <cell r="A11">
            <v>418020019</v>
          </cell>
          <cell r="B11">
            <v>1800</v>
          </cell>
        </row>
        <row r="12">
          <cell r="A12">
            <v>418020027</v>
          </cell>
          <cell r="B12">
            <v>1800</v>
          </cell>
        </row>
        <row r="13">
          <cell r="A13">
            <v>418020035</v>
          </cell>
          <cell r="B13">
            <v>1200</v>
          </cell>
        </row>
        <row r="14">
          <cell r="A14">
            <v>309070015</v>
          </cell>
          <cell r="B14">
            <v>150</v>
          </cell>
        </row>
        <row r="15">
          <cell r="A15">
            <v>309070023</v>
          </cell>
          <cell r="B15">
            <v>300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AA4BF-8DB4-4381-B5F1-074C5A242955}">
  <dimension ref="A1:B15"/>
  <sheetViews>
    <sheetView workbookViewId="0">
      <selection sqref="A1:B15"/>
    </sheetView>
  </sheetViews>
  <sheetFormatPr defaultRowHeight="15" x14ac:dyDescent="0.25"/>
  <sheetData>
    <row r="1" spans="1:2" x14ac:dyDescent="0.25">
      <c r="A1" t="s">
        <v>36</v>
      </c>
      <c r="B1" s="1" t="s">
        <v>37</v>
      </c>
    </row>
    <row r="2" spans="1:2" x14ac:dyDescent="0.25">
      <c r="A2">
        <v>303050233</v>
      </c>
      <c r="B2" s="1">
        <v>1254.56</v>
      </c>
    </row>
    <row r="3" spans="1:2" x14ac:dyDescent="0.25">
      <c r="A3">
        <v>405050364</v>
      </c>
      <c r="B3" s="1">
        <v>628.65</v>
      </c>
    </row>
    <row r="4" spans="1:2" x14ac:dyDescent="0.25">
      <c r="A4">
        <v>405010184</v>
      </c>
      <c r="B4" s="1">
        <v>286.26</v>
      </c>
    </row>
    <row r="5" spans="1:2" x14ac:dyDescent="0.25">
      <c r="A5">
        <v>404010369</v>
      </c>
      <c r="B5" s="1">
        <v>511.56</v>
      </c>
    </row>
    <row r="6" spans="1:2" x14ac:dyDescent="0.25">
      <c r="A6">
        <v>409010154</v>
      </c>
      <c r="B6" s="1">
        <v>500</v>
      </c>
    </row>
    <row r="7" spans="1:2" x14ac:dyDescent="0.25">
      <c r="A7">
        <v>418010013</v>
      </c>
      <c r="B7" s="1">
        <v>4361.55</v>
      </c>
    </row>
    <row r="8" spans="1:2" x14ac:dyDescent="0.25">
      <c r="A8">
        <v>418010021</v>
      </c>
      <c r="B8" s="1">
        <v>2056.59</v>
      </c>
    </row>
    <row r="9" spans="1:2" x14ac:dyDescent="0.25">
      <c r="A9">
        <v>418010030</v>
      </c>
      <c r="B9" s="1">
        <v>2577.6</v>
      </c>
    </row>
    <row r="10" spans="1:2" x14ac:dyDescent="0.25">
      <c r="A10">
        <v>418010080</v>
      </c>
      <c r="B10" s="1">
        <v>1200</v>
      </c>
    </row>
    <row r="11" spans="1:2" x14ac:dyDescent="0.25">
      <c r="A11">
        <v>418020019</v>
      </c>
      <c r="B11" s="1">
        <v>1800</v>
      </c>
    </row>
    <row r="12" spans="1:2" x14ac:dyDescent="0.25">
      <c r="A12">
        <v>418020027</v>
      </c>
      <c r="B12" s="1">
        <v>1800</v>
      </c>
    </row>
    <row r="13" spans="1:2" x14ac:dyDescent="0.25">
      <c r="A13">
        <v>418020035</v>
      </c>
      <c r="B13" s="1">
        <v>1200</v>
      </c>
    </row>
    <row r="14" spans="1:2" x14ac:dyDescent="0.25">
      <c r="A14">
        <v>309070015</v>
      </c>
      <c r="B14" s="1">
        <v>150</v>
      </c>
    </row>
    <row r="15" spans="1:2" x14ac:dyDescent="0.25">
      <c r="A15">
        <v>309070023</v>
      </c>
      <c r="B15" s="1">
        <v>300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C1899-644D-40AD-8EB7-3C4FB2C32D14}">
  <dimension ref="A1:AF6"/>
  <sheetViews>
    <sheetView topLeftCell="AC1" workbookViewId="0">
      <selection activeCell="A4" sqref="A4"/>
    </sheetView>
  </sheetViews>
  <sheetFormatPr defaultRowHeight="15" x14ac:dyDescent="0.25"/>
  <sheetData>
    <row r="1" spans="1:32" x14ac:dyDescent="0.25">
      <c r="A1" t="s">
        <v>0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26</v>
      </c>
      <c r="W1" t="s">
        <v>27</v>
      </c>
      <c r="X1" t="s">
        <v>28</v>
      </c>
      <c r="Y1" t="s">
        <v>29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t="s">
        <v>35</v>
      </c>
      <c r="AF1" t="s">
        <v>5</v>
      </c>
    </row>
    <row r="2" spans="1:32" x14ac:dyDescent="0.25">
      <c r="A2" t="s">
        <v>1</v>
      </c>
      <c r="B2">
        <v>0</v>
      </c>
      <c r="C2">
        <v>19</v>
      </c>
      <c r="D2">
        <v>2</v>
      </c>
      <c r="E2">
        <v>131</v>
      </c>
      <c r="F2">
        <v>0</v>
      </c>
      <c r="G2">
        <v>6</v>
      </c>
      <c r="H2">
        <v>0</v>
      </c>
      <c r="I2">
        <v>0</v>
      </c>
      <c r="J2">
        <v>296</v>
      </c>
      <c r="K2">
        <v>29</v>
      </c>
      <c r="L2">
        <v>14</v>
      </c>
      <c r="M2">
        <v>312</v>
      </c>
      <c r="N2">
        <v>14</v>
      </c>
      <c r="O2">
        <v>0</v>
      </c>
      <c r="P2">
        <v>3</v>
      </c>
      <c r="Q2">
        <v>0</v>
      </c>
      <c r="R2">
        <v>66</v>
      </c>
      <c r="S2">
        <v>0</v>
      </c>
      <c r="T2">
        <v>0</v>
      </c>
      <c r="U2">
        <v>65</v>
      </c>
      <c r="V2">
        <v>2</v>
      </c>
      <c r="W2">
        <v>178</v>
      </c>
      <c r="X2">
        <v>9</v>
      </c>
      <c r="Y2">
        <v>138</v>
      </c>
      <c r="Z2">
        <v>0</v>
      </c>
      <c r="AA2">
        <v>0</v>
      </c>
      <c r="AB2">
        <v>117</v>
      </c>
      <c r="AC2">
        <v>71</v>
      </c>
      <c r="AD2">
        <v>0</v>
      </c>
      <c r="AE2">
        <v>653</v>
      </c>
      <c r="AF2">
        <v>2125</v>
      </c>
    </row>
    <row r="3" spans="1:32" x14ac:dyDescent="0.25">
      <c r="A3" t="s">
        <v>2</v>
      </c>
      <c r="B3">
        <v>0</v>
      </c>
      <c r="C3">
        <v>0</v>
      </c>
      <c r="D3">
        <v>0</v>
      </c>
      <c r="E3">
        <v>0</v>
      </c>
      <c r="F3">
        <v>47</v>
      </c>
      <c r="G3">
        <v>0</v>
      </c>
      <c r="H3">
        <v>257</v>
      </c>
      <c r="I3">
        <v>20</v>
      </c>
      <c r="J3">
        <v>69</v>
      </c>
      <c r="K3">
        <v>0</v>
      </c>
      <c r="L3">
        <v>0</v>
      </c>
      <c r="M3">
        <v>0</v>
      </c>
      <c r="N3">
        <v>0</v>
      </c>
      <c r="O3">
        <v>38</v>
      </c>
      <c r="P3">
        <v>3</v>
      </c>
      <c r="Q3">
        <v>17</v>
      </c>
      <c r="R3">
        <v>0</v>
      </c>
      <c r="S3">
        <v>1</v>
      </c>
      <c r="T3">
        <v>8</v>
      </c>
      <c r="U3">
        <v>0</v>
      </c>
      <c r="V3">
        <v>0</v>
      </c>
      <c r="W3">
        <v>0</v>
      </c>
      <c r="X3">
        <v>0</v>
      </c>
      <c r="Y3">
        <v>0</v>
      </c>
      <c r="Z3">
        <v>33</v>
      </c>
      <c r="AA3">
        <v>0</v>
      </c>
      <c r="AB3">
        <v>0</v>
      </c>
      <c r="AC3">
        <v>0</v>
      </c>
      <c r="AD3">
        <v>0</v>
      </c>
      <c r="AE3">
        <v>0</v>
      </c>
      <c r="AF3">
        <v>493</v>
      </c>
    </row>
    <row r="4" spans="1:32" x14ac:dyDescent="0.25">
      <c r="A4" t="s">
        <v>3</v>
      </c>
      <c r="B4">
        <v>384</v>
      </c>
      <c r="C4">
        <v>0</v>
      </c>
      <c r="D4">
        <v>0</v>
      </c>
      <c r="E4">
        <v>0</v>
      </c>
      <c r="F4">
        <v>0</v>
      </c>
      <c r="G4">
        <v>0</v>
      </c>
      <c r="H4">
        <v>5</v>
      </c>
      <c r="I4">
        <v>0</v>
      </c>
      <c r="J4">
        <v>0</v>
      </c>
      <c r="K4">
        <v>36</v>
      </c>
      <c r="L4">
        <v>0</v>
      </c>
      <c r="M4">
        <v>0</v>
      </c>
      <c r="N4">
        <v>0</v>
      </c>
      <c r="O4">
        <v>0</v>
      </c>
      <c r="P4">
        <v>3</v>
      </c>
      <c r="Q4">
        <v>2</v>
      </c>
      <c r="R4">
        <v>0</v>
      </c>
      <c r="S4">
        <v>1</v>
      </c>
      <c r="T4">
        <v>25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441</v>
      </c>
      <c r="AB4">
        <v>0</v>
      </c>
      <c r="AC4">
        <v>0</v>
      </c>
      <c r="AD4">
        <v>2</v>
      </c>
      <c r="AE4">
        <v>0</v>
      </c>
      <c r="AF4">
        <v>899</v>
      </c>
    </row>
    <row r="5" spans="1:32" x14ac:dyDescent="0.25">
      <c r="A5" t="s">
        <v>4</v>
      </c>
      <c r="B5">
        <v>0</v>
      </c>
      <c r="C5">
        <v>0</v>
      </c>
      <c r="D5">
        <v>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2</v>
      </c>
    </row>
    <row r="6" spans="1:32" x14ac:dyDescent="0.25">
      <c r="A6" t="s">
        <v>5</v>
      </c>
      <c r="B6">
        <v>384</v>
      </c>
      <c r="C6">
        <v>19</v>
      </c>
      <c r="D6">
        <v>4</v>
      </c>
      <c r="E6">
        <v>131</v>
      </c>
      <c r="F6">
        <v>47</v>
      </c>
      <c r="G6">
        <v>6</v>
      </c>
      <c r="H6">
        <v>262</v>
      </c>
      <c r="I6">
        <v>20</v>
      </c>
      <c r="J6">
        <v>365</v>
      </c>
      <c r="K6">
        <v>65</v>
      </c>
      <c r="L6">
        <v>14</v>
      </c>
      <c r="M6">
        <v>312</v>
      </c>
      <c r="N6">
        <v>14</v>
      </c>
      <c r="O6">
        <v>38</v>
      </c>
      <c r="P6">
        <v>9</v>
      </c>
      <c r="Q6">
        <v>19</v>
      </c>
      <c r="R6">
        <v>66</v>
      </c>
      <c r="S6">
        <v>2</v>
      </c>
      <c r="T6">
        <v>33</v>
      </c>
      <c r="U6">
        <v>65</v>
      </c>
      <c r="V6">
        <v>2</v>
      </c>
      <c r="W6">
        <v>178</v>
      </c>
      <c r="X6">
        <v>9</v>
      </c>
      <c r="Y6">
        <v>138</v>
      </c>
      <c r="Z6">
        <v>33</v>
      </c>
      <c r="AA6">
        <v>441</v>
      </c>
      <c r="AB6">
        <v>117</v>
      </c>
      <c r="AC6">
        <v>71</v>
      </c>
      <c r="AD6">
        <v>2</v>
      </c>
      <c r="AE6">
        <v>653</v>
      </c>
      <c r="AF6">
        <v>3519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E6235-B627-4B34-B15B-016441572D74}">
  <dimension ref="A1:AG6"/>
  <sheetViews>
    <sheetView tabSelected="1" workbookViewId="0">
      <selection activeCell="B6" sqref="B6"/>
    </sheetView>
  </sheetViews>
  <sheetFormatPr defaultRowHeight="15" x14ac:dyDescent="0.25"/>
  <cols>
    <col min="1" max="1" width="11.28515625" customWidth="1"/>
    <col min="3" max="3" width="14.28515625" bestFit="1" customWidth="1"/>
    <col min="4" max="4" width="13.28515625" bestFit="1" customWidth="1"/>
    <col min="5" max="5" width="12.140625" bestFit="1" customWidth="1"/>
    <col min="6" max="6" width="14.28515625" bestFit="1" customWidth="1"/>
    <col min="7" max="8" width="12.140625" bestFit="1" customWidth="1"/>
    <col min="9" max="9" width="13.28515625" bestFit="1" customWidth="1"/>
    <col min="10" max="10" width="12.140625" bestFit="1" customWidth="1"/>
    <col min="11" max="11" width="14.28515625" bestFit="1" customWidth="1"/>
    <col min="12" max="13" width="13.28515625" bestFit="1" customWidth="1"/>
    <col min="14" max="14" width="14.28515625" bestFit="1" customWidth="1"/>
    <col min="15" max="15" width="13.28515625" bestFit="1" customWidth="1"/>
    <col min="16" max="18" width="12.140625" bestFit="1" customWidth="1"/>
    <col min="19" max="19" width="13.28515625" bestFit="1" customWidth="1"/>
    <col min="20" max="20" width="10.5703125" bestFit="1" customWidth="1"/>
    <col min="21" max="21" width="12.140625" bestFit="1" customWidth="1"/>
    <col min="22" max="22" width="13.28515625" bestFit="1" customWidth="1"/>
    <col min="23" max="23" width="12.140625" bestFit="1" customWidth="1"/>
    <col min="24" max="24" width="14.28515625" bestFit="1" customWidth="1"/>
    <col min="25" max="25" width="13.28515625" bestFit="1" customWidth="1"/>
    <col min="26" max="26" width="14.28515625" bestFit="1" customWidth="1"/>
    <col min="27" max="27" width="12.140625" bestFit="1" customWidth="1"/>
    <col min="28" max="29" width="14.28515625" bestFit="1" customWidth="1"/>
    <col min="30" max="30" width="13.28515625" bestFit="1" customWidth="1"/>
    <col min="31" max="31" width="10.5703125" bestFit="1" customWidth="1"/>
    <col min="32" max="32" width="14.28515625" bestFit="1" customWidth="1"/>
    <col min="33" max="33" width="15.85546875" bestFit="1" customWidth="1"/>
  </cols>
  <sheetData>
    <row r="1" spans="1:33" x14ac:dyDescent="0.25">
      <c r="B1" t="s">
        <v>0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t="s">
        <v>29</v>
      </c>
      <c r="AA1" t="s">
        <v>30</v>
      </c>
      <c r="AB1" t="s">
        <v>31</v>
      </c>
      <c r="AC1" t="s">
        <v>32</v>
      </c>
      <c r="AD1" t="s">
        <v>33</v>
      </c>
      <c r="AE1" t="s">
        <v>34</v>
      </c>
      <c r="AF1" t="s">
        <v>35</v>
      </c>
      <c r="AG1" t="s">
        <v>5</v>
      </c>
    </row>
    <row r="2" spans="1:33" x14ac:dyDescent="0.25">
      <c r="A2">
        <f>LEFT(B2,10)*1</f>
        <v>303050233</v>
      </c>
      <c r="B2" t="s">
        <v>1</v>
      </c>
      <c r="C2" s="1">
        <f>IFERROR(VLOOKUP($A2,delibfp,2,0)*(Físico!B2),0)</f>
        <v>0</v>
      </c>
      <c r="D2" s="1">
        <f>IFERROR(VLOOKUP($A2,delibfp,2,0)*(Físico!C2),0)</f>
        <v>23836.639999999999</v>
      </c>
      <c r="E2" s="1">
        <f>IFERROR(VLOOKUP($A2,delibfp,2,0)*(Físico!D2),0)</f>
        <v>2509.12</v>
      </c>
      <c r="F2" s="1">
        <f>IFERROR(VLOOKUP($A2,delibfp,2,0)*(Físico!E2),0)</f>
        <v>164347.35999999999</v>
      </c>
      <c r="G2" s="1">
        <f>IFERROR(VLOOKUP($A2,delibfp,2,0)*(Físico!F2),0)</f>
        <v>0</v>
      </c>
      <c r="H2" s="1">
        <f>IFERROR(VLOOKUP($A2,delibfp,2,0)*(Físico!G2),0)</f>
        <v>7527.36</v>
      </c>
      <c r="I2" s="1">
        <f>IFERROR(VLOOKUP($A2,delibfp,2,0)*(Físico!H2),0)</f>
        <v>0</v>
      </c>
      <c r="J2" s="1">
        <f>IFERROR(VLOOKUP($A2,delibfp,2,0)*(Físico!I2),0)</f>
        <v>0</v>
      </c>
      <c r="K2" s="1">
        <f>IFERROR(VLOOKUP($A2,delibfp,2,0)*(Físico!J2),0)</f>
        <v>371349.76000000001</v>
      </c>
      <c r="L2" s="1">
        <f>IFERROR(VLOOKUP($A2,delibfp,2,0)*(Físico!K2),0)</f>
        <v>36382.239999999998</v>
      </c>
      <c r="M2" s="1">
        <f>IFERROR(VLOOKUP($A2,delibfp,2,0)*(Físico!L2),0)</f>
        <v>17563.84</v>
      </c>
      <c r="N2" s="1">
        <f>IFERROR(VLOOKUP($A2,delibfp,2,0)*(Físico!M2),0)</f>
        <v>391422.71999999997</v>
      </c>
      <c r="O2" s="1">
        <f>IFERROR(VLOOKUP($A2,delibfp,2,0)*(Físico!N2),0)</f>
        <v>17563.84</v>
      </c>
      <c r="P2" s="1">
        <f>IFERROR(VLOOKUP($A2,delibfp,2,0)*(Físico!O2),0)</f>
        <v>0</v>
      </c>
      <c r="Q2" s="1">
        <f>IFERROR(VLOOKUP($A2,delibfp,2,0)*(Físico!P2),0)</f>
        <v>3763.68</v>
      </c>
      <c r="R2" s="1">
        <f>IFERROR(VLOOKUP($A2,delibfp,2,0)*(Físico!Q2),0)</f>
        <v>0</v>
      </c>
      <c r="S2" s="1">
        <f>IFERROR(VLOOKUP($A2,delibfp,2,0)*(Físico!R2),0)</f>
        <v>82800.959999999992</v>
      </c>
      <c r="T2" s="1">
        <f>IFERROR(VLOOKUP($A2,delibfp,2,0)*(Físico!S2),0)</f>
        <v>0</v>
      </c>
      <c r="U2" s="1">
        <f>IFERROR(VLOOKUP($A2,delibfp,2,0)*(Físico!T2),0)</f>
        <v>0</v>
      </c>
      <c r="V2" s="1">
        <f>IFERROR(VLOOKUP($A2,delibfp,2,0)*(Físico!U2),0)</f>
        <v>81546.399999999994</v>
      </c>
      <c r="W2" s="1">
        <f>IFERROR(VLOOKUP($A2,delibfp,2,0)*(Físico!V2),0)</f>
        <v>2509.12</v>
      </c>
      <c r="X2" s="1">
        <f>IFERROR(VLOOKUP($A2,delibfp,2,0)*(Físico!W2),0)</f>
        <v>223311.68</v>
      </c>
      <c r="Y2" s="1">
        <f>IFERROR(VLOOKUP($A2,delibfp,2,0)*(Físico!X2),0)</f>
        <v>11291.039999999999</v>
      </c>
      <c r="Z2" s="1">
        <f>IFERROR(VLOOKUP($A2,delibfp,2,0)*(Físico!Y2),0)</f>
        <v>173129.28</v>
      </c>
      <c r="AA2" s="1">
        <f>IFERROR(VLOOKUP($A2,delibfp,2,0)*(Físico!Z2),0)</f>
        <v>0</v>
      </c>
      <c r="AB2" s="1">
        <f>IFERROR(VLOOKUP($A2,delibfp,2,0)*(Físico!AA2),0)</f>
        <v>0</v>
      </c>
      <c r="AC2" s="1">
        <f>IFERROR(VLOOKUP($A2,delibfp,2,0)*(Físico!AB2),0)</f>
        <v>146783.51999999999</v>
      </c>
      <c r="AD2" s="1">
        <f>IFERROR(VLOOKUP($A2,delibfp,2,0)*(Físico!AC2),0)</f>
        <v>89073.76</v>
      </c>
      <c r="AE2" s="1">
        <f>IFERROR(VLOOKUP($A2,delibfp,2,0)*(Físico!AD2),0)</f>
        <v>0</v>
      </c>
      <c r="AF2" s="1">
        <f>IFERROR(VLOOKUP($A2,delibfp,2,0)*(Físico!AE2),0)</f>
        <v>819227.67999999993</v>
      </c>
      <c r="AG2" s="1">
        <f>SUM(C2:AF2)</f>
        <v>2665940</v>
      </c>
    </row>
    <row r="3" spans="1:33" x14ac:dyDescent="0.25">
      <c r="A3">
        <f t="shared" ref="A3:A5" si="0">LEFT(B3,10)*1</f>
        <v>309070015</v>
      </c>
      <c r="B3" t="s">
        <v>2</v>
      </c>
      <c r="C3" s="1">
        <f>IFERROR(VLOOKUP($A3,delibfp,2,0)*(Físico!B3),0)</f>
        <v>0</v>
      </c>
      <c r="D3" s="1">
        <f>IFERROR(VLOOKUP($A3,delibfp,2,0)*(Físico!C3),0)</f>
        <v>0</v>
      </c>
      <c r="E3" s="1">
        <f>IFERROR(VLOOKUP($A3,delibfp,2,0)*(Físico!D3),0)</f>
        <v>0</v>
      </c>
      <c r="F3" s="1">
        <f>IFERROR(VLOOKUP($A3,delibfp,2,0)*(Físico!E3),0)</f>
        <v>0</v>
      </c>
      <c r="G3" s="1">
        <f>IFERROR(VLOOKUP($A3,delibfp,2,0)*(Físico!F3),0)</f>
        <v>7050</v>
      </c>
      <c r="H3" s="1">
        <f>IFERROR(VLOOKUP($A3,delibfp,2,0)*(Físico!G3),0)</f>
        <v>0</v>
      </c>
      <c r="I3" s="1">
        <f>IFERROR(VLOOKUP($A3,delibfp,2,0)*(Físico!H3),0)</f>
        <v>38550</v>
      </c>
      <c r="J3" s="1">
        <f>IFERROR(VLOOKUP($A3,delibfp,2,0)*(Físico!I3),0)</f>
        <v>3000</v>
      </c>
      <c r="K3" s="1">
        <f>IFERROR(VLOOKUP($A3,delibfp,2,0)*(Físico!J3),0)</f>
        <v>10350</v>
      </c>
      <c r="L3" s="1">
        <f>IFERROR(VLOOKUP($A3,delibfp,2,0)*(Físico!K3),0)</f>
        <v>0</v>
      </c>
      <c r="M3" s="1">
        <f>IFERROR(VLOOKUP($A3,delibfp,2,0)*(Físico!L3),0)</f>
        <v>0</v>
      </c>
      <c r="N3" s="1">
        <f>IFERROR(VLOOKUP($A3,delibfp,2,0)*(Físico!M3),0)</f>
        <v>0</v>
      </c>
      <c r="O3" s="1">
        <f>IFERROR(VLOOKUP($A3,delibfp,2,0)*(Físico!N3),0)</f>
        <v>0</v>
      </c>
      <c r="P3" s="1">
        <f>IFERROR(VLOOKUP($A3,delibfp,2,0)*(Físico!O3),0)</f>
        <v>5700</v>
      </c>
      <c r="Q3" s="1">
        <f>IFERROR(VLOOKUP($A3,delibfp,2,0)*(Físico!P3),0)</f>
        <v>450</v>
      </c>
      <c r="R3" s="1">
        <f>IFERROR(VLOOKUP($A3,delibfp,2,0)*(Físico!Q3),0)</f>
        <v>2550</v>
      </c>
      <c r="S3" s="1">
        <f>IFERROR(VLOOKUP($A3,delibfp,2,0)*(Físico!R3),0)</f>
        <v>0</v>
      </c>
      <c r="T3" s="1">
        <f>IFERROR(VLOOKUP($A3,delibfp,2,0)*(Físico!S3),0)</f>
        <v>150</v>
      </c>
      <c r="U3" s="1">
        <f>IFERROR(VLOOKUP($A3,delibfp,2,0)*(Físico!T3),0)</f>
        <v>1200</v>
      </c>
      <c r="V3" s="1">
        <f>IFERROR(VLOOKUP($A3,delibfp,2,0)*(Físico!U3),0)</f>
        <v>0</v>
      </c>
      <c r="W3" s="1">
        <f>IFERROR(VLOOKUP($A3,delibfp,2,0)*(Físico!V3),0)</f>
        <v>0</v>
      </c>
      <c r="X3" s="1">
        <f>IFERROR(VLOOKUP($A3,delibfp,2,0)*(Físico!W3),0)</f>
        <v>0</v>
      </c>
      <c r="Y3" s="1">
        <f>IFERROR(VLOOKUP($A3,delibfp,2,0)*(Físico!X3),0)</f>
        <v>0</v>
      </c>
      <c r="Z3" s="1">
        <f>IFERROR(VLOOKUP($A3,delibfp,2,0)*(Físico!Y3),0)</f>
        <v>0</v>
      </c>
      <c r="AA3" s="1">
        <f>IFERROR(VLOOKUP($A3,delibfp,2,0)*(Físico!Z3),0)</f>
        <v>4950</v>
      </c>
      <c r="AB3" s="1">
        <f>IFERROR(VLOOKUP($A3,delibfp,2,0)*(Físico!AA3),0)</f>
        <v>0</v>
      </c>
      <c r="AC3" s="1">
        <f>IFERROR(VLOOKUP($A3,delibfp,2,0)*(Físico!AB3),0)</f>
        <v>0</v>
      </c>
      <c r="AD3" s="1">
        <f>IFERROR(VLOOKUP($A3,delibfp,2,0)*(Físico!AC3),0)</f>
        <v>0</v>
      </c>
      <c r="AE3" s="1">
        <f>IFERROR(VLOOKUP($A3,delibfp,2,0)*(Físico!AD3),0)</f>
        <v>0</v>
      </c>
      <c r="AF3" s="1">
        <f>IFERROR(VLOOKUP($A3,delibfp,2,0)*(Físico!AE3),0)</f>
        <v>0</v>
      </c>
      <c r="AG3" s="1">
        <f t="shared" ref="AG3:AG5" si="1">SUM(C3:AF3)</f>
        <v>73950</v>
      </c>
    </row>
    <row r="4" spans="1:33" x14ac:dyDescent="0.25">
      <c r="A4">
        <f t="shared" si="0"/>
        <v>309070023</v>
      </c>
      <c r="B4" t="s">
        <v>3</v>
      </c>
      <c r="C4" s="1">
        <f>IFERROR(VLOOKUP($A4,delibfp,2,0)*(Físico!B4),0)</f>
        <v>115200</v>
      </c>
      <c r="D4" s="1">
        <f>IFERROR(VLOOKUP($A4,delibfp,2,0)*(Físico!C4),0)</f>
        <v>0</v>
      </c>
      <c r="E4" s="1">
        <f>IFERROR(VLOOKUP($A4,delibfp,2,0)*(Físico!D4),0)</f>
        <v>0</v>
      </c>
      <c r="F4" s="1">
        <f>IFERROR(VLOOKUP($A4,delibfp,2,0)*(Físico!E4),0)</f>
        <v>0</v>
      </c>
      <c r="G4" s="1">
        <f>IFERROR(VLOOKUP($A4,delibfp,2,0)*(Físico!F4),0)</f>
        <v>0</v>
      </c>
      <c r="H4" s="1">
        <f>IFERROR(VLOOKUP($A4,delibfp,2,0)*(Físico!G4),0)</f>
        <v>0</v>
      </c>
      <c r="I4" s="1">
        <f>IFERROR(VLOOKUP($A4,delibfp,2,0)*(Físico!H4),0)</f>
        <v>1500</v>
      </c>
      <c r="J4" s="1">
        <f>IFERROR(VLOOKUP($A4,delibfp,2,0)*(Físico!I4),0)</f>
        <v>0</v>
      </c>
      <c r="K4" s="1">
        <f>IFERROR(VLOOKUP($A4,delibfp,2,0)*(Físico!J4),0)</f>
        <v>0</v>
      </c>
      <c r="L4" s="1">
        <f>IFERROR(VLOOKUP($A4,delibfp,2,0)*(Físico!K4),0)</f>
        <v>10800</v>
      </c>
      <c r="M4" s="1">
        <f>IFERROR(VLOOKUP($A4,delibfp,2,0)*(Físico!L4),0)</f>
        <v>0</v>
      </c>
      <c r="N4" s="1">
        <f>IFERROR(VLOOKUP($A4,delibfp,2,0)*(Físico!M4),0)</f>
        <v>0</v>
      </c>
      <c r="O4" s="1">
        <f>IFERROR(VLOOKUP($A4,delibfp,2,0)*(Físico!N4),0)</f>
        <v>0</v>
      </c>
      <c r="P4" s="1">
        <f>IFERROR(VLOOKUP($A4,delibfp,2,0)*(Físico!O4),0)</f>
        <v>0</v>
      </c>
      <c r="Q4" s="1">
        <f>IFERROR(VLOOKUP($A4,delibfp,2,0)*(Físico!P4),0)</f>
        <v>900</v>
      </c>
      <c r="R4" s="1">
        <f>IFERROR(VLOOKUP($A4,delibfp,2,0)*(Físico!Q4),0)</f>
        <v>600</v>
      </c>
      <c r="S4" s="1">
        <f>IFERROR(VLOOKUP($A4,delibfp,2,0)*(Físico!R4),0)</f>
        <v>0</v>
      </c>
      <c r="T4" s="1">
        <f>IFERROR(VLOOKUP($A4,delibfp,2,0)*(Físico!S4),0)</f>
        <v>300</v>
      </c>
      <c r="U4" s="1">
        <f>IFERROR(VLOOKUP($A4,delibfp,2,0)*(Físico!T4),0)</f>
        <v>7500</v>
      </c>
      <c r="V4" s="1">
        <f>IFERROR(VLOOKUP($A4,delibfp,2,0)*(Físico!U4),0)</f>
        <v>0</v>
      </c>
      <c r="W4" s="1">
        <f>IFERROR(VLOOKUP($A4,delibfp,2,0)*(Físico!V4),0)</f>
        <v>0</v>
      </c>
      <c r="X4" s="1">
        <f>IFERROR(VLOOKUP($A4,delibfp,2,0)*(Físico!W4),0)</f>
        <v>0</v>
      </c>
      <c r="Y4" s="1">
        <f>IFERROR(VLOOKUP($A4,delibfp,2,0)*(Físico!X4),0)</f>
        <v>0</v>
      </c>
      <c r="Z4" s="1">
        <f>IFERROR(VLOOKUP($A4,delibfp,2,0)*(Físico!Y4),0)</f>
        <v>0</v>
      </c>
      <c r="AA4" s="1">
        <f>IFERROR(VLOOKUP($A4,delibfp,2,0)*(Físico!Z4),0)</f>
        <v>0</v>
      </c>
      <c r="AB4" s="1">
        <f>IFERROR(VLOOKUP($A4,delibfp,2,0)*(Físico!AA4),0)</f>
        <v>132300</v>
      </c>
      <c r="AC4" s="1">
        <f>IFERROR(VLOOKUP($A4,delibfp,2,0)*(Físico!AB4),0)</f>
        <v>0</v>
      </c>
      <c r="AD4" s="1">
        <f>IFERROR(VLOOKUP($A4,delibfp,2,0)*(Físico!AC4),0)</f>
        <v>0</v>
      </c>
      <c r="AE4" s="1">
        <f>IFERROR(VLOOKUP($A4,delibfp,2,0)*(Físico!AD4),0)</f>
        <v>600</v>
      </c>
      <c r="AF4" s="1">
        <f>IFERROR(VLOOKUP($A4,delibfp,2,0)*(Físico!AE4),0)</f>
        <v>0</v>
      </c>
      <c r="AG4" s="1">
        <f t="shared" si="1"/>
        <v>269700</v>
      </c>
    </row>
    <row r="5" spans="1:33" x14ac:dyDescent="0.25">
      <c r="A5">
        <f t="shared" si="0"/>
        <v>418010030</v>
      </c>
      <c r="B5" t="s">
        <v>4</v>
      </c>
      <c r="C5" s="1">
        <f>IFERROR(VLOOKUP($A5,delibfp,2,0)*(Físico!B5),0)</f>
        <v>0</v>
      </c>
      <c r="D5" s="1">
        <f>IFERROR(VLOOKUP($A5,delibfp,2,0)*(Físico!C5),0)</f>
        <v>0</v>
      </c>
      <c r="E5" s="1">
        <f>IFERROR(VLOOKUP($A5,delibfp,2,0)*(Físico!D5),0)</f>
        <v>5155.2</v>
      </c>
      <c r="F5" s="1">
        <f>IFERROR(VLOOKUP($A5,delibfp,2,0)*(Físico!E5),0)</f>
        <v>0</v>
      </c>
      <c r="G5" s="1">
        <f>IFERROR(VLOOKUP($A5,delibfp,2,0)*(Físico!F5),0)</f>
        <v>0</v>
      </c>
      <c r="H5" s="1">
        <f>IFERROR(VLOOKUP($A5,delibfp,2,0)*(Físico!G5),0)</f>
        <v>0</v>
      </c>
      <c r="I5" s="1">
        <f>IFERROR(VLOOKUP($A5,delibfp,2,0)*(Físico!H5),0)</f>
        <v>0</v>
      </c>
      <c r="J5" s="1">
        <f>IFERROR(VLOOKUP($A5,delibfp,2,0)*(Físico!I5),0)</f>
        <v>0</v>
      </c>
      <c r="K5" s="1">
        <f>IFERROR(VLOOKUP($A5,delibfp,2,0)*(Físico!J5),0)</f>
        <v>0</v>
      </c>
      <c r="L5" s="1">
        <f>IFERROR(VLOOKUP($A5,delibfp,2,0)*(Físico!K5),0)</f>
        <v>0</v>
      </c>
      <c r="M5" s="1">
        <f>IFERROR(VLOOKUP($A5,delibfp,2,0)*(Físico!L5),0)</f>
        <v>0</v>
      </c>
      <c r="N5" s="1">
        <f>IFERROR(VLOOKUP($A5,delibfp,2,0)*(Físico!M5),0)</f>
        <v>0</v>
      </c>
      <c r="O5" s="1">
        <f>IFERROR(VLOOKUP($A5,delibfp,2,0)*(Físico!N5),0)</f>
        <v>0</v>
      </c>
      <c r="P5" s="1">
        <f>IFERROR(VLOOKUP($A5,delibfp,2,0)*(Físico!O5),0)</f>
        <v>0</v>
      </c>
      <c r="Q5" s="1">
        <f>IFERROR(VLOOKUP($A5,delibfp,2,0)*(Físico!P5),0)</f>
        <v>0</v>
      </c>
      <c r="R5" s="1">
        <f>IFERROR(VLOOKUP($A5,delibfp,2,0)*(Físico!Q5),0)</f>
        <v>0</v>
      </c>
      <c r="S5" s="1">
        <f>IFERROR(VLOOKUP($A5,delibfp,2,0)*(Físico!R5),0)</f>
        <v>0</v>
      </c>
      <c r="T5" s="1">
        <f>IFERROR(VLOOKUP($A5,delibfp,2,0)*(Físico!S5),0)</f>
        <v>0</v>
      </c>
      <c r="U5" s="1">
        <f>IFERROR(VLOOKUP($A5,delibfp,2,0)*(Físico!T5),0)</f>
        <v>0</v>
      </c>
      <c r="V5" s="1">
        <f>IFERROR(VLOOKUP($A5,delibfp,2,0)*(Físico!U5),0)</f>
        <v>0</v>
      </c>
      <c r="W5" s="1">
        <f>IFERROR(VLOOKUP($A5,delibfp,2,0)*(Físico!V5),0)</f>
        <v>0</v>
      </c>
      <c r="X5" s="1">
        <f>IFERROR(VLOOKUP($A5,delibfp,2,0)*(Físico!W5),0)</f>
        <v>0</v>
      </c>
      <c r="Y5" s="1">
        <f>IFERROR(VLOOKUP($A5,delibfp,2,0)*(Físico!X5),0)</f>
        <v>0</v>
      </c>
      <c r="Z5" s="1">
        <f>IFERROR(VLOOKUP($A5,delibfp,2,0)*(Físico!Y5),0)</f>
        <v>0</v>
      </c>
      <c r="AA5" s="1">
        <f>IFERROR(VLOOKUP($A5,delibfp,2,0)*(Físico!Z5),0)</f>
        <v>0</v>
      </c>
      <c r="AB5" s="1">
        <f>IFERROR(VLOOKUP($A5,delibfp,2,0)*(Físico!AA5),0)</f>
        <v>0</v>
      </c>
      <c r="AC5" s="1">
        <f>IFERROR(VLOOKUP($A5,delibfp,2,0)*(Físico!AB5),0)</f>
        <v>0</v>
      </c>
      <c r="AD5" s="1">
        <f>IFERROR(VLOOKUP($A5,delibfp,2,0)*(Físico!AC5),0)</f>
        <v>0</v>
      </c>
      <c r="AE5" s="1">
        <f>IFERROR(VLOOKUP($A5,delibfp,2,0)*(Físico!AD5),0)</f>
        <v>0</v>
      </c>
      <c r="AF5" s="1">
        <f>IFERROR(VLOOKUP($A5,delibfp,2,0)*(Físico!AE5),0)</f>
        <v>0</v>
      </c>
      <c r="AG5" s="1">
        <f t="shared" si="1"/>
        <v>5155.2</v>
      </c>
    </row>
    <row r="6" spans="1:33" x14ac:dyDescent="0.25">
      <c r="B6" t="s">
        <v>5</v>
      </c>
      <c r="C6" s="1">
        <f t="shared" ref="C6:AF6" si="2">SUM(C2:C5)</f>
        <v>115200</v>
      </c>
      <c r="D6" s="1">
        <f t="shared" si="2"/>
        <v>23836.639999999999</v>
      </c>
      <c r="E6" s="1">
        <f t="shared" si="2"/>
        <v>7664.32</v>
      </c>
      <c r="F6" s="1">
        <f t="shared" si="2"/>
        <v>164347.35999999999</v>
      </c>
      <c r="G6" s="1">
        <f t="shared" si="2"/>
        <v>7050</v>
      </c>
      <c r="H6" s="1">
        <f t="shared" si="2"/>
        <v>7527.36</v>
      </c>
      <c r="I6" s="1">
        <f t="shared" si="2"/>
        <v>40050</v>
      </c>
      <c r="J6" s="1">
        <f t="shared" si="2"/>
        <v>3000</v>
      </c>
      <c r="K6" s="1">
        <f t="shared" si="2"/>
        <v>381699.76</v>
      </c>
      <c r="L6" s="1">
        <f t="shared" si="2"/>
        <v>47182.239999999998</v>
      </c>
      <c r="M6" s="1">
        <f t="shared" si="2"/>
        <v>17563.84</v>
      </c>
      <c r="N6" s="1">
        <f t="shared" si="2"/>
        <v>391422.71999999997</v>
      </c>
      <c r="O6" s="1">
        <f t="shared" si="2"/>
        <v>17563.84</v>
      </c>
      <c r="P6" s="1">
        <f t="shared" si="2"/>
        <v>5700</v>
      </c>
      <c r="Q6" s="1">
        <f t="shared" si="2"/>
        <v>5113.68</v>
      </c>
      <c r="R6" s="1">
        <f t="shared" si="2"/>
        <v>3150</v>
      </c>
      <c r="S6" s="1">
        <f t="shared" si="2"/>
        <v>82800.959999999992</v>
      </c>
      <c r="T6" s="1">
        <f t="shared" si="2"/>
        <v>450</v>
      </c>
      <c r="U6" s="1">
        <f t="shared" si="2"/>
        <v>8700</v>
      </c>
      <c r="V6" s="1">
        <f t="shared" si="2"/>
        <v>81546.399999999994</v>
      </c>
      <c r="W6" s="1">
        <f t="shared" si="2"/>
        <v>2509.12</v>
      </c>
      <c r="X6" s="1">
        <f t="shared" si="2"/>
        <v>223311.68</v>
      </c>
      <c r="Y6" s="1">
        <f t="shared" si="2"/>
        <v>11291.039999999999</v>
      </c>
      <c r="Z6" s="1">
        <f t="shared" si="2"/>
        <v>173129.28</v>
      </c>
      <c r="AA6" s="1">
        <f t="shared" si="2"/>
        <v>4950</v>
      </c>
      <c r="AB6" s="1">
        <f t="shared" si="2"/>
        <v>132300</v>
      </c>
      <c r="AC6" s="1">
        <f t="shared" si="2"/>
        <v>146783.51999999999</v>
      </c>
      <c r="AD6" s="1">
        <f t="shared" si="2"/>
        <v>89073.76</v>
      </c>
      <c r="AE6" s="1">
        <f t="shared" si="2"/>
        <v>600</v>
      </c>
      <c r="AF6" s="1">
        <f t="shared" si="2"/>
        <v>819227.67999999993</v>
      </c>
      <c r="AG6" s="1">
        <f>SUM(AG2:AG5)</f>
        <v>3014745.2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DelibFP</vt:lpstr>
      <vt:lpstr>Físico</vt:lpstr>
      <vt:lpstr>Complemento</vt:lpstr>
      <vt:lpstr>delibfp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Pereira Carpes</dc:creator>
  <cp:lastModifiedBy>Carlos Eduardo Pereira Carpes</cp:lastModifiedBy>
  <dcterms:created xsi:type="dcterms:W3CDTF">2026-09-15T16:50:38Z</dcterms:created>
  <dcterms:modified xsi:type="dcterms:W3CDTF">2026-09-15T17:07:20Z</dcterms:modified>
</cp:coreProperties>
</file>