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lho\Detalhado\"/>
    </mc:Choice>
  </mc:AlternateContent>
  <xr:revisionPtr revIDLastSave="0" documentId="13_ncr:1_{EC17C516-44D3-4B5E-BB9A-7F5F74496DB3}" xr6:coauthVersionLast="47" xr6:coauthVersionMax="47" xr10:uidLastSave="{00000000-0000-0000-0000-000000000000}"/>
  <bookViews>
    <workbookView xWindow="-120" yWindow="-120" windowWidth="29040" windowHeight="15840" activeTab="4" xr2:uid="{F0D5555C-6467-43C9-87F3-91B5A3DDF22C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Delib!$A$1:$J$4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C5" i="4"/>
  <c r="AB3" i="4"/>
  <c r="AB4" i="4"/>
  <c r="AB2" i="4"/>
  <c r="C3" i="4" l="1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C2" i="4"/>
  <c r="A3" i="4"/>
  <c r="A4" i="4"/>
  <c r="A2" i="4"/>
</calcChain>
</file>

<file path=xl/sharedStrings.xml><?xml version="1.0" encoding="utf-8"?>
<sst xmlns="http://schemas.openxmlformats.org/spreadsheetml/2006/main" count="140" uniqueCount="41">
  <si>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</si>
  <si>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</si>
  <si>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</si>
  <si>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</si>
  <si>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Total</t>
  </si>
  <si>
    <t>0019259 POLICLINICA MUNICIPAL CONTINENTE</t>
  </si>
  <si>
    <t>0366323 HOSPITAL DIA MARIA SCHMITT</t>
  </si>
  <si>
    <t>0610062 HOSPITAL DE OLHOS DE CONCORDIA LTDA</t>
  </si>
  <si>
    <t>2306336 HOSPITAL SAO JOSE</t>
  </si>
  <si>
    <t>2306344 HOSPITAL JARAGUA</t>
  </si>
  <si>
    <t>2418177 HOSPITAL SAO FRANCISCO DE ASSIS</t>
  </si>
  <si>
    <t>2490935 HOSPITAL FELIX DA COSTA GOMES</t>
  </si>
  <si>
    <t>2521296 HOSPITAL BETHESDA</t>
  </si>
  <si>
    <t>2521792 HOSPITAL E MATERNIDADE SAGRADA FAMILIA</t>
  </si>
  <si>
    <t>2522209 HOSPITAL MISERICORDIA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</si>
  <si>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</si>
  <si>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</si>
  <si>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</si>
  <si>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</si>
  <si>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</si>
  <si>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</si>
  <si>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3590909 HOSPITAL DA VISAO</t>
  </si>
  <si>
    <t>3678385 BOJ</t>
  </si>
  <si>
    <t>5195756 CIS NORDESTE SC</t>
  </si>
  <si>
    <t>6567274 CLINICA DE OLHOS ANTONELLI</t>
  </si>
  <si>
    <t>7123019 CLINICA DR CLAUDIOMAR Z DE OLIVEIRA</t>
  </si>
  <si>
    <t>7200625 ANGIOCLINICA</t>
  </si>
  <si>
    <t>7486596 HOSPITAL REGIONAL DE BIGUACU HELMUTH NASS</t>
  </si>
  <si>
    <t>7849753 CUIDAR CLINICA DE ESPECIALIDADES</t>
  </si>
  <si>
    <t>9712038 HOSPITAL DE OLHOS DE CRICIUMA</t>
  </si>
  <si>
    <t>0303040203 - TRATAMENTO DE DOENÇAS NEURO-DEGENERATIVAS</t>
  </si>
  <si>
    <t>NEUROLOGIA</t>
  </si>
  <si>
    <t>AIH Estado</t>
  </si>
  <si>
    <t>média</t>
  </si>
  <si>
    <t>0303050233 - TRATAMENTO MEDICAMENTOSO DE DOENÇA DA RETINA</t>
  </si>
  <si>
    <t>OFTALMO</t>
  </si>
  <si>
    <t>APAC Estado</t>
  </si>
  <si>
    <t>0309070015 - TRATAMENTO ESCLEROSANTE NÃO ESTÉTICO DE VARIZES DOS MEMBROS INFERIORES (UNILATERAL)</t>
  </si>
  <si>
    <t>VASCULAR</t>
  </si>
  <si>
    <t>BPAI</t>
  </si>
  <si>
    <t>0309070023 - TRATAMENTO ESCLEROSANTE NÃO ESTÉTICO DE VARIZES DOS MEMBROS INFERIORES (BILATERAL)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</si>
</sst>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01F94-5F2B-4560-B3D9-3420D1524367}">
  <dimension ref="A1:J4"/>
  <sheetViews>
    <sheetView workbookViewId="0">
      <selection sqref="A1:J4"/>
    </sheetView>
  </sheetViews>
  <sheetFormatPr defaultRowHeight="15" x14ac:dyDescent="0.25"/>
  <cols>
    <col min="1" max="1" width="10" customWidth="1"/>
  </cols>
  <sheetData>
    <row r="1" spans="1:10" x14ac:dyDescent="0.25">
      <c r="A1">
        <v>303040203</v>
      </c>
      <c r="B1" t="s">
        <v>30</v>
      </c>
      <c r="C1" t="s">
        <v>31</v>
      </c>
      <c r="D1" t="s">
        <v>32</v>
      </c>
      <c r="F1">
        <v>309.73</v>
      </c>
      <c r="G1">
        <v>309.73</v>
      </c>
      <c r="I1">
        <v>619.46</v>
      </c>
      <c r="J1" t="s">
        <v>33</v>
      </c>
    </row>
    <row r="2" spans="1:10" x14ac:dyDescent="0.25">
      <c r="A2">
        <v>303050233</v>
      </c>
      <c r="B2" t="s">
        <v>34</v>
      </c>
      <c r="C2" t="s">
        <v>35</v>
      </c>
      <c r="D2" t="s">
        <v>36</v>
      </c>
      <c r="E2">
        <v>627.28</v>
      </c>
      <c r="G2">
        <v>1254.56</v>
      </c>
      <c r="I2">
        <v>1881.84</v>
      </c>
      <c r="J2" t="s">
        <v>33</v>
      </c>
    </row>
    <row r="3" spans="1:10" x14ac:dyDescent="0.25">
      <c r="A3">
        <v>309070015</v>
      </c>
      <c r="B3" t="s">
        <v>37</v>
      </c>
      <c r="C3" t="s">
        <v>38</v>
      </c>
      <c r="D3" t="s">
        <v>39</v>
      </c>
      <c r="E3">
        <v>300.77999999999997</v>
      </c>
      <c r="G3">
        <v>600</v>
      </c>
      <c r="I3">
        <v>900.78</v>
      </c>
      <c r="J3" t="s">
        <v>33</v>
      </c>
    </row>
    <row r="4" spans="1:10" x14ac:dyDescent="0.25">
      <c r="A4">
        <v>309070023</v>
      </c>
      <c r="B4" t="s">
        <v>40</v>
      </c>
      <c r="C4" t="s">
        <v>38</v>
      </c>
      <c r="D4" t="s">
        <v>39</v>
      </c>
      <c r="E4">
        <v>392.62</v>
      </c>
      <c r="G4">
        <v>600</v>
      </c>
      <c r="I4">
        <v>992.62</v>
      </c>
      <c r="J4" t="s">
        <v>33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74D2-8404-41C7-B5A0-F08759114ADA}">
  <dimension ref="A1:AA5"/>
  <sheetViews>
    <sheetView workbookViewId="0">
      <selection activeCell="AA5" sqref="AA5"/>
    </sheetView>
  </sheetViews>
  <sheetFormatPr defaultRowHeight="15" x14ac:dyDescent="0.25"/>
  <cols>
    <col min="1" max="1" width="10.7109375" customWidth="1"/>
  </cols>
  <sheetData>
    <row r="1" spans="1:27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4</v>
      </c>
    </row>
    <row r="2" spans="1:27" x14ac:dyDescent="0.25">
      <c r="A2" t="s">
        <v>1</v>
      </c>
      <c r="B2">
        <v>0</v>
      </c>
      <c r="C2">
        <v>0</v>
      </c>
      <c r="D2">
        <v>10</v>
      </c>
      <c r="E2">
        <v>172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61</v>
      </c>
      <c r="N2">
        <v>0</v>
      </c>
      <c r="O2">
        <v>0</v>
      </c>
      <c r="P2">
        <v>0</v>
      </c>
      <c r="Q2">
        <v>26</v>
      </c>
      <c r="R2">
        <v>99</v>
      </c>
      <c r="S2">
        <v>11</v>
      </c>
      <c r="T2">
        <v>0</v>
      </c>
      <c r="U2">
        <v>259</v>
      </c>
      <c r="V2">
        <v>0</v>
      </c>
      <c r="W2">
        <v>0</v>
      </c>
      <c r="X2">
        <v>0</v>
      </c>
      <c r="Y2">
        <v>0</v>
      </c>
      <c r="Z2">
        <v>443</v>
      </c>
      <c r="AA2">
        <v>1081</v>
      </c>
    </row>
    <row r="3" spans="1:27" x14ac:dyDescent="0.25">
      <c r="A3" t="s">
        <v>2</v>
      </c>
      <c r="B3">
        <v>1</v>
      </c>
      <c r="C3">
        <v>288</v>
      </c>
      <c r="D3">
        <v>0</v>
      </c>
      <c r="E3">
        <v>0</v>
      </c>
      <c r="F3">
        <v>48</v>
      </c>
      <c r="G3">
        <v>64</v>
      </c>
      <c r="H3">
        <v>13</v>
      </c>
      <c r="I3">
        <v>53</v>
      </c>
      <c r="J3">
        <v>0</v>
      </c>
      <c r="K3">
        <v>1</v>
      </c>
      <c r="L3">
        <v>20</v>
      </c>
      <c r="M3">
        <v>0</v>
      </c>
      <c r="N3">
        <v>206</v>
      </c>
      <c r="O3">
        <v>16</v>
      </c>
      <c r="P3">
        <v>1</v>
      </c>
      <c r="Q3">
        <v>0</v>
      </c>
      <c r="R3">
        <v>0</v>
      </c>
      <c r="S3">
        <v>0</v>
      </c>
      <c r="T3">
        <v>22</v>
      </c>
      <c r="U3">
        <v>0</v>
      </c>
      <c r="V3">
        <v>0</v>
      </c>
      <c r="W3">
        <v>0</v>
      </c>
      <c r="X3">
        <v>68</v>
      </c>
      <c r="Y3">
        <v>0</v>
      </c>
      <c r="Z3">
        <v>0</v>
      </c>
      <c r="AA3">
        <v>801</v>
      </c>
    </row>
    <row r="4" spans="1:27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54</v>
      </c>
      <c r="K4">
        <v>0</v>
      </c>
      <c r="L4">
        <v>1</v>
      </c>
      <c r="M4">
        <v>0</v>
      </c>
      <c r="N4">
        <v>0</v>
      </c>
      <c r="O4">
        <v>5</v>
      </c>
      <c r="P4">
        <v>5</v>
      </c>
      <c r="Q4">
        <v>0</v>
      </c>
      <c r="R4">
        <v>0</v>
      </c>
      <c r="S4">
        <v>0</v>
      </c>
      <c r="T4">
        <v>0</v>
      </c>
      <c r="U4">
        <v>0</v>
      </c>
      <c r="V4">
        <v>51</v>
      </c>
      <c r="W4">
        <v>2</v>
      </c>
      <c r="X4">
        <v>0</v>
      </c>
      <c r="Y4">
        <v>86</v>
      </c>
      <c r="Z4">
        <v>0</v>
      </c>
      <c r="AA4">
        <v>204</v>
      </c>
    </row>
    <row r="5" spans="1:27" x14ac:dyDescent="0.25">
      <c r="A5" t="s">
        <v>4</v>
      </c>
      <c r="B5">
        <v>1</v>
      </c>
      <c r="C5">
        <v>288</v>
      </c>
      <c r="D5">
        <v>10</v>
      </c>
      <c r="E5">
        <v>172</v>
      </c>
      <c r="F5">
        <v>48</v>
      </c>
      <c r="G5">
        <v>64</v>
      </c>
      <c r="H5">
        <v>13</v>
      </c>
      <c r="I5">
        <v>53</v>
      </c>
      <c r="J5">
        <v>54</v>
      </c>
      <c r="K5">
        <v>1</v>
      </c>
      <c r="L5">
        <v>21</v>
      </c>
      <c r="M5">
        <v>61</v>
      </c>
      <c r="N5">
        <v>206</v>
      </c>
      <c r="O5">
        <v>21</v>
      </c>
      <c r="P5">
        <v>6</v>
      </c>
      <c r="Q5">
        <v>26</v>
      </c>
      <c r="R5">
        <v>99</v>
      </c>
      <c r="S5">
        <v>11</v>
      </c>
      <c r="T5">
        <v>22</v>
      </c>
      <c r="U5">
        <v>259</v>
      </c>
      <c r="V5">
        <v>51</v>
      </c>
      <c r="W5">
        <v>2</v>
      </c>
      <c r="X5">
        <v>68</v>
      </c>
      <c r="Y5">
        <v>86</v>
      </c>
      <c r="Z5">
        <v>443</v>
      </c>
      <c r="AA5">
        <v>2086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2E06-06AD-4115-A7C9-11EA81210182}">
  <dimension ref="A1:AA5"/>
  <sheetViews>
    <sheetView workbookViewId="0">
      <selection activeCell="AA5" sqref="AA5"/>
    </sheetView>
  </sheetViews>
  <sheetFormatPr defaultRowHeight="15" x14ac:dyDescent="0.25"/>
  <cols>
    <col min="1" max="1" width="10.7109375" customWidth="1"/>
    <col min="27" max="27" width="15.85546875" style="1" bestFit="1" customWidth="1"/>
  </cols>
  <sheetData>
    <row r="1" spans="1:27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s="1" t="s">
        <v>4</v>
      </c>
    </row>
    <row r="2" spans="1:27" x14ac:dyDescent="0.25">
      <c r="A2" t="s">
        <v>1</v>
      </c>
      <c r="B2">
        <v>0</v>
      </c>
      <c r="C2">
        <v>0</v>
      </c>
      <c r="D2">
        <v>6272.8</v>
      </c>
      <c r="E2">
        <v>107892.16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38264.080000000002</v>
      </c>
      <c r="N2">
        <v>0</v>
      </c>
      <c r="O2">
        <v>0</v>
      </c>
      <c r="P2">
        <v>0</v>
      </c>
      <c r="Q2">
        <v>16309.28</v>
      </c>
      <c r="R2">
        <v>62100.72</v>
      </c>
      <c r="S2">
        <v>6900.08</v>
      </c>
      <c r="T2">
        <v>0</v>
      </c>
      <c r="U2">
        <v>162465.51999999999</v>
      </c>
      <c r="V2">
        <v>0</v>
      </c>
      <c r="W2">
        <v>0</v>
      </c>
      <c r="X2">
        <v>0</v>
      </c>
      <c r="Y2">
        <v>0</v>
      </c>
      <c r="Z2">
        <v>277885.03999999998</v>
      </c>
      <c r="AA2" s="1">
        <v>678089.68</v>
      </c>
    </row>
    <row r="3" spans="1:27" x14ac:dyDescent="0.25">
      <c r="A3" t="s">
        <v>2</v>
      </c>
      <c r="B3">
        <v>300.77999999999997</v>
      </c>
      <c r="C3">
        <v>86624.639999999999</v>
      </c>
      <c r="D3">
        <v>0</v>
      </c>
      <c r="E3">
        <v>0</v>
      </c>
      <c r="F3">
        <v>14437.44</v>
      </c>
      <c r="G3">
        <v>19249.919999999998</v>
      </c>
      <c r="H3">
        <v>3910.14</v>
      </c>
      <c r="I3">
        <v>15941.34</v>
      </c>
      <c r="J3">
        <v>0</v>
      </c>
      <c r="K3">
        <v>300.77999999999997</v>
      </c>
      <c r="L3">
        <v>18015.599999999999</v>
      </c>
      <c r="M3">
        <v>0</v>
      </c>
      <c r="N3">
        <v>61960.68</v>
      </c>
      <c r="O3">
        <v>4812.4799999999996</v>
      </c>
      <c r="P3">
        <v>300.77999999999997</v>
      </c>
      <c r="Q3">
        <v>0</v>
      </c>
      <c r="R3">
        <v>0</v>
      </c>
      <c r="S3">
        <v>0</v>
      </c>
      <c r="T3">
        <v>6617.16</v>
      </c>
      <c r="U3">
        <v>0</v>
      </c>
      <c r="V3">
        <v>0</v>
      </c>
      <c r="W3">
        <v>0</v>
      </c>
      <c r="X3">
        <v>20453.04</v>
      </c>
      <c r="Y3">
        <v>0</v>
      </c>
      <c r="Z3">
        <v>0</v>
      </c>
      <c r="AA3" s="1">
        <v>252924.78</v>
      </c>
    </row>
    <row r="4" spans="1:27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21201.48</v>
      </c>
      <c r="K4">
        <v>0</v>
      </c>
      <c r="L4">
        <v>992.62</v>
      </c>
      <c r="M4">
        <v>0</v>
      </c>
      <c r="N4">
        <v>0</v>
      </c>
      <c r="O4">
        <v>1963.1</v>
      </c>
      <c r="P4">
        <v>1963.1</v>
      </c>
      <c r="Q4">
        <v>0</v>
      </c>
      <c r="R4">
        <v>0</v>
      </c>
      <c r="S4">
        <v>0</v>
      </c>
      <c r="T4">
        <v>0</v>
      </c>
      <c r="U4">
        <v>0</v>
      </c>
      <c r="V4">
        <v>20023.62</v>
      </c>
      <c r="W4">
        <v>785.24</v>
      </c>
      <c r="X4">
        <v>0</v>
      </c>
      <c r="Y4">
        <v>33765.32</v>
      </c>
      <c r="Z4">
        <v>0</v>
      </c>
      <c r="AA4" s="1">
        <v>80694.48</v>
      </c>
    </row>
    <row r="5" spans="1:27" x14ac:dyDescent="0.25">
      <c r="A5" t="s">
        <v>4</v>
      </c>
      <c r="B5">
        <v>300.77999999999997</v>
      </c>
      <c r="C5">
        <v>86624.639999999999</v>
      </c>
      <c r="D5">
        <v>6272.8</v>
      </c>
      <c r="E5">
        <v>107892.16</v>
      </c>
      <c r="F5">
        <v>14437.44</v>
      </c>
      <c r="G5">
        <v>19249.919999999998</v>
      </c>
      <c r="H5">
        <v>3910.14</v>
      </c>
      <c r="I5">
        <v>15941.34</v>
      </c>
      <c r="J5">
        <v>21201.48</v>
      </c>
      <c r="K5">
        <v>300.77999999999997</v>
      </c>
      <c r="L5">
        <v>19008.22</v>
      </c>
      <c r="M5">
        <v>38264.080000000002</v>
      </c>
      <c r="N5">
        <v>61960.68</v>
      </c>
      <c r="O5">
        <v>6775.58</v>
      </c>
      <c r="P5">
        <v>2263.88</v>
      </c>
      <c r="Q5">
        <v>16309.28</v>
      </c>
      <c r="R5">
        <v>62100.72</v>
      </c>
      <c r="S5">
        <v>6900.08</v>
      </c>
      <c r="T5">
        <v>6617.16</v>
      </c>
      <c r="U5">
        <v>162465.51999999999</v>
      </c>
      <c r="V5">
        <v>20023.62</v>
      </c>
      <c r="W5">
        <v>785.24</v>
      </c>
      <c r="X5">
        <v>20453.04</v>
      </c>
      <c r="Y5">
        <v>33765.32</v>
      </c>
      <c r="Z5">
        <v>277885.03999999998</v>
      </c>
      <c r="AA5" s="1">
        <v>1011708.94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2ADE-F6A7-40E2-A6F6-512F82AC4920}">
  <dimension ref="A1:AB5"/>
  <sheetViews>
    <sheetView workbookViewId="0">
      <selection activeCell="AB5" sqref="AB5"/>
    </sheetView>
  </sheetViews>
  <sheetFormatPr defaultRowHeight="15" x14ac:dyDescent="0.25"/>
  <cols>
    <col min="1" max="1" width="11" bestFit="1" customWidth="1"/>
    <col min="2" max="2" width="10.5703125" customWidth="1"/>
    <col min="28" max="28" width="15.85546875" style="1" bestFit="1" customWidth="1"/>
  </cols>
  <sheetData>
    <row r="1" spans="1:28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s="1" t="s">
        <v>4</v>
      </c>
    </row>
    <row r="2" spans="1:28" x14ac:dyDescent="0.25">
      <c r="A2">
        <f>LEFT(B2,10)*1</f>
        <v>303050233</v>
      </c>
      <c r="B2" t="s">
        <v>1</v>
      </c>
      <c r="C2">
        <f>IFERROR(VLOOKUP($A2,DELIB,7,0)*(Físico!B2),0)</f>
        <v>0</v>
      </c>
      <c r="D2">
        <f>IFERROR(VLOOKUP($A2,DELIB,7,0)*(Físico!C2),0)</f>
        <v>0</v>
      </c>
      <c r="E2">
        <f>IFERROR(VLOOKUP($A2,DELIB,7,0)*(Físico!D2),0)</f>
        <v>12545.599999999999</v>
      </c>
      <c r="F2">
        <f>IFERROR(VLOOKUP($A2,DELIB,7,0)*(Físico!E2),0)</f>
        <v>215784.31999999998</v>
      </c>
      <c r="G2">
        <f>IFERROR(VLOOKUP($A2,DELIB,7,0)*(Físico!F2),0)</f>
        <v>0</v>
      </c>
      <c r="H2">
        <f>IFERROR(VLOOKUP($A2,DELIB,7,0)*(Físico!G2),0)</f>
        <v>0</v>
      </c>
      <c r="I2">
        <f>IFERROR(VLOOKUP($A2,DELIB,7,0)*(Físico!H2),0)</f>
        <v>0</v>
      </c>
      <c r="J2">
        <f>IFERROR(VLOOKUP($A2,DELIB,7,0)*(Físico!I2),0)</f>
        <v>0</v>
      </c>
      <c r="K2">
        <f>IFERROR(VLOOKUP($A2,DELIB,7,0)*(Físico!J2),0)</f>
        <v>0</v>
      </c>
      <c r="L2">
        <f>IFERROR(VLOOKUP($A2,DELIB,7,0)*(Físico!K2),0)</f>
        <v>0</v>
      </c>
      <c r="M2">
        <f>IFERROR(VLOOKUP($A2,DELIB,7,0)*(Físico!L2),0)</f>
        <v>0</v>
      </c>
      <c r="N2">
        <f>IFERROR(VLOOKUP($A2,DELIB,7,0)*(Físico!M2),0)</f>
        <v>76528.160000000003</v>
      </c>
      <c r="O2">
        <f>IFERROR(VLOOKUP($A2,DELIB,7,0)*(Físico!N2),0)</f>
        <v>0</v>
      </c>
      <c r="P2">
        <f>IFERROR(VLOOKUP($A2,DELIB,7,0)*(Físico!O2),0)</f>
        <v>0</v>
      </c>
      <c r="Q2">
        <f>IFERROR(VLOOKUP($A2,DELIB,7,0)*(Físico!P2),0)</f>
        <v>0</v>
      </c>
      <c r="R2">
        <f>IFERROR(VLOOKUP($A2,DELIB,7,0)*(Físico!Q2),0)</f>
        <v>32618.559999999998</v>
      </c>
      <c r="S2">
        <f>IFERROR(VLOOKUP($A2,DELIB,7,0)*(Físico!R2),0)</f>
        <v>124201.43999999999</v>
      </c>
      <c r="T2">
        <f>IFERROR(VLOOKUP($A2,DELIB,7,0)*(Físico!S2),0)</f>
        <v>13800.16</v>
      </c>
      <c r="U2">
        <f>IFERROR(VLOOKUP($A2,DELIB,7,0)*(Físico!T2),0)</f>
        <v>0</v>
      </c>
      <c r="V2">
        <f>IFERROR(VLOOKUP($A2,DELIB,7,0)*(Físico!U2),0)</f>
        <v>324931.03999999998</v>
      </c>
      <c r="W2">
        <f>IFERROR(VLOOKUP($A2,DELIB,7,0)*(Físico!V2),0)</f>
        <v>0</v>
      </c>
      <c r="X2">
        <f>IFERROR(VLOOKUP($A2,DELIB,7,0)*(Físico!W2),0)</f>
        <v>0</v>
      </c>
      <c r="Y2">
        <f>IFERROR(VLOOKUP($A2,DELIB,7,0)*(Físico!X2),0)</f>
        <v>0</v>
      </c>
      <c r="Z2">
        <f>IFERROR(VLOOKUP($A2,DELIB,7,0)*(Físico!Y2),0)</f>
        <v>0</v>
      </c>
      <c r="AA2">
        <f>IFERROR(VLOOKUP($A2,DELIB,7,0)*(Físico!Z2),0)</f>
        <v>555770.07999999996</v>
      </c>
      <c r="AB2" s="1">
        <f>SUM(C2:AA2)</f>
        <v>1356179.3599999999</v>
      </c>
    </row>
    <row r="3" spans="1:28" x14ac:dyDescent="0.25">
      <c r="A3">
        <f t="shared" ref="A3:A4" si="0">LEFT(B3,10)*1</f>
        <v>309070015</v>
      </c>
      <c r="B3" t="s">
        <v>2</v>
      </c>
      <c r="C3">
        <f>IFERROR(VLOOKUP($A3,DELIB,7,0)*(Físico!B3),0)</f>
        <v>600</v>
      </c>
      <c r="D3">
        <f>IFERROR(VLOOKUP($A3,DELIB,7,0)*(Físico!C3),0)</f>
        <v>172800</v>
      </c>
      <c r="E3">
        <f>IFERROR(VLOOKUP($A3,DELIB,7,0)*(Físico!D3),0)</f>
        <v>0</v>
      </c>
      <c r="F3">
        <f>IFERROR(VLOOKUP($A3,DELIB,7,0)*(Físico!E3),0)</f>
        <v>0</v>
      </c>
      <c r="G3">
        <f>IFERROR(VLOOKUP($A3,DELIB,7,0)*(Físico!F3),0)</f>
        <v>28800</v>
      </c>
      <c r="H3">
        <f>IFERROR(VLOOKUP($A3,DELIB,7,0)*(Físico!G3),0)</f>
        <v>38400</v>
      </c>
      <c r="I3">
        <f>IFERROR(VLOOKUP($A3,DELIB,7,0)*(Físico!H3),0)</f>
        <v>7800</v>
      </c>
      <c r="J3">
        <f>IFERROR(VLOOKUP($A3,DELIB,7,0)*(Físico!I3),0)</f>
        <v>31800</v>
      </c>
      <c r="K3">
        <f>IFERROR(VLOOKUP($A3,DELIB,7,0)*(Físico!J3),0)</f>
        <v>0</v>
      </c>
      <c r="L3">
        <f>IFERROR(VLOOKUP($A3,DELIB,7,0)*(Físico!K3),0)</f>
        <v>600</v>
      </c>
      <c r="M3">
        <f>IFERROR(VLOOKUP($A3,DELIB,7,0)*(Físico!L3),0)</f>
        <v>12000</v>
      </c>
      <c r="N3">
        <f>IFERROR(VLOOKUP($A3,DELIB,7,0)*(Físico!M3),0)</f>
        <v>0</v>
      </c>
      <c r="O3">
        <f>IFERROR(VLOOKUP($A3,DELIB,7,0)*(Físico!N3),0)</f>
        <v>123600</v>
      </c>
      <c r="P3">
        <f>IFERROR(VLOOKUP($A3,DELIB,7,0)*(Físico!O3),0)</f>
        <v>9600</v>
      </c>
      <c r="Q3">
        <f>IFERROR(VLOOKUP($A3,DELIB,7,0)*(Físico!P3),0)</f>
        <v>600</v>
      </c>
      <c r="R3">
        <f>IFERROR(VLOOKUP($A3,DELIB,7,0)*(Físico!Q3),0)</f>
        <v>0</v>
      </c>
      <c r="S3">
        <f>IFERROR(VLOOKUP($A3,DELIB,7,0)*(Físico!R3),0)</f>
        <v>0</v>
      </c>
      <c r="T3">
        <f>IFERROR(VLOOKUP($A3,DELIB,7,0)*(Físico!S3),0)</f>
        <v>0</v>
      </c>
      <c r="U3">
        <f>IFERROR(VLOOKUP($A3,DELIB,7,0)*(Físico!T3),0)</f>
        <v>13200</v>
      </c>
      <c r="V3">
        <f>IFERROR(VLOOKUP($A3,DELIB,7,0)*(Físico!U3),0)</f>
        <v>0</v>
      </c>
      <c r="W3">
        <f>IFERROR(VLOOKUP($A3,DELIB,7,0)*(Físico!V3),0)</f>
        <v>0</v>
      </c>
      <c r="X3">
        <f>IFERROR(VLOOKUP($A3,DELIB,7,0)*(Físico!W3),0)</f>
        <v>0</v>
      </c>
      <c r="Y3">
        <f>IFERROR(VLOOKUP($A3,DELIB,7,0)*(Físico!X3),0)</f>
        <v>40800</v>
      </c>
      <c r="Z3">
        <f>IFERROR(VLOOKUP($A3,DELIB,7,0)*(Físico!Y3),0)</f>
        <v>0</v>
      </c>
      <c r="AA3">
        <f>IFERROR(VLOOKUP($A3,DELIB,7,0)*(Físico!Z3),0)</f>
        <v>0</v>
      </c>
      <c r="AB3" s="1">
        <f t="shared" ref="AB3:AB4" si="1">SUM(C3:AA3)</f>
        <v>480600</v>
      </c>
    </row>
    <row r="4" spans="1:28" x14ac:dyDescent="0.25">
      <c r="A4">
        <f t="shared" si="0"/>
        <v>309070023</v>
      </c>
      <c r="B4" t="s">
        <v>3</v>
      </c>
      <c r="C4">
        <f>IFERROR(VLOOKUP($A4,DELIB,7,0)*(Físico!B4),0)</f>
        <v>0</v>
      </c>
      <c r="D4">
        <f>IFERROR(VLOOKUP($A4,DELIB,7,0)*(Físico!C4),0)</f>
        <v>0</v>
      </c>
      <c r="E4">
        <f>IFERROR(VLOOKUP($A4,DELIB,7,0)*(Físico!D4),0)</f>
        <v>0</v>
      </c>
      <c r="F4">
        <f>IFERROR(VLOOKUP($A4,DELIB,7,0)*(Físico!E4),0)</f>
        <v>0</v>
      </c>
      <c r="G4">
        <f>IFERROR(VLOOKUP($A4,DELIB,7,0)*(Físico!F4),0)</f>
        <v>0</v>
      </c>
      <c r="H4">
        <f>IFERROR(VLOOKUP($A4,DELIB,7,0)*(Físico!G4),0)</f>
        <v>0</v>
      </c>
      <c r="I4">
        <f>IFERROR(VLOOKUP($A4,DELIB,7,0)*(Físico!H4),0)</f>
        <v>0</v>
      </c>
      <c r="J4">
        <f>IFERROR(VLOOKUP($A4,DELIB,7,0)*(Físico!I4),0)</f>
        <v>0</v>
      </c>
      <c r="K4">
        <f>IFERROR(VLOOKUP($A4,DELIB,7,0)*(Físico!J4),0)</f>
        <v>32400</v>
      </c>
      <c r="L4">
        <f>IFERROR(VLOOKUP($A4,DELIB,7,0)*(Físico!K4),0)</f>
        <v>0</v>
      </c>
      <c r="M4">
        <f>IFERROR(VLOOKUP($A4,DELIB,7,0)*(Físico!L4),0)</f>
        <v>600</v>
      </c>
      <c r="N4">
        <f>IFERROR(VLOOKUP($A4,DELIB,7,0)*(Físico!M4),0)</f>
        <v>0</v>
      </c>
      <c r="O4">
        <f>IFERROR(VLOOKUP($A4,DELIB,7,0)*(Físico!N4),0)</f>
        <v>0</v>
      </c>
      <c r="P4">
        <f>IFERROR(VLOOKUP($A4,DELIB,7,0)*(Físico!O4),0)</f>
        <v>3000</v>
      </c>
      <c r="Q4">
        <f>IFERROR(VLOOKUP($A4,DELIB,7,0)*(Físico!P4),0)</f>
        <v>3000</v>
      </c>
      <c r="R4">
        <f>IFERROR(VLOOKUP($A4,DELIB,7,0)*(Físico!Q4),0)</f>
        <v>0</v>
      </c>
      <c r="S4">
        <f>IFERROR(VLOOKUP($A4,DELIB,7,0)*(Físico!R4),0)</f>
        <v>0</v>
      </c>
      <c r="T4">
        <f>IFERROR(VLOOKUP($A4,DELIB,7,0)*(Físico!S4),0)</f>
        <v>0</v>
      </c>
      <c r="U4">
        <f>IFERROR(VLOOKUP($A4,DELIB,7,0)*(Físico!T4),0)</f>
        <v>0</v>
      </c>
      <c r="V4">
        <f>IFERROR(VLOOKUP($A4,DELIB,7,0)*(Físico!U4),0)</f>
        <v>0</v>
      </c>
      <c r="W4">
        <f>IFERROR(VLOOKUP($A4,DELIB,7,0)*(Físico!V4),0)</f>
        <v>30600</v>
      </c>
      <c r="X4">
        <f>IFERROR(VLOOKUP($A4,DELIB,7,0)*(Físico!W4),0)</f>
        <v>1200</v>
      </c>
      <c r="Y4">
        <f>IFERROR(VLOOKUP($A4,DELIB,7,0)*(Físico!X4),0)</f>
        <v>0</v>
      </c>
      <c r="Z4">
        <f>IFERROR(VLOOKUP($A4,DELIB,7,0)*(Físico!Y4),0)</f>
        <v>51600</v>
      </c>
      <c r="AA4">
        <f>IFERROR(VLOOKUP($A4,DELIB,7,0)*(Físico!Z4),0)</f>
        <v>0</v>
      </c>
      <c r="AB4" s="1">
        <f t="shared" si="1"/>
        <v>122400</v>
      </c>
    </row>
    <row r="5" spans="1:28" x14ac:dyDescent="0.25">
      <c r="B5" t="s">
        <v>4</v>
      </c>
      <c r="C5">
        <f>SUM(C2:C4)</f>
        <v>600</v>
      </c>
      <c r="D5">
        <f t="shared" ref="D5:AB5" si="2">SUM(D2:D4)</f>
        <v>172800</v>
      </c>
      <c r="E5">
        <f t="shared" si="2"/>
        <v>12545.599999999999</v>
      </c>
      <c r="F5">
        <f t="shared" si="2"/>
        <v>215784.31999999998</v>
      </c>
      <c r="G5">
        <f t="shared" si="2"/>
        <v>28800</v>
      </c>
      <c r="H5">
        <f t="shared" si="2"/>
        <v>38400</v>
      </c>
      <c r="I5">
        <f t="shared" si="2"/>
        <v>7800</v>
      </c>
      <c r="J5">
        <f t="shared" si="2"/>
        <v>31800</v>
      </c>
      <c r="K5">
        <f t="shared" si="2"/>
        <v>32400</v>
      </c>
      <c r="L5">
        <f t="shared" si="2"/>
        <v>600</v>
      </c>
      <c r="M5">
        <f t="shared" si="2"/>
        <v>12600</v>
      </c>
      <c r="N5">
        <f t="shared" si="2"/>
        <v>76528.160000000003</v>
      </c>
      <c r="O5">
        <f t="shared" si="2"/>
        <v>123600</v>
      </c>
      <c r="P5">
        <f t="shared" si="2"/>
        <v>12600</v>
      </c>
      <c r="Q5">
        <f t="shared" si="2"/>
        <v>3600</v>
      </c>
      <c r="R5">
        <f t="shared" si="2"/>
        <v>32618.559999999998</v>
      </c>
      <c r="S5">
        <f t="shared" si="2"/>
        <v>124201.43999999999</v>
      </c>
      <c r="T5">
        <f t="shared" si="2"/>
        <v>13800.16</v>
      </c>
      <c r="U5">
        <f t="shared" si="2"/>
        <v>13200</v>
      </c>
      <c r="V5">
        <f t="shared" si="2"/>
        <v>324931.03999999998</v>
      </c>
      <c r="W5">
        <f t="shared" si="2"/>
        <v>30600</v>
      </c>
      <c r="X5">
        <f t="shared" si="2"/>
        <v>1200</v>
      </c>
      <c r="Y5">
        <f t="shared" si="2"/>
        <v>40800</v>
      </c>
      <c r="Z5">
        <f t="shared" si="2"/>
        <v>51600</v>
      </c>
      <c r="AA5">
        <f t="shared" si="2"/>
        <v>555770.07999999996</v>
      </c>
      <c r="AB5" s="1">
        <f t="shared" si="2"/>
        <v>1959179.3599999999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CAF3-EA99-4300-9EFA-2EAF157B5C12}">
  <dimension ref="A1:AA5"/>
  <sheetViews>
    <sheetView tabSelected="1" workbookViewId="0">
      <selection activeCell="AA5" sqref="AA5"/>
    </sheetView>
  </sheetViews>
  <sheetFormatPr defaultRowHeight="15" x14ac:dyDescent="0.25"/>
  <cols>
    <col min="27" max="27" width="16.42578125" style="1" customWidth="1"/>
  </cols>
  <sheetData>
    <row r="1" spans="1:27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s="1" t="s">
        <v>4</v>
      </c>
    </row>
    <row r="2" spans="1:27" x14ac:dyDescent="0.25">
      <c r="A2" t="s">
        <v>1</v>
      </c>
      <c r="B2">
        <v>0</v>
      </c>
      <c r="C2">
        <v>0</v>
      </c>
      <c r="D2">
        <v>12545.599999999999</v>
      </c>
      <c r="E2">
        <v>215784.31999999998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76528.160000000003</v>
      </c>
      <c r="N2">
        <v>0</v>
      </c>
      <c r="O2">
        <v>0</v>
      </c>
      <c r="P2">
        <v>0</v>
      </c>
      <c r="Q2">
        <v>32618.559999999998</v>
      </c>
      <c r="R2">
        <v>124201.43999999999</v>
      </c>
      <c r="S2">
        <v>13800.16</v>
      </c>
      <c r="T2">
        <v>0</v>
      </c>
      <c r="U2">
        <v>324931.03999999998</v>
      </c>
      <c r="V2">
        <v>0</v>
      </c>
      <c r="W2">
        <v>0</v>
      </c>
      <c r="X2">
        <v>0</v>
      </c>
      <c r="Y2">
        <v>0</v>
      </c>
      <c r="Z2">
        <v>555770.07999999996</v>
      </c>
      <c r="AA2" s="1">
        <v>1356179.3599999999</v>
      </c>
    </row>
    <row r="3" spans="1:27" x14ac:dyDescent="0.25">
      <c r="A3" t="s">
        <v>2</v>
      </c>
      <c r="B3">
        <v>600</v>
      </c>
      <c r="C3">
        <v>172800</v>
      </c>
      <c r="D3">
        <v>0</v>
      </c>
      <c r="E3">
        <v>0</v>
      </c>
      <c r="F3">
        <v>28800</v>
      </c>
      <c r="G3">
        <v>38400</v>
      </c>
      <c r="H3">
        <v>7800</v>
      </c>
      <c r="I3">
        <v>31800</v>
      </c>
      <c r="J3">
        <v>0</v>
      </c>
      <c r="K3">
        <v>600</v>
      </c>
      <c r="L3">
        <v>12000</v>
      </c>
      <c r="M3">
        <v>0</v>
      </c>
      <c r="N3">
        <v>123600</v>
      </c>
      <c r="O3">
        <v>9600</v>
      </c>
      <c r="P3">
        <v>600</v>
      </c>
      <c r="Q3">
        <v>0</v>
      </c>
      <c r="R3">
        <v>0</v>
      </c>
      <c r="S3">
        <v>0</v>
      </c>
      <c r="T3">
        <v>13200</v>
      </c>
      <c r="U3">
        <v>0</v>
      </c>
      <c r="V3">
        <v>0</v>
      </c>
      <c r="W3">
        <v>0</v>
      </c>
      <c r="X3">
        <v>40800</v>
      </c>
      <c r="Y3">
        <v>0</v>
      </c>
      <c r="Z3">
        <v>0</v>
      </c>
      <c r="AA3" s="1">
        <v>480600</v>
      </c>
    </row>
    <row r="4" spans="1:27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32400</v>
      </c>
      <c r="K4">
        <v>0</v>
      </c>
      <c r="L4">
        <v>600</v>
      </c>
      <c r="M4">
        <v>0</v>
      </c>
      <c r="N4">
        <v>0</v>
      </c>
      <c r="O4">
        <v>3000</v>
      </c>
      <c r="P4">
        <v>3000</v>
      </c>
      <c r="Q4">
        <v>0</v>
      </c>
      <c r="R4">
        <v>0</v>
      </c>
      <c r="S4">
        <v>0</v>
      </c>
      <c r="T4">
        <v>0</v>
      </c>
      <c r="U4">
        <v>0</v>
      </c>
      <c r="V4">
        <v>30600</v>
      </c>
      <c r="W4">
        <v>1200</v>
      </c>
      <c r="X4">
        <v>0</v>
      </c>
      <c r="Y4">
        <v>51600</v>
      </c>
      <c r="Z4">
        <v>0</v>
      </c>
      <c r="AA4" s="1">
        <v>122400</v>
      </c>
    </row>
    <row r="5" spans="1:27" x14ac:dyDescent="0.25">
      <c r="A5" t="s">
        <v>4</v>
      </c>
      <c r="B5">
        <v>600</v>
      </c>
      <c r="C5">
        <v>172800</v>
      </c>
      <c r="D5">
        <v>12545.599999999999</v>
      </c>
      <c r="E5">
        <v>215784.31999999998</v>
      </c>
      <c r="F5">
        <v>28800</v>
      </c>
      <c r="G5">
        <v>38400</v>
      </c>
      <c r="H5">
        <v>7800</v>
      </c>
      <c r="I5">
        <v>31800</v>
      </c>
      <c r="J5">
        <v>32400</v>
      </c>
      <c r="K5">
        <v>600</v>
      </c>
      <c r="L5">
        <v>12600</v>
      </c>
      <c r="M5">
        <v>76528.160000000003</v>
      </c>
      <c r="N5">
        <v>123600</v>
      </c>
      <c r="O5">
        <v>12600</v>
      </c>
      <c r="P5">
        <v>3600</v>
      </c>
      <c r="Q5">
        <v>32618.559999999998</v>
      </c>
      <c r="R5">
        <v>124201.43999999999</v>
      </c>
      <c r="S5">
        <v>13800.16</v>
      </c>
      <c r="T5">
        <v>13200</v>
      </c>
      <c r="U5">
        <v>324931.03999999998</v>
      </c>
      <c r="V5">
        <v>30600</v>
      </c>
      <c r="W5">
        <v>1200</v>
      </c>
      <c r="X5">
        <v>40800</v>
      </c>
      <c r="Y5">
        <v>51600</v>
      </c>
      <c r="Z5">
        <v>555770.07999999996</v>
      </c>
      <c r="AA5" s="1">
        <v>1959179.3599999999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2024-09-12T16:29:55Z</dcterms:created>
  <dcterms:modified xsi:type="dcterms:W3CDTF">2024-09-12T16:47:08Z</dcterms:modified>
</cp:coreProperties>
</file>