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6\Fevereiro 2026\Detalhado\Ambulatorial\"/>
    </mc:Choice>
  </mc:AlternateContent>
  <xr:revisionPtr revIDLastSave="0" documentId="13_ncr:1_{CF7ED465-6F04-4A47-BF51-980C65AC97E0}" xr6:coauthVersionLast="47" xr6:coauthVersionMax="47" xr10:uidLastSave="{00000000-0000-0000-0000-000000000000}"/>
  <bookViews>
    <workbookView xWindow="-120" yWindow="-120" windowWidth="29040" windowHeight="15720" activeTab="1" xr2:uid="{9D33C7CD-EF3F-4FC7-B8E5-0F0A4FCABFF6}"/>
  </bookViews>
  <sheets>
    <sheet name="Delib" sheetId="2" r:id="rId1"/>
    <sheet name="Físico" sheetId="1" r:id="rId2"/>
    <sheet name="Complemento" sheetId="3" r:id="rId3"/>
  </sheets>
  <externalReferences>
    <externalReference r:id="rId4"/>
  </externalReferences>
  <definedNames>
    <definedName name="delib">[1]Delib!$A$1:$B$15</definedName>
    <definedName name="DelibxFP">Delib!$A$1:$B$15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2" i="3" l="1"/>
  <c r="AB7" i="3" s="1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3" i="3"/>
  <c r="AB4" i="3"/>
  <c r="AB5" i="3"/>
  <c r="AB6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C2" i="3"/>
  <c r="A3" i="3"/>
  <c r="A4" i="3"/>
  <c r="A5" i="3"/>
  <c r="A6" i="3"/>
  <c r="A2" i="3"/>
</calcChain>
</file>

<file path=xl/sharedStrings.xml><?xml version="1.0" encoding="utf-8"?>
<sst xmlns="http://schemas.openxmlformats.org/spreadsheetml/2006/main" count="68" uniqueCount="34">
  <si>
    <t>Estabelecimentos CNES-SC</t>
  </si>
  <si>
    <t>0303050233 TRATAMENTO MEDICAMENTOSO DE DOENCA DA RETINA</t>
  </si>
  <si>
    <t>0309070015 TRATAMENTO ESCLEROSANTE NAO ESTETICO DE VARIZES D</t>
  </si>
  <si>
    <t>0309070023 TRATAMENTO ESCLEROSANTE NAO ESTETICO DE VARIZES D</t>
  </si>
  <si>
    <t>0418010030 CONFECCAO DE FISTULA ARTERIO-VENOSA P/ HEMODIALIS</t>
  </si>
  <si>
    <t>0418020027 LIGADURA DE FISTULA ARTERIO-VENOSA</t>
  </si>
  <si>
    <t>Total</t>
  </si>
  <si>
    <t>0366323 HOSPITAL DIA MARIA SCHMITT</t>
  </si>
  <si>
    <t>0610062 HOSPITAL DE OLHOS DE CONCORDIA LTDA</t>
  </si>
  <si>
    <t>2303167 HOSPITAL SANTO ANTONIO DE ITAPEMA</t>
  </si>
  <si>
    <t>2303892 HOSPITAL SAO FRANCISCO</t>
  </si>
  <si>
    <t>2306336 HOSPITAL SAO JOSE</t>
  </si>
  <si>
    <t>2306344 HOSPITAL JARAGUA</t>
  </si>
  <si>
    <t>2379627 HOSPITAL SAMARIA</t>
  </si>
  <si>
    <t>2418177 HOSPITAL SAO FRANCISCO DE ASSIS</t>
  </si>
  <si>
    <t>2521296 HOSPITAL BETHESDA</t>
  </si>
  <si>
    <t>2521695 HOSPITAL RIO NEGRINHO</t>
  </si>
  <si>
    <t>2521792 HOSPITAL E MATERNIDADE SAGRADA FAMILIA</t>
  </si>
  <si>
    <t>2522411 HOSPITAL AZAMBUJA</t>
  </si>
  <si>
    <t>2558017 HOSPITAL DE CARIDADE S B J DOS PASSOS</t>
  </si>
  <si>
    <t>2568713 HOSPITAL REGIONAL ALTO VALE</t>
  </si>
  <si>
    <t>2641445 POLICLINICA DE REFERENCIA REGIONAL RIO DO SUL</t>
  </si>
  <si>
    <t>2662914 HOSPITAL SEARA DO BEM MATERNO E INFANTIL</t>
  </si>
  <si>
    <t>2701464 CIS AMOSC</t>
  </si>
  <si>
    <t>2778831 HOSPITAL NOSSA SENHORA DA IMACULADA CONCEICAO</t>
  </si>
  <si>
    <t>3123251 HOSPITAL DE OLHOS DE BLUMENAU</t>
  </si>
  <si>
    <t>3180948 CLINICA DE OLHOS DR ROBERTO VON HERTWIG</t>
  </si>
  <si>
    <t>3590909 HOSPITAL DA VISAO</t>
  </si>
  <si>
    <t>4575407 COB CENTRO OFTALMOLOGICO DE BLUMENAU</t>
  </si>
  <si>
    <t>6567274 CLINICA DE OLHOS ANTONELLI</t>
  </si>
  <si>
    <t>7486596 HOSPITAL REGIONAL DE BIGUACU HELMUTH NASS</t>
  </si>
  <si>
    <t>9712038 HOSPITAL DE OLHOS DE CRICIUMA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</si>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</sst>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6/Janeiro%202026/Detalhado/Ambulatorial/SIA%20FAEC%20Puro%20Jan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Complemento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303050233</v>
          </cell>
          <cell r="B2">
            <v>1254.56</v>
          </cell>
        </row>
        <row r="3">
          <cell r="A3">
            <v>405050364</v>
          </cell>
          <cell r="B3">
            <v>628.65</v>
          </cell>
        </row>
        <row r="4">
          <cell r="A4">
            <v>405010184</v>
          </cell>
          <cell r="B4">
            <v>286.26</v>
          </cell>
        </row>
        <row r="5">
          <cell r="A5">
            <v>404010369</v>
          </cell>
          <cell r="B5">
            <v>511.56</v>
          </cell>
        </row>
        <row r="6">
          <cell r="A6">
            <v>409010154</v>
          </cell>
          <cell r="B6">
            <v>500</v>
          </cell>
        </row>
        <row r="7">
          <cell r="A7">
            <v>418010013</v>
          </cell>
          <cell r="B7">
            <v>4361.55</v>
          </cell>
        </row>
        <row r="8">
          <cell r="A8">
            <v>418010021</v>
          </cell>
          <cell r="B8">
            <v>2056.59</v>
          </cell>
        </row>
        <row r="9">
          <cell r="A9">
            <v>418010030</v>
          </cell>
          <cell r="B9">
            <v>2577.6</v>
          </cell>
        </row>
        <row r="10">
          <cell r="A10">
            <v>418010080</v>
          </cell>
          <cell r="B10">
            <v>1200</v>
          </cell>
        </row>
        <row r="11">
          <cell r="A11">
            <v>418020019</v>
          </cell>
          <cell r="B11">
            <v>1800</v>
          </cell>
        </row>
        <row r="12">
          <cell r="A12">
            <v>418020027</v>
          </cell>
          <cell r="B12">
            <v>1800</v>
          </cell>
        </row>
        <row r="13">
          <cell r="A13">
            <v>418020035</v>
          </cell>
          <cell r="B13">
            <v>1200</v>
          </cell>
        </row>
        <row r="14">
          <cell r="A14">
            <v>309070015</v>
          </cell>
          <cell r="B14">
            <v>150</v>
          </cell>
        </row>
        <row r="15">
          <cell r="A15">
            <v>309070023</v>
          </cell>
          <cell r="B15">
            <v>300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58274-FB2C-44CE-9AEB-192B732691ED}">
  <dimension ref="A1:B15"/>
  <sheetViews>
    <sheetView workbookViewId="0">
      <selection sqref="A1:B15"/>
    </sheetView>
  </sheetViews>
  <sheetFormatPr defaultRowHeight="15" x14ac:dyDescent="0.25"/>
  <cols>
    <col min="1" max="1" width="12" bestFit="1" customWidth="1"/>
  </cols>
  <sheetData>
    <row r="1" spans="1:2" x14ac:dyDescent="0.25">
      <c r="A1" t="s">
        <v>32</v>
      </c>
      <c r="B1" t="s">
        <v>33</v>
      </c>
    </row>
    <row r="2" spans="1:2" x14ac:dyDescent="0.25">
      <c r="A2">
        <v>303050233</v>
      </c>
      <c r="B2">
        <v>1254.56</v>
      </c>
    </row>
    <row r="3" spans="1:2" x14ac:dyDescent="0.25">
      <c r="A3">
        <v>405050364</v>
      </c>
      <c r="B3">
        <v>628.65</v>
      </c>
    </row>
    <row r="4" spans="1:2" x14ac:dyDescent="0.25">
      <c r="A4">
        <v>405010184</v>
      </c>
      <c r="B4">
        <v>286.26</v>
      </c>
    </row>
    <row r="5" spans="1:2" x14ac:dyDescent="0.25">
      <c r="A5">
        <v>404010369</v>
      </c>
      <c r="B5">
        <v>511.56</v>
      </c>
    </row>
    <row r="6" spans="1:2" x14ac:dyDescent="0.25">
      <c r="A6">
        <v>409010154</v>
      </c>
      <c r="B6">
        <v>500</v>
      </c>
    </row>
    <row r="7" spans="1:2" x14ac:dyDescent="0.25">
      <c r="A7">
        <v>418010013</v>
      </c>
      <c r="B7">
        <v>4361.55</v>
      </c>
    </row>
    <row r="8" spans="1:2" x14ac:dyDescent="0.25">
      <c r="A8">
        <v>418010021</v>
      </c>
      <c r="B8">
        <v>2056.59</v>
      </c>
    </row>
    <row r="9" spans="1:2" x14ac:dyDescent="0.25">
      <c r="A9">
        <v>418010030</v>
      </c>
      <c r="B9">
        <v>2577.6</v>
      </c>
    </row>
    <row r="10" spans="1:2" x14ac:dyDescent="0.25">
      <c r="A10">
        <v>418010080</v>
      </c>
      <c r="B10">
        <v>1200</v>
      </c>
    </row>
    <row r="11" spans="1:2" x14ac:dyDescent="0.25">
      <c r="A11">
        <v>418020019</v>
      </c>
      <c r="B11">
        <v>1800</v>
      </c>
    </row>
    <row r="12" spans="1:2" x14ac:dyDescent="0.25">
      <c r="A12">
        <v>418020027</v>
      </c>
      <c r="B12">
        <v>1800</v>
      </c>
    </row>
    <row r="13" spans="1:2" x14ac:dyDescent="0.25">
      <c r="A13">
        <v>418020035</v>
      </c>
      <c r="B13">
        <v>1200</v>
      </c>
    </row>
    <row r="14" spans="1:2" x14ac:dyDescent="0.25">
      <c r="A14">
        <v>309070015</v>
      </c>
      <c r="B14">
        <v>150</v>
      </c>
    </row>
    <row r="15" spans="1:2" x14ac:dyDescent="0.25">
      <c r="A15">
        <v>309070023</v>
      </c>
      <c r="B15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96715-37A2-447F-B48C-6BE8BD7B3D56}">
  <dimension ref="A1:AA7"/>
  <sheetViews>
    <sheetView tabSelected="1" workbookViewId="0">
      <selection activeCell="A7" sqref="A7"/>
    </sheetView>
  </sheetViews>
  <sheetFormatPr defaultRowHeight="15" x14ac:dyDescent="0.25"/>
  <cols>
    <col min="1" max="1" width="12.28515625" customWidth="1"/>
  </cols>
  <sheetData>
    <row r="1" spans="1:27" x14ac:dyDescent="0.25">
      <c r="A1" t="s">
        <v>0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  <c r="Q1" t="s">
        <v>22</v>
      </c>
      <c r="R1" t="s">
        <v>23</v>
      </c>
      <c r="S1" t="s">
        <v>24</v>
      </c>
      <c r="T1" t="s">
        <v>25</v>
      </c>
      <c r="U1" t="s">
        <v>26</v>
      </c>
      <c r="V1" t="s">
        <v>27</v>
      </c>
      <c r="W1" t="s">
        <v>28</v>
      </c>
      <c r="X1" t="s">
        <v>29</v>
      </c>
      <c r="Y1" t="s">
        <v>30</v>
      </c>
      <c r="Z1" t="s">
        <v>31</v>
      </c>
      <c r="AA1" t="s">
        <v>6</v>
      </c>
    </row>
    <row r="2" spans="1:27" x14ac:dyDescent="0.25">
      <c r="A2" t="s">
        <v>1</v>
      </c>
      <c r="B2">
        <v>0</v>
      </c>
      <c r="C2">
        <v>53</v>
      </c>
      <c r="D2">
        <v>0</v>
      </c>
      <c r="E2">
        <v>0</v>
      </c>
      <c r="F2">
        <v>135</v>
      </c>
      <c r="G2">
        <v>0</v>
      </c>
      <c r="H2">
        <v>5</v>
      </c>
      <c r="I2">
        <v>0</v>
      </c>
      <c r="J2">
        <v>212</v>
      </c>
      <c r="K2">
        <v>0</v>
      </c>
      <c r="L2">
        <v>0</v>
      </c>
      <c r="M2">
        <v>162</v>
      </c>
      <c r="N2">
        <v>0</v>
      </c>
      <c r="O2">
        <v>4</v>
      </c>
      <c r="P2">
        <v>0</v>
      </c>
      <c r="Q2">
        <v>44</v>
      </c>
      <c r="R2">
        <v>0</v>
      </c>
      <c r="S2">
        <v>0</v>
      </c>
      <c r="T2">
        <v>70</v>
      </c>
      <c r="U2">
        <v>13</v>
      </c>
      <c r="V2">
        <v>61</v>
      </c>
      <c r="W2">
        <v>1</v>
      </c>
      <c r="X2">
        <v>233</v>
      </c>
      <c r="Y2">
        <v>0</v>
      </c>
      <c r="Z2">
        <v>8</v>
      </c>
      <c r="AA2">
        <v>1001</v>
      </c>
    </row>
    <row r="3" spans="1:27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18</v>
      </c>
      <c r="H3">
        <v>0</v>
      </c>
      <c r="I3">
        <v>33</v>
      </c>
      <c r="J3">
        <v>44</v>
      </c>
      <c r="K3">
        <v>8</v>
      </c>
      <c r="L3">
        <v>7</v>
      </c>
      <c r="M3">
        <v>0</v>
      </c>
      <c r="N3">
        <v>30</v>
      </c>
      <c r="O3">
        <v>9</v>
      </c>
      <c r="P3">
        <v>11</v>
      </c>
      <c r="Q3">
        <v>0</v>
      </c>
      <c r="R3">
        <v>2</v>
      </c>
      <c r="S3">
        <v>2</v>
      </c>
      <c r="T3">
        <v>0</v>
      </c>
      <c r="U3">
        <v>0</v>
      </c>
      <c r="V3">
        <v>0</v>
      </c>
      <c r="W3">
        <v>0</v>
      </c>
      <c r="X3">
        <v>0</v>
      </c>
      <c r="Y3">
        <v>124</v>
      </c>
      <c r="Z3">
        <v>0</v>
      </c>
      <c r="AA3">
        <v>288</v>
      </c>
    </row>
    <row r="4" spans="1:27" x14ac:dyDescent="0.25">
      <c r="A4" t="s">
        <v>3</v>
      </c>
      <c r="B4">
        <v>332</v>
      </c>
      <c r="C4">
        <v>0</v>
      </c>
      <c r="D4">
        <v>1</v>
      </c>
      <c r="E4">
        <v>0</v>
      </c>
      <c r="F4">
        <v>0</v>
      </c>
      <c r="G4">
        <v>0</v>
      </c>
      <c r="H4">
        <v>0</v>
      </c>
      <c r="I4">
        <v>7</v>
      </c>
      <c r="J4">
        <v>0</v>
      </c>
      <c r="K4">
        <v>90</v>
      </c>
      <c r="L4">
        <v>2</v>
      </c>
      <c r="M4">
        <v>0</v>
      </c>
      <c r="N4">
        <v>0</v>
      </c>
      <c r="O4">
        <v>0</v>
      </c>
      <c r="P4">
        <v>0</v>
      </c>
      <c r="Q4">
        <v>0</v>
      </c>
      <c r="R4">
        <v>2</v>
      </c>
      <c r="S4">
        <v>19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453</v>
      </c>
    </row>
    <row r="5" spans="1:27" x14ac:dyDescent="0.25">
      <c r="A5" t="s">
        <v>4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</row>
    <row r="6" spans="1:27" x14ac:dyDescent="0.25">
      <c r="A6" t="s">
        <v>5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1</v>
      </c>
    </row>
    <row r="7" spans="1:27" x14ac:dyDescent="0.25">
      <c r="A7" t="s">
        <v>6</v>
      </c>
      <c r="B7">
        <v>332</v>
      </c>
      <c r="C7">
        <v>53</v>
      </c>
      <c r="D7">
        <v>1</v>
      </c>
      <c r="E7">
        <v>2</v>
      </c>
      <c r="F7">
        <v>135</v>
      </c>
      <c r="G7">
        <v>18</v>
      </c>
      <c r="H7">
        <v>5</v>
      </c>
      <c r="I7">
        <v>40</v>
      </c>
      <c r="J7">
        <v>256</v>
      </c>
      <c r="K7">
        <v>98</v>
      </c>
      <c r="L7">
        <v>9</v>
      </c>
      <c r="M7">
        <v>162</v>
      </c>
      <c r="N7">
        <v>30</v>
      </c>
      <c r="O7">
        <v>13</v>
      </c>
      <c r="P7">
        <v>11</v>
      </c>
      <c r="Q7">
        <v>44</v>
      </c>
      <c r="R7">
        <v>4</v>
      </c>
      <c r="S7">
        <v>21</v>
      </c>
      <c r="T7">
        <v>70</v>
      </c>
      <c r="U7">
        <v>13</v>
      </c>
      <c r="V7">
        <v>61</v>
      </c>
      <c r="W7">
        <v>1</v>
      </c>
      <c r="X7">
        <v>233</v>
      </c>
      <c r="Y7">
        <v>124</v>
      </c>
      <c r="Z7">
        <v>8</v>
      </c>
      <c r="AA7">
        <v>1744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4B16-632C-45D8-B851-B9096929749F}">
  <dimension ref="A1:AB7"/>
  <sheetViews>
    <sheetView workbookViewId="0">
      <selection activeCell="B7" sqref="B7"/>
    </sheetView>
  </sheetViews>
  <sheetFormatPr defaultRowHeight="15" x14ac:dyDescent="0.25"/>
  <cols>
    <col min="1" max="1" width="11" bestFit="1" customWidth="1"/>
    <col min="2" max="2" width="10.85546875" customWidth="1"/>
    <col min="3" max="4" width="13.28515625" bestFit="1" customWidth="1"/>
    <col min="5" max="5" width="10.5703125" bestFit="1" customWidth="1"/>
    <col min="6" max="6" width="12.140625" bestFit="1" customWidth="1"/>
    <col min="7" max="7" width="14.28515625" bestFit="1" customWidth="1"/>
    <col min="8" max="10" width="12.140625" bestFit="1" customWidth="1"/>
    <col min="11" max="11" width="14.28515625" bestFit="1" customWidth="1"/>
    <col min="12" max="12" width="13.28515625" bestFit="1" customWidth="1"/>
    <col min="13" max="13" width="12.140625" bestFit="1" customWidth="1"/>
    <col min="14" max="14" width="14.28515625" bestFit="1" customWidth="1"/>
    <col min="15" max="17" width="12.140625" bestFit="1" customWidth="1"/>
    <col min="18" max="18" width="13.28515625" bestFit="1" customWidth="1"/>
    <col min="19" max="19" width="10.5703125" bestFit="1" customWidth="1"/>
    <col min="20" max="20" width="12.140625" bestFit="1" customWidth="1"/>
    <col min="21" max="23" width="13.28515625" bestFit="1" customWidth="1"/>
    <col min="24" max="24" width="12.140625" bestFit="1" customWidth="1"/>
    <col min="25" max="25" width="14.28515625" bestFit="1" customWidth="1"/>
    <col min="26" max="27" width="13.28515625" bestFit="1" customWidth="1"/>
    <col min="28" max="28" width="15.85546875" bestFit="1" customWidth="1"/>
  </cols>
  <sheetData>
    <row r="1" spans="1:28" x14ac:dyDescent="0.25">
      <c r="B1" t="s">
        <v>0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24</v>
      </c>
      <c r="U1" t="s">
        <v>25</v>
      </c>
      <c r="V1" t="s">
        <v>26</v>
      </c>
      <c r="W1" t="s">
        <v>27</v>
      </c>
      <c r="X1" t="s">
        <v>28</v>
      </c>
      <c r="Y1" t="s">
        <v>29</v>
      </c>
      <c r="Z1" t="s">
        <v>30</v>
      </c>
      <c r="AA1" t="s">
        <v>31</v>
      </c>
      <c r="AB1" t="s">
        <v>6</v>
      </c>
    </row>
    <row r="2" spans="1:28" x14ac:dyDescent="0.25">
      <c r="A2">
        <f>LEFT(B2,10)*1</f>
        <v>303050233</v>
      </c>
      <c r="B2" t="s">
        <v>1</v>
      </c>
      <c r="C2" s="1">
        <f>IFERROR(VLOOKUP($A2,DelibxFP,2,0)*(Físico!B2),0)</f>
        <v>0</v>
      </c>
      <c r="D2" s="1">
        <f>IFERROR(VLOOKUP($A2,DelibxFP,2,0)*(Físico!C2),0)</f>
        <v>66491.679999999993</v>
      </c>
      <c r="E2" s="1">
        <f>IFERROR(VLOOKUP($A2,DelibxFP,2,0)*(Físico!D2),0)</f>
        <v>0</v>
      </c>
      <c r="F2" s="1">
        <f>IFERROR(VLOOKUP($A2,DelibxFP,2,0)*(Físico!E2),0)</f>
        <v>0</v>
      </c>
      <c r="G2" s="1">
        <f>IFERROR(VLOOKUP($A2,DelibxFP,2,0)*(Físico!F2),0)</f>
        <v>169365.6</v>
      </c>
      <c r="H2" s="1">
        <f>IFERROR(VLOOKUP($A2,DelibxFP,2,0)*(Físico!G2),0)</f>
        <v>0</v>
      </c>
      <c r="I2" s="1">
        <f>IFERROR(VLOOKUP($A2,DelibxFP,2,0)*(Físico!H2),0)</f>
        <v>6272.7999999999993</v>
      </c>
      <c r="J2" s="1">
        <f>IFERROR(VLOOKUP($A2,DelibxFP,2,0)*(Físico!I2),0)</f>
        <v>0</v>
      </c>
      <c r="K2" s="1">
        <f>IFERROR(VLOOKUP($A2,DelibxFP,2,0)*(Físico!J2),0)</f>
        <v>265966.71999999997</v>
      </c>
      <c r="L2" s="1">
        <f>IFERROR(VLOOKUP($A2,DelibxFP,2,0)*(Físico!K2),0)</f>
        <v>0</v>
      </c>
      <c r="M2" s="1">
        <f>IFERROR(VLOOKUP($A2,DelibxFP,2,0)*(Físico!L2),0)</f>
        <v>0</v>
      </c>
      <c r="N2" s="1">
        <f>IFERROR(VLOOKUP($A2,DelibxFP,2,0)*(Físico!M2),0)</f>
        <v>203238.72</v>
      </c>
      <c r="O2" s="1">
        <f>IFERROR(VLOOKUP($A2,DelibxFP,2,0)*(Físico!N2),0)</f>
        <v>0</v>
      </c>
      <c r="P2" s="1">
        <f>IFERROR(VLOOKUP($A2,DelibxFP,2,0)*(Físico!O2),0)</f>
        <v>5018.24</v>
      </c>
      <c r="Q2" s="1">
        <f>IFERROR(VLOOKUP($A2,DelibxFP,2,0)*(Físico!P2),0)</f>
        <v>0</v>
      </c>
      <c r="R2" s="1">
        <f>IFERROR(VLOOKUP($A2,DelibxFP,2,0)*(Físico!Q2),0)</f>
        <v>55200.639999999999</v>
      </c>
      <c r="S2" s="1">
        <f>IFERROR(VLOOKUP($A2,DelibxFP,2,0)*(Físico!R2),0)</f>
        <v>0</v>
      </c>
      <c r="T2" s="1">
        <f>IFERROR(VLOOKUP($A2,DelibxFP,2,0)*(Físico!S2),0)</f>
        <v>0</v>
      </c>
      <c r="U2" s="1">
        <f>IFERROR(VLOOKUP($A2,DelibxFP,2,0)*(Físico!T2),0)</f>
        <v>87819.199999999997</v>
      </c>
      <c r="V2" s="1">
        <f>IFERROR(VLOOKUP($A2,DelibxFP,2,0)*(Físico!U2),0)</f>
        <v>16309.279999999999</v>
      </c>
      <c r="W2" s="1">
        <f>IFERROR(VLOOKUP($A2,DelibxFP,2,0)*(Físico!V2),0)</f>
        <v>76528.160000000003</v>
      </c>
      <c r="X2" s="1">
        <f>IFERROR(VLOOKUP($A2,DelibxFP,2,0)*(Físico!W2),0)</f>
        <v>1254.56</v>
      </c>
      <c r="Y2" s="1">
        <f>IFERROR(VLOOKUP($A2,DelibxFP,2,0)*(Físico!X2),0)</f>
        <v>292312.48</v>
      </c>
      <c r="Z2" s="1">
        <f>IFERROR(VLOOKUP($A2,DelibxFP,2,0)*(Físico!Y2),0)</f>
        <v>0</v>
      </c>
      <c r="AA2" s="1">
        <f>IFERROR(VLOOKUP($A2,DelibxFP,2,0)*(Físico!Z2),0)</f>
        <v>10036.48</v>
      </c>
      <c r="AB2" s="1">
        <f>SUM(C2:AA2)</f>
        <v>1255814.56</v>
      </c>
    </row>
    <row r="3" spans="1:28" x14ac:dyDescent="0.25">
      <c r="A3">
        <f t="shared" ref="A3:A6" si="0">LEFT(B3,10)*1</f>
        <v>309070015</v>
      </c>
      <c r="B3" t="s">
        <v>2</v>
      </c>
      <c r="C3" s="1">
        <f>IFERROR(VLOOKUP($A3,DelibxFP,2,0)*(Físico!B3),0)</f>
        <v>0</v>
      </c>
      <c r="D3" s="1">
        <f>IFERROR(VLOOKUP($A3,DelibxFP,2,0)*(Físico!C3),0)</f>
        <v>0</v>
      </c>
      <c r="E3" s="1">
        <f>IFERROR(VLOOKUP($A3,DelibxFP,2,0)*(Físico!D3),0)</f>
        <v>0</v>
      </c>
      <c r="F3" s="1">
        <f>IFERROR(VLOOKUP($A3,DelibxFP,2,0)*(Físico!E3),0)</f>
        <v>0</v>
      </c>
      <c r="G3" s="1">
        <f>IFERROR(VLOOKUP($A3,DelibxFP,2,0)*(Físico!F3),0)</f>
        <v>0</v>
      </c>
      <c r="H3" s="1">
        <f>IFERROR(VLOOKUP($A3,DelibxFP,2,0)*(Físico!G3),0)</f>
        <v>2700</v>
      </c>
      <c r="I3" s="1">
        <f>IFERROR(VLOOKUP($A3,DelibxFP,2,0)*(Físico!H3),0)</f>
        <v>0</v>
      </c>
      <c r="J3" s="1">
        <f>IFERROR(VLOOKUP($A3,DelibxFP,2,0)*(Físico!I3),0)</f>
        <v>4950</v>
      </c>
      <c r="K3" s="1">
        <f>IFERROR(VLOOKUP($A3,DelibxFP,2,0)*(Físico!J3),0)</f>
        <v>6600</v>
      </c>
      <c r="L3" s="1">
        <f>IFERROR(VLOOKUP($A3,DelibxFP,2,0)*(Físico!K3),0)</f>
        <v>1200</v>
      </c>
      <c r="M3" s="1">
        <f>IFERROR(VLOOKUP($A3,DelibxFP,2,0)*(Físico!L3),0)</f>
        <v>1050</v>
      </c>
      <c r="N3" s="1">
        <f>IFERROR(VLOOKUP($A3,DelibxFP,2,0)*(Físico!M3),0)</f>
        <v>0</v>
      </c>
      <c r="O3" s="1">
        <f>IFERROR(VLOOKUP($A3,DelibxFP,2,0)*(Físico!N3),0)</f>
        <v>4500</v>
      </c>
      <c r="P3" s="1">
        <f>IFERROR(VLOOKUP($A3,DelibxFP,2,0)*(Físico!O3),0)</f>
        <v>1350</v>
      </c>
      <c r="Q3" s="1">
        <f>IFERROR(VLOOKUP($A3,DelibxFP,2,0)*(Físico!P3),0)</f>
        <v>1650</v>
      </c>
      <c r="R3" s="1">
        <f>IFERROR(VLOOKUP($A3,DelibxFP,2,0)*(Físico!Q3),0)</f>
        <v>0</v>
      </c>
      <c r="S3" s="1">
        <f>IFERROR(VLOOKUP($A3,DelibxFP,2,0)*(Físico!R3),0)</f>
        <v>300</v>
      </c>
      <c r="T3" s="1">
        <f>IFERROR(VLOOKUP($A3,DelibxFP,2,0)*(Físico!S3),0)</f>
        <v>300</v>
      </c>
      <c r="U3" s="1">
        <f>IFERROR(VLOOKUP($A3,DelibxFP,2,0)*(Físico!T3),0)</f>
        <v>0</v>
      </c>
      <c r="V3" s="1">
        <f>IFERROR(VLOOKUP($A3,DelibxFP,2,0)*(Físico!U3),0)</f>
        <v>0</v>
      </c>
      <c r="W3" s="1">
        <f>IFERROR(VLOOKUP($A3,DelibxFP,2,0)*(Físico!V3),0)</f>
        <v>0</v>
      </c>
      <c r="X3" s="1">
        <f>IFERROR(VLOOKUP($A3,DelibxFP,2,0)*(Físico!W3),0)</f>
        <v>0</v>
      </c>
      <c r="Y3" s="1">
        <f>IFERROR(VLOOKUP($A3,DelibxFP,2,0)*(Físico!X3),0)</f>
        <v>0</v>
      </c>
      <c r="Z3" s="1">
        <f>IFERROR(VLOOKUP($A3,DelibxFP,2,0)*(Físico!Y3),0)</f>
        <v>18600</v>
      </c>
      <c r="AA3" s="1">
        <f>IFERROR(VLOOKUP($A3,DelibxFP,2,0)*(Físico!Z3),0)</f>
        <v>0</v>
      </c>
      <c r="AB3" s="1">
        <f t="shared" ref="AB3:AB7" si="1">SUM(C3:AA3)</f>
        <v>43200</v>
      </c>
    </row>
    <row r="4" spans="1:28" x14ac:dyDescent="0.25">
      <c r="A4">
        <f t="shared" si="0"/>
        <v>309070023</v>
      </c>
      <c r="B4" t="s">
        <v>3</v>
      </c>
      <c r="C4" s="1">
        <f>IFERROR(VLOOKUP($A4,DelibxFP,2,0)*(Físico!B4),0)</f>
        <v>99600</v>
      </c>
      <c r="D4" s="1">
        <f>IFERROR(VLOOKUP($A4,DelibxFP,2,0)*(Físico!C4),0)</f>
        <v>0</v>
      </c>
      <c r="E4" s="1">
        <f>IFERROR(VLOOKUP($A4,DelibxFP,2,0)*(Físico!D4),0)</f>
        <v>300</v>
      </c>
      <c r="F4" s="1">
        <f>IFERROR(VLOOKUP($A4,DelibxFP,2,0)*(Físico!E4),0)</f>
        <v>0</v>
      </c>
      <c r="G4" s="1">
        <f>IFERROR(VLOOKUP($A4,DelibxFP,2,0)*(Físico!F4),0)</f>
        <v>0</v>
      </c>
      <c r="H4" s="1">
        <f>IFERROR(VLOOKUP($A4,DelibxFP,2,0)*(Físico!G4),0)</f>
        <v>0</v>
      </c>
      <c r="I4" s="1">
        <f>IFERROR(VLOOKUP($A4,DelibxFP,2,0)*(Físico!H4),0)</f>
        <v>0</v>
      </c>
      <c r="J4" s="1">
        <f>IFERROR(VLOOKUP($A4,DelibxFP,2,0)*(Físico!I4),0)</f>
        <v>2100</v>
      </c>
      <c r="K4" s="1">
        <f>IFERROR(VLOOKUP($A4,DelibxFP,2,0)*(Físico!J4),0)</f>
        <v>0</v>
      </c>
      <c r="L4" s="1">
        <f>IFERROR(VLOOKUP($A4,DelibxFP,2,0)*(Físico!K4),0)</f>
        <v>27000</v>
      </c>
      <c r="M4" s="1">
        <f>IFERROR(VLOOKUP($A4,DelibxFP,2,0)*(Físico!L4),0)</f>
        <v>600</v>
      </c>
      <c r="N4" s="1">
        <f>IFERROR(VLOOKUP($A4,DelibxFP,2,0)*(Físico!M4),0)</f>
        <v>0</v>
      </c>
      <c r="O4" s="1">
        <f>IFERROR(VLOOKUP($A4,DelibxFP,2,0)*(Físico!N4),0)</f>
        <v>0</v>
      </c>
      <c r="P4" s="1">
        <f>IFERROR(VLOOKUP($A4,DelibxFP,2,0)*(Físico!O4),0)</f>
        <v>0</v>
      </c>
      <c r="Q4" s="1">
        <f>IFERROR(VLOOKUP($A4,DelibxFP,2,0)*(Físico!P4),0)</f>
        <v>0</v>
      </c>
      <c r="R4" s="1">
        <f>IFERROR(VLOOKUP($A4,DelibxFP,2,0)*(Físico!Q4),0)</f>
        <v>0</v>
      </c>
      <c r="S4" s="1">
        <f>IFERROR(VLOOKUP($A4,DelibxFP,2,0)*(Físico!R4),0)</f>
        <v>600</v>
      </c>
      <c r="T4" s="1">
        <f>IFERROR(VLOOKUP($A4,DelibxFP,2,0)*(Físico!S4),0)</f>
        <v>5700</v>
      </c>
      <c r="U4" s="1">
        <f>IFERROR(VLOOKUP($A4,DelibxFP,2,0)*(Físico!T4),0)</f>
        <v>0</v>
      </c>
      <c r="V4" s="1">
        <f>IFERROR(VLOOKUP($A4,DelibxFP,2,0)*(Físico!U4),0)</f>
        <v>0</v>
      </c>
      <c r="W4" s="1">
        <f>IFERROR(VLOOKUP($A4,DelibxFP,2,0)*(Físico!V4),0)</f>
        <v>0</v>
      </c>
      <c r="X4" s="1">
        <f>IFERROR(VLOOKUP($A4,DelibxFP,2,0)*(Físico!W4),0)</f>
        <v>0</v>
      </c>
      <c r="Y4" s="1">
        <f>IFERROR(VLOOKUP($A4,DelibxFP,2,0)*(Físico!X4),0)</f>
        <v>0</v>
      </c>
      <c r="Z4" s="1">
        <f>IFERROR(VLOOKUP($A4,DelibxFP,2,0)*(Físico!Y4),0)</f>
        <v>0</v>
      </c>
      <c r="AA4" s="1">
        <f>IFERROR(VLOOKUP($A4,DelibxFP,2,0)*(Físico!Z4),0)</f>
        <v>0</v>
      </c>
      <c r="AB4" s="1">
        <f t="shared" si="1"/>
        <v>135900</v>
      </c>
    </row>
    <row r="5" spans="1:28" x14ac:dyDescent="0.25">
      <c r="A5">
        <f t="shared" si="0"/>
        <v>418010030</v>
      </c>
      <c r="B5" t="s">
        <v>4</v>
      </c>
      <c r="C5" s="1">
        <f>IFERROR(VLOOKUP($A5,DelibxFP,2,0)*(Físico!B5),0)</f>
        <v>0</v>
      </c>
      <c r="D5" s="1">
        <f>IFERROR(VLOOKUP($A5,DelibxFP,2,0)*(Físico!C5),0)</f>
        <v>0</v>
      </c>
      <c r="E5" s="1">
        <f>IFERROR(VLOOKUP($A5,DelibxFP,2,0)*(Físico!D5),0)</f>
        <v>0</v>
      </c>
      <c r="F5" s="1">
        <f>IFERROR(VLOOKUP($A5,DelibxFP,2,0)*(Físico!E5),0)</f>
        <v>2577.6</v>
      </c>
      <c r="G5" s="1">
        <f>IFERROR(VLOOKUP($A5,DelibxFP,2,0)*(Físico!F5),0)</f>
        <v>0</v>
      </c>
      <c r="H5" s="1">
        <f>IFERROR(VLOOKUP($A5,DelibxFP,2,0)*(Físico!G5),0)</f>
        <v>0</v>
      </c>
      <c r="I5" s="1">
        <f>IFERROR(VLOOKUP($A5,DelibxFP,2,0)*(Físico!H5),0)</f>
        <v>0</v>
      </c>
      <c r="J5" s="1">
        <f>IFERROR(VLOOKUP($A5,DelibxFP,2,0)*(Físico!I5),0)</f>
        <v>0</v>
      </c>
      <c r="K5" s="1">
        <f>IFERROR(VLOOKUP($A5,DelibxFP,2,0)*(Físico!J5),0)</f>
        <v>0</v>
      </c>
      <c r="L5" s="1">
        <f>IFERROR(VLOOKUP($A5,DelibxFP,2,0)*(Físico!K5),0)</f>
        <v>0</v>
      </c>
      <c r="M5" s="1">
        <f>IFERROR(VLOOKUP($A5,DelibxFP,2,0)*(Físico!L5),0)</f>
        <v>0</v>
      </c>
      <c r="N5" s="1">
        <f>IFERROR(VLOOKUP($A5,DelibxFP,2,0)*(Físico!M5),0)</f>
        <v>0</v>
      </c>
      <c r="O5" s="1">
        <f>IFERROR(VLOOKUP($A5,DelibxFP,2,0)*(Físico!N5),0)</f>
        <v>0</v>
      </c>
      <c r="P5" s="1">
        <f>IFERROR(VLOOKUP($A5,DelibxFP,2,0)*(Físico!O5),0)</f>
        <v>0</v>
      </c>
      <c r="Q5" s="1">
        <f>IFERROR(VLOOKUP($A5,DelibxFP,2,0)*(Físico!P5),0)</f>
        <v>0</v>
      </c>
      <c r="R5" s="1">
        <f>IFERROR(VLOOKUP($A5,DelibxFP,2,0)*(Físico!Q5),0)</f>
        <v>0</v>
      </c>
      <c r="S5" s="1">
        <f>IFERROR(VLOOKUP($A5,DelibxFP,2,0)*(Físico!R5),0)</f>
        <v>0</v>
      </c>
      <c r="T5" s="1">
        <f>IFERROR(VLOOKUP($A5,DelibxFP,2,0)*(Físico!S5),0)</f>
        <v>0</v>
      </c>
      <c r="U5" s="1">
        <f>IFERROR(VLOOKUP($A5,DelibxFP,2,0)*(Físico!T5),0)</f>
        <v>0</v>
      </c>
      <c r="V5" s="1">
        <f>IFERROR(VLOOKUP($A5,DelibxFP,2,0)*(Físico!U5),0)</f>
        <v>0</v>
      </c>
      <c r="W5" s="1">
        <f>IFERROR(VLOOKUP($A5,DelibxFP,2,0)*(Físico!V5),0)</f>
        <v>0</v>
      </c>
      <c r="X5" s="1">
        <f>IFERROR(VLOOKUP($A5,DelibxFP,2,0)*(Físico!W5),0)</f>
        <v>0</v>
      </c>
      <c r="Y5" s="1">
        <f>IFERROR(VLOOKUP($A5,DelibxFP,2,0)*(Físico!X5),0)</f>
        <v>0</v>
      </c>
      <c r="Z5" s="1">
        <f>IFERROR(VLOOKUP($A5,DelibxFP,2,0)*(Físico!Y5),0)</f>
        <v>0</v>
      </c>
      <c r="AA5" s="1">
        <f>IFERROR(VLOOKUP($A5,DelibxFP,2,0)*(Físico!Z5),0)</f>
        <v>0</v>
      </c>
      <c r="AB5" s="1">
        <f t="shared" si="1"/>
        <v>2577.6</v>
      </c>
    </row>
    <row r="6" spans="1:28" x14ac:dyDescent="0.25">
      <c r="A6">
        <f t="shared" si="0"/>
        <v>418020027</v>
      </c>
      <c r="B6" t="s">
        <v>5</v>
      </c>
      <c r="C6" s="1">
        <f>IFERROR(VLOOKUP($A6,DelibxFP,2,0)*(Físico!B6),0)</f>
        <v>0</v>
      </c>
      <c r="D6" s="1">
        <f>IFERROR(VLOOKUP($A6,DelibxFP,2,0)*(Físico!C6),0)</f>
        <v>0</v>
      </c>
      <c r="E6" s="1">
        <f>IFERROR(VLOOKUP($A6,DelibxFP,2,0)*(Físico!D6),0)</f>
        <v>0</v>
      </c>
      <c r="F6" s="1">
        <f>IFERROR(VLOOKUP($A6,DelibxFP,2,0)*(Físico!E6),0)</f>
        <v>1800</v>
      </c>
      <c r="G6" s="1">
        <f>IFERROR(VLOOKUP($A6,DelibxFP,2,0)*(Físico!F6),0)</f>
        <v>0</v>
      </c>
      <c r="H6" s="1">
        <f>IFERROR(VLOOKUP($A6,DelibxFP,2,0)*(Físico!G6),0)</f>
        <v>0</v>
      </c>
      <c r="I6" s="1">
        <f>IFERROR(VLOOKUP($A6,DelibxFP,2,0)*(Físico!H6),0)</f>
        <v>0</v>
      </c>
      <c r="J6" s="1">
        <f>IFERROR(VLOOKUP($A6,DelibxFP,2,0)*(Físico!I6),0)</f>
        <v>0</v>
      </c>
      <c r="K6" s="1">
        <f>IFERROR(VLOOKUP($A6,DelibxFP,2,0)*(Físico!J6),0)</f>
        <v>0</v>
      </c>
      <c r="L6" s="1">
        <f>IFERROR(VLOOKUP($A6,DelibxFP,2,0)*(Físico!K6),0)</f>
        <v>0</v>
      </c>
      <c r="M6" s="1">
        <f>IFERROR(VLOOKUP($A6,DelibxFP,2,0)*(Físico!L6),0)</f>
        <v>0</v>
      </c>
      <c r="N6" s="1">
        <f>IFERROR(VLOOKUP($A6,DelibxFP,2,0)*(Físico!M6),0)</f>
        <v>0</v>
      </c>
      <c r="O6" s="1">
        <f>IFERROR(VLOOKUP($A6,DelibxFP,2,0)*(Físico!N6),0)</f>
        <v>0</v>
      </c>
      <c r="P6" s="1">
        <f>IFERROR(VLOOKUP($A6,DelibxFP,2,0)*(Físico!O6),0)</f>
        <v>0</v>
      </c>
      <c r="Q6" s="1">
        <f>IFERROR(VLOOKUP($A6,DelibxFP,2,0)*(Físico!P6),0)</f>
        <v>0</v>
      </c>
      <c r="R6" s="1">
        <f>IFERROR(VLOOKUP($A6,DelibxFP,2,0)*(Físico!Q6),0)</f>
        <v>0</v>
      </c>
      <c r="S6" s="1">
        <f>IFERROR(VLOOKUP($A6,DelibxFP,2,0)*(Físico!R6),0)</f>
        <v>0</v>
      </c>
      <c r="T6" s="1">
        <f>IFERROR(VLOOKUP($A6,DelibxFP,2,0)*(Físico!S6),0)</f>
        <v>0</v>
      </c>
      <c r="U6" s="1">
        <f>IFERROR(VLOOKUP($A6,DelibxFP,2,0)*(Físico!T6),0)</f>
        <v>0</v>
      </c>
      <c r="V6" s="1">
        <f>IFERROR(VLOOKUP($A6,DelibxFP,2,0)*(Físico!U6),0)</f>
        <v>0</v>
      </c>
      <c r="W6" s="1">
        <f>IFERROR(VLOOKUP($A6,DelibxFP,2,0)*(Físico!V6),0)</f>
        <v>0</v>
      </c>
      <c r="X6" s="1">
        <f>IFERROR(VLOOKUP($A6,DelibxFP,2,0)*(Físico!W6),0)</f>
        <v>0</v>
      </c>
      <c r="Y6" s="1">
        <f>IFERROR(VLOOKUP($A6,DelibxFP,2,0)*(Físico!X6),0)</f>
        <v>0</v>
      </c>
      <c r="Z6" s="1">
        <f>IFERROR(VLOOKUP($A6,DelibxFP,2,0)*(Físico!Y6),0)</f>
        <v>0</v>
      </c>
      <c r="AA6" s="1">
        <f>IFERROR(VLOOKUP($A6,DelibxFP,2,0)*(Físico!Z6),0)</f>
        <v>0</v>
      </c>
      <c r="AB6" s="1">
        <f t="shared" si="1"/>
        <v>1800</v>
      </c>
    </row>
    <row r="7" spans="1:28" x14ac:dyDescent="0.25">
      <c r="B7" t="s">
        <v>6</v>
      </c>
      <c r="C7" s="1">
        <f t="shared" ref="C7:AA7" si="2">SUM(C2:C6)</f>
        <v>99600</v>
      </c>
      <c r="D7" s="1">
        <f t="shared" si="2"/>
        <v>66491.679999999993</v>
      </c>
      <c r="E7" s="1">
        <f t="shared" si="2"/>
        <v>300</v>
      </c>
      <c r="F7" s="1">
        <f t="shared" si="2"/>
        <v>4377.6000000000004</v>
      </c>
      <c r="G7" s="1">
        <f t="shared" si="2"/>
        <v>169365.6</v>
      </c>
      <c r="H7" s="1">
        <f t="shared" si="2"/>
        <v>2700</v>
      </c>
      <c r="I7" s="1">
        <f t="shared" si="2"/>
        <v>6272.7999999999993</v>
      </c>
      <c r="J7" s="1">
        <f t="shared" si="2"/>
        <v>7050</v>
      </c>
      <c r="K7" s="1">
        <f t="shared" si="2"/>
        <v>272566.71999999997</v>
      </c>
      <c r="L7" s="1">
        <f t="shared" si="2"/>
        <v>28200</v>
      </c>
      <c r="M7" s="1">
        <f t="shared" si="2"/>
        <v>1650</v>
      </c>
      <c r="N7" s="1">
        <f t="shared" si="2"/>
        <v>203238.72</v>
      </c>
      <c r="O7" s="1">
        <f t="shared" si="2"/>
        <v>4500</v>
      </c>
      <c r="P7" s="1">
        <f t="shared" si="2"/>
        <v>6368.24</v>
      </c>
      <c r="Q7" s="1">
        <f t="shared" si="2"/>
        <v>1650</v>
      </c>
      <c r="R7" s="1">
        <f t="shared" si="2"/>
        <v>55200.639999999999</v>
      </c>
      <c r="S7" s="1">
        <f t="shared" si="2"/>
        <v>900</v>
      </c>
      <c r="T7" s="1">
        <f t="shared" si="2"/>
        <v>6000</v>
      </c>
      <c r="U7" s="1">
        <f t="shared" si="2"/>
        <v>87819.199999999997</v>
      </c>
      <c r="V7" s="1">
        <f t="shared" si="2"/>
        <v>16309.279999999999</v>
      </c>
      <c r="W7" s="1">
        <f t="shared" si="2"/>
        <v>76528.160000000003</v>
      </c>
      <c r="X7" s="1">
        <f t="shared" si="2"/>
        <v>1254.56</v>
      </c>
      <c r="Y7" s="1">
        <f t="shared" si="2"/>
        <v>292312.48</v>
      </c>
      <c r="Z7" s="1">
        <f t="shared" si="2"/>
        <v>18600</v>
      </c>
      <c r="AA7" s="1">
        <f t="shared" si="2"/>
        <v>10036.48</v>
      </c>
      <c r="AB7" s="1">
        <f>SUM(AB2:AB6)</f>
        <v>1439292.1600000001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DelibxFP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2026-04-09T17:45:48Z</dcterms:created>
  <dcterms:modified xsi:type="dcterms:W3CDTF">2026-04-13T13:24:47Z</dcterms:modified>
</cp:coreProperties>
</file>