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Dezembro\Detalhado\Ambulatorial\"/>
    </mc:Choice>
  </mc:AlternateContent>
  <xr:revisionPtr revIDLastSave="0" documentId="13_ncr:1_{60DA2842-234F-4DC8-825C-E20A3D3629E5}" xr6:coauthVersionLast="47" xr6:coauthVersionMax="47" xr10:uidLastSave="{00000000-0000-0000-0000-000000000000}"/>
  <bookViews>
    <workbookView xWindow="-120" yWindow="-120" windowWidth="29040" windowHeight="15720" activeTab="2" xr2:uid="{5D33803B-2403-4AF3-8F92-5A1D9CC41A92}"/>
  </bookViews>
  <sheets>
    <sheet name="Delib" sheetId="1" r:id="rId1"/>
    <sheet name="Físico" sheetId="2" r:id="rId2"/>
    <sheet name="Complemento" sheetId="3" r:id="rId3"/>
  </sheets>
  <definedNames>
    <definedName name="delibc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4" i="3"/>
  <c r="AB5" i="3"/>
  <c r="AB2" i="3"/>
  <c r="C3" i="3"/>
  <c r="D3" i="3"/>
  <c r="E3" i="3"/>
  <c r="F3" i="3"/>
  <c r="G3" i="3"/>
  <c r="H3" i="3"/>
  <c r="I3" i="3"/>
  <c r="J3" i="3"/>
  <c r="K3" i="3"/>
  <c r="AB3" i="3" s="1"/>
  <c r="AB6" i="3" s="1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C2" i="3"/>
  <c r="A3" i="3"/>
  <c r="A4" i="3"/>
  <c r="A5" i="3"/>
  <c r="A2" i="3"/>
  <c r="K6" i="3" l="1"/>
</calcChain>
</file>

<file path=xl/sharedStrings.xml><?xml version="1.0" encoding="utf-8"?>
<sst xmlns="http://schemas.openxmlformats.org/spreadsheetml/2006/main" count="66" uniqueCount="33">
  <si>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</si>
  <si>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</si>
  <si>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</si>
  <si>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</si>
  <si>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0418010030 CONFECCAO DE FISTULA ARTERIO-VENOSA P/ HEMODIALIS</t>
  </si>
  <si>
    <t>Total</t>
  </si>
  <si>
    <t>0366323 HOSPITAL DIA MARIA SCHMITT</t>
  </si>
  <si>
    <t>0610062 HOSPITAL DE OLHOS DE CONCORDIA LTDA</t>
  </si>
  <si>
    <t>2303167 HOSPITAL SANTO ANTONIO DE ITAPEMA</t>
  </si>
  <si>
    <t>2303892 HOSPITAL SAO FRANCISCO</t>
  </si>
  <si>
    <t>2306336 HOSPITAL SAO JOSE</t>
  </si>
  <si>
    <t>2306344 HOSPITAL JARAGUA</t>
  </si>
  <si>
    <t>2335026 AEM AMBULATORIO DE ESPECIALIDADES MEDICAS</t>
  </si>
  <si>
    <t>2418177 HOSPITAL SAO FRANCISCO DE ASSIS</t>
  </si>
  <si>
    <t>2521296 HOSPITAL BETHESDA</t>
  </si>
  <si>
    <t>2521695 HOSPITAL RIO NEGRINHO</t>
  </si>
  <si>
    <t>2522411 HOSPITAL AZAMBUJA</t>
  </si>
  <si>
    <t>2568713 HOSPITAL REGIONAL ALTO VALE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</si>
  <si>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</si>
  <si>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</si>
  <si>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</si>
  <si>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</si>
  <si>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</si>
  <si>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</si>
  <si>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</si>
  <si>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3590909 HOSPITAL DA VISAO</t>
  </si>
  <si>
    <t>5195756 CIS NORDESTE SC</t>
  </si>
  <si>
    <t>6567274 CLINICA DE OLHOS ANTONELLI</t>
  </si>
  <si>
    <t>7486596 HOSPITAL REGIONAL DE BIGUACU HELMUTH NASS</t>
  </si>
  <si>
    <t>9386882 CENTRO DE ESPECIALIDADES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</si>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</sst>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AB3C-31BC-4D99-99DD-1C32CA40B888}">
  <dimension ref="A1:B15"/>
  <sheetViews>
    <sheetView workbookViewId="0">
      <selection sqref="A1:B15"/>
    </sheetView>
  </sheetViews>
  <sheetFormatPr defaultRowHeight="15" x14ac:dyDescent="0.25"/>
  <sheetData>
    <row r="1" spans="1:2" x14ac:dyDescent="0.25">
      <c r="A1" t="s">
        <v>31</v>
      </c>
      <c r="B1" s="1" t="s">
        <v>32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E881E-34B5-4225-AB6C-1A925CF6C92D}">
  <dimension ref="A1:AA6"/>
  <sheetViews>
    <sheetView workbookViewId="0">
      <selection activeCell="AA7" sqref="AA7"/>
    </sheetView>
  </sheetViews>
  <sheetFormatPr defaultRowHeight="15" x14ac:dyDescent="0.25"/>
  <cols>
    <col min="1" max="1" width="11" customWidth="1"/>
  </cols>
  <sheetData>
    <row r="1" spans="1:27" x14ac:dyDescent="0.25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5</v>
      </c>
    </row>
    <row r="2" spans="1:27" x14ac:dyDescent="0.25">
      <c r="A2" t="s">
        <v>1</v>
      </c>
      <c r="B2">
        <v>0</v>
      </c>
      <c r="C2">
        <v>15</v>
      </c>
      <c r="D2">
        <v>0</v>
      </c>
      <c r="E2">
        <v>0</v>
      </c>
      <c r="F2">
        <v>149</v>
      </c>
      <c r="G2">
        <v>0</v>
      </c>
      <c r="H2">
        <v>0</v>
      </c>
      <c r="I2">
        <v>0</v>
      </c>
      <c r="J2">
        <v>355</v>
      </c>
      <c r="K2">
        <v>0</v>
      </c>
      <c r="L2">
        <v>95</v>
      </c>
      <c r="M2">
        <v>0</v>
      </c>
      <c r="N2">
        <v>0</v>
      </c>
      <c r="O2">
        <v>56</v>
      </c>
      <c r="P2">
        <v>0</v>
      </c>
      <c r="Q2">
        <v>0</v>
      </c>
      <c r="R2">
        <v>0</v>
      </c>
      <c r="S2">
        <v>66</v>
      </c>
      <c r="T2">
        <v>4</v>
      </c>
      <c r="U2">
        <v>80</v>
      </c>
      <c r="V2">
        <v>0</v>
      </c>
      <c r="W2">
        <v>217</v>
      </c>
      <c r="X2">
        <v>0</v>
      </c>
      <c r="Y2">
        <v>0</v>
      </c>
      <c r="Z2">
        <v>288</v>
      </c>
      <c r="AA2">
        <v>1325</v>
      </c>
    </row>
    <row r="3" spans="1:27" x14ac:dyDescent="0.25">
      <c r="A3" t="s">
        <v>2</v>
      </c>
      <c r="B3">
        <v>0</v>
      </c>
      <c r="C3">
        <v>0</v>
      </c>
      <c r="D3">
        <v>2</v>
      </c>
      <c r="E3">
        <v>0</v>
      </c>
      <c r="F3">
        <v>0</v>
      </c>
      <c r="G3">
        <v>35</v>
      </c>
      <c r="H3">
        <v>4</v>
      </c>
      <c r="I3">
        <v>21</v>
      </c>
      <c r="J3">
        <v>85</v>
      </c>
      <c r="K3">
        <v>0</v>
      </c>
      <c r="L3">
        <v>0</v>
      </c>
      <c r="M3">
        <v>4</v>
      </c>
      <c r="N3">
        <v>10</v>
      </c>
      <c r="O3">
        <v>0</v>
      </c>
      <c r="P3">
        <v>12</v>
      </c>
      <c r="Q3">
        <v>13</v>
      </c>
      <c r="R3">
        <v>2</v>
      </c>
      <c r="S3">
        <v>0</v>
      </c>
      <c r="T3">
        <v>0</v>
      </c>
      <c r="U3">
        <v>0</v>
      </c>
      <c r="V3">
        <v>119</v>
      </c>
      <c r="W3">
        <v>0</v>
      </c>
      <c r="X3">
        <v>47</v>
      </c>
      <c r="Y3">
        <v>0</v>
      </c>
      <c r="Z3">
        <v>0</v>
      </c>
      <c r="AA3">
        <v>355</v>
      </c>
    </row>
    <row r="4" spans="1:27" x14ac:dyDescent="0.25">
      <c r="A4" t="s">
        <v>3</v>
      </c>
      <c r="B4">
        <v>168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76</v>
      </c>
      <c r="L4">
        <v>0</v>
      </c>
      <c r="M4">
        <v>0</v>
      </c>
      <c r="N4">
        <v>0</v>
      </c>
      <c r="O4">
        <v>0</v>
      </c>
      <c r="P4">
        <v>222</v>
      </c>
      <c r="Q4">
        <v>2</v>
      </c>
      <c r="R4">
        <v>12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2</v>
      </c>
      <c r="Z4">
        <v>0</v>
      </c>
      <c r="AA4">
        <v>482</v>
      </c>
    </row>
    <row r="5" spans="1:27" x14ac:dyDescent="0.25">
      <c r="A5" t="s">
        <v>4</v>
      </c>
      <c r="B5">
        <v>0</v>
      </c>
      <c r="C5">
        <v>0</v>
      </c>
      <c r="D5">
        <v>0</v>
      </c>
      <c r="E5">
        <v>4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4</v>
      </c>
    </row>
    <row r="6" spans="1:27" x14ac:dyDescent="0.25">
      <c r="A6" t="s">
        <v>5</v>
      </c>
      <c r="B6">
        <v>168</v>
      </c>
      <c r="C6">
        <v>15</v>
      </c>
      <c r="D6">
        <v>2</v>
      </c>
      <c r="E6">
        <v>4</v>
      </c>
      <c r="F6">
        <v>149</v>
      </c>
      <c r="G6">
        <v>35</v>
      </c>
      <c r="H6">
        <v>4</v>
      </c>
      <c r="I6">
        <v>21</v>
      </c>
      <c r="J6">
        <v>441</v>
      </c>
      <c r="K6">
        <v>76</v>
      </c>
      <c r="L6">
        <v>95</v>
      </c>
      <c r="M6">
        <v>4</v>
      </c>
      <c r="N6">
        <v>10</v>
      </c>
      <c r="O6">
        <v>56</v>
      </c>
      <c r="P6">
        <v>234</v>
      </c>
      <c r="Q6">
        <v>15</v>
      </c>
      <c r="R6">
        <v>14</v>
      </c>
      <c r="S6">
        <v>66</v>
      </c>
      <c r="T6">
        <v>4</v>
      </c>
      <c r="U6">
        <v>80</v>
      </c>
      <c r="V6">
        <v>119</v>
      </c>
      <c r="W6">
        <v>217</v>
      </c>
      <c r="X6">
        <v>47</v>
      </c>
      <c r="Y6">
        <v>2</v>
      </c>
      <c r="Z6">
        <v>288</v>
      </c>
      <c r="AA6">
        <v>2165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7B14D-7843-46B3-B558-AD9668AE49D0}">
  <dimension ref="A1:AB6"/>
  <sheetViews>
    <sheetView tabSelected="1" topLeftCell="I1" workbookViewId="0">
      <selection activeCell="AB6" sqref="AB6"/>
    </sheetView>
  </sheetViews>
  <sheetFormatPr defaultRowHeight="15" x14ac:dyDescent="0.25"/>
  <cols>
    <col min="1" max="1" width="10" bestFit="1" customWidth="1"/>
    <col min="3" max="4" width="13.28515625" bestFit="1" customWidth="1"/>
    <col min="5" max="5" width="10.5703125" bestFit="1" customWidth="1"/>
    <col min="6" max="6" width="13.28515625" bestFit="1" customWidth="1"/>
    <col min="7" max="7" width="14.28515625" bestFit="1" customWidth="1"/>
    <col min="8" max="8" width="12.140625" bestFit="1" customWidth="1"/>
    <col min="9" max="9" width="10.5703125" bestFit="1" customWidth="1"/>
    <col min="10" max="10" width="12.140625" bestFit="1" customWidth="1"/>
    <col min="11" max="11" width="14.28515625" bestFit="1" customWidth="1"/>
    <col min="12" max="12" width="13.28515625" bestFit="1" customWidth="1"/>
    <col min="13" max="13" width="14.28515625" bestFit="1" customWidth="1"/>
    <col min="14" max="14" width="10.5703125" bestFit="1" customWidth="1"/>
    <col min="15" max="15" width="12.140625" bestFit="1" customWidth="1"/>
    <col min="16" max="17" width="13.28515625" bestFit="1" customWidth="1"/>
    <col min="18" max="19" width="12.140625" bestFit="1" customWidth="1"/>
    <col min="20" max="20" width="13.28515625" bestFit="1" customWidth="1"/>
    <col min="21" max="21" width="12.140625" bestFit="1" customWidth="1"/>
    <col min="22" max="22" width="14.28515625" bestFit="1" customWidth="1"/>
    <col min="23" max="23" width="13.28515625" bestFit="1" customWidth="1"/>
    <col min="24" max="24" width="14.28515625" bestFit="1" customWidth="1"/>
    <col min="25" max="25" width="12.140625" bestFit="1" customWidth="1"/>
    <col min="26" max="26" width="10.5703125" bestFit="1" customWidth="1"/>
    <col min="27" max="27" width="14.28515625" bestFit="1" customWidth="1"/>
    <col min="28" max="28" width="15.85546875" bestFit="1" customWidth="1"/>
  </cols>
  <sheetData>
    <row r="1" spans="1:28" x14ac:dyDescent="0.25"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5</v>
      </c>
    </row>
    <row r="2" spans="1:28" x14ac:dyDescent="0.25">
      <c r="A2">
        <f>LEFT(B2,10)*1</f>
        <v>303050233</v>
      </c>
      <c r="B2" t="s">
        <v>1</v>
      </c>
      <c r="C2" s="1">
        <f>IFERROR(VLOOKUP($A2,delibc,2,0)*Físico!B2,0)</f>
        <v>0</v>
      </c>
      <c r="D2" s="1">
        <f>IFERROR(VLOOKUP($A2,delibc,2,0)*Físico!C2,0)</f>
        <v>18818.399999999998</v>
      </c>
      <c r="E2" s="1">
        <f>IFERROR(VLOOKUP($A2,delibc,2,0)*Físico!D2,0)</f>
        <v>0</v>
      </c>
      <c r="F2" s="1">
        <f>IFERROR(VLOOKUP($A2,delibc,2,0)*Físico!E2,0)</f>
        <v>0</v>
      </c>
      <c r="G2" s="1">
        <f>IFERROR(VLOOKUP($A2,delibc,2,0)*Físico!F2,0)</f>
        <v>186929.44</v>
      </c>
      <c r="H2" s="1">
        <f>IFERROR(VLOOKUP($A2,delibc,2,0)*Físico!G2,0)</f>
        <v>0</v>
      </c>
      <c r="I2" s="1">
        <f>IFERROR(VLOOKUP($A2,delibc,2,0)*Físico!H2,0)</f>
        <v>0</v>
      </c>
      <c r="J2" s="1">
        <f>IFERROR(VLOOKUP($A2,delibc,2,0)*Físico!I2,0)</f>
        <v>0</v>
      </c>
      <c r="K2" s="1">
        <f>IFERROR(VLOOKUP($A2,delibc,2,0)*Físico!J2,0)</f>
        <v>445368.8</v>
      </c>
      <c r="L2" s="1">
        <f>IFERROR(VLOOKUP($A2,delibc,2,0)*Físico!K2,0)</f>
        <v>0</v>
      </c>
      <c r="M2" s="1">
        <f>IFERROR(VLOOKUP($A2,delibc,2,0)*Físico!L2,0)</f>
        <v>119183.2</v>
      </c>
      <c r="N2" s="1">
        <f>IFERROR(VLOOKUP($A2,delibc,2,0)*Físico!M2,0)</f>
        <v>0</v>
      </c>
      <c r="O2" s="1">
        <f>IFERROR(VLOOKUP($A2,delibc,2,0)*Físico!N2,0)</f>
        <v>0</v>
      </c>
      <c r="P2" s="1">
        <f>IFERROR(VLOOKUP($A2,delibc,2,0)*Físico!O2,0)</f>
        <v>70255.360000000001</v>
      </c>
      <c r="Q2" s="1">
        <f>IFERROR(VLOOKUP($A2,delibc,2,0)*Físico!P2,0)</f>
        <v>0</v>
      </c>
      <c r="R2" s="1">
        <f>IFERROR(VLOOKUP($A2,delibc,2,0)*Físico!Q2,0)</f>
        <v>0</v>
      </c>
      <c r="S2" s="1">
        <f>IFERROR(VLOOKUP($A2,delibc,2,0)*Físico!R2,0)</f>
        <v>0</v>
      </c>
      <c r="T2" s="1">
        <f>IFERROR(VLOOKUP($A2,delibc,2,0)*Físico!S2,0)</f>
        <v>82800.959999999992</v>
      </c>
      <c r="U2" s="1">
        <f>IFERROR(VLOOKUP($A2,delibc,2,0)*Físico!T2,0)</f>
        <v>5018.24</v>
      </c>
      <c r="V2" s="1">
        <f>IFERROR(VLOOKUP($A2,delibc,2,0)*Físico!U2,0)</f>
        <v>100364.79999999999</v>
      </c>
      <c r="W2" s="1">
        <f>IFERROR(VLOOKUP($A2,delibc,2,0)*Físico!V2,0)</f>
        <v>0</v>
      </c>
      <c r="X2" s="1">
        <f>IFERROR(VLOOKUP($A2,delibc,2,0)*Físico!W2,0)</f>
        <v>272239.51999999996</v>
      </c>
      <c r="Y2" s="1">
        <f>IFERROR(VLOOKUP($A2,delibc,2,0)*Físico!X2,0)</f>
        <v>0</v>
      </c>
      <c r="Z2" s="1">
        <f>IFERROR(VLOOKUP($A2,delibc,2,0)*Físico!Y2,0)</f>
        <v>0</v>
      </c>
      <c r="AA2" s="1">
        <f>IFERROR(VLOOKUP($A2,delibc,2,0)*Físico!Z2,0)</f>
        <v>361313.27999999997</v>
      </c>
      <c r="AB2" s="1">
        <f>SUM(C2:AA2)</f>
        <v>1662292</v>
      </c>
    </row>
    <row r="3" spans="1:28" x14ac:dyDescent="0.25">
      <c r="A3">
        <f t="shared" ref="A3:A5" si="0">LEFT(B3,10)*1</f>
        <v>309070015</v>
      </c>
      <c r="B3" t="s">
        <v>2</v>
      </c>
      <c r="C3" s="1">
        <f>IFERROR(VLOOKUP($A3,delibc,2,0)*Físico!B3,0)</f>
        <v>0</v>
      </c>
      <c r="D3" s="1">
        <f>IFERROR(VLOOKUP($A3,delibc,2,0)*Físico!C3,0)</f>
        <v>0</v>
      </c>
      <c r="E3" s="1">
        <f>IFERROR(VLOOKUP($A3,delibc,2,0)*Físico!D3,0)</f>
        <v>300</v>
      </c>
      <c r="F3" s="1">
        <f>IFERROR(VLOOKUP($A3,delibc,2,0)*Físico!E3,0)</f>
        <v>0</v>
      </c>
      <c r="G3" s="1">
        <f>IFERROR(VLOOKUP($A3,delibc,2,0)*Físico!F3,0)</f>
        <v>0</v>
      </c>
      <c r="H3" s="1">
        <f>IFERROR(VLOOKUP($A3,delibc,2,0)*Físico!G3,0)</f>
        <v>5250</v>
      </c>
      <c r="I3" s="1">
        <f>IFERROR(VLOOKUP($A3,delibc,2,0)*Físico!H3,0)</f>
        <v>600</v>
      </c>
      <c r="J3" s="1">
        <f>IFERROR(VLOOKUP($A3,delibc,2,0)*Físico!I3,0)</f>
        <v>3150</v>
      </c>
      <c r="K3" s="1">
        <f>IFERROR(VLOOKUP($A3,delibc,2,0)*Físico!J3,0)</f>
        <v>12750</v>
      </c>
      <c r="L3" s="1">
        <f>IFERROR(VLOOKUP($A3,delibc,2,0)*Físico!K3,0)</f>
        <v>0</v>
      </c>
      <c r="M3" s="1">
        <f>IFERROR(VLOOKUP($A3,delibc,2,0)*Físico!L3,0)</f>
        <v>0</v>
      </c>
      <c r="N3" s="1">
        <f>IFERROR(VLOOKUP($A3,delibc,2,0)*Físico!M3,0)</f>
        <v>600</v>
      </c>
      <c r="O3" s="1">
        <f>IFERROR(VLOOKUP($A3,delibc,2,0)*Físico!N3,0)</f>
        <v>1500</v>
      </c>
      <c r="P3" s="1">
        <f>IFERROR(VLOOKUP($A3,delibc,2,0)*Físico!O3,0)</f>
        <v>0</v>
      </c>
      <c r="Q3" s="1">
        <f>IFERROR(VLOOKUP($A3,delibc,2,0)*Físico!P3,0)</f>
        <v>1800</v>
      </c>
      <c r="R3" s="1">
        <f>IFERROR(VLOOKUP($A3,delibc,2,0)*Físico!Q3,0)</f>
        <v>1950</v>
      </c>
      <c r="S3" s="1">
        <f>IFERROR(VLOOKUP($A3,delibc,2,0)*Físico!R3,0)</f>
        <v>300</v>
      </c>
      <c r="T3" s="1">
        <f>IFERROR(VLOOKUP($A3,delibc,2,0)*Físico!S3,0)</f>
        <v>0</v>
      </c>
      <c r="U3" s="1">
        <f>IFERROR(VLOOKUP($A3,delibc,2,0)*Físico!T3,0)</f>
        <v>0</v>
      </c>
      <c r="V3" s="1">
        <f>IFERROR(VLOOKUP($A3,delibc,2,0)*Físico!U3,0)</f>
        <v>0</v>
      </c>
      <c r="W3" s="1">
        <f>IFERROR(VLOOKUP($A3,delibc,2,0)*Físico!V3,0)</f>
        <v>17850</v>
      </c>
      <c r="X3" s="1">
        <f>IFERROR(VLOOKUP($A3,delibc,2,0)*Físico!W3,0)</f>
        <v>0</v>
      </c>
      <c r="Y3" s="1">
        <f>IFERROR(VLOOKUP($A3,delibc,2,0)*Físico!X3,0)</f>
        <v>7050</v>
      </c>
      <c r="Z3" s="1">
        <f>IFERROR(VLOOKUP($A3,delibc,2,0)*Físico!Y3,0)</f>
        <v>0</v>
      </c>
      <c r="AA3" s="1">
        <f>IFERROR(VLOOKUP($A3,delibc,2,0)*Físico!Z3,0)</f>
        <v>0</v>
      </c>
      <c r="AB3" s="1">
        <f t="shared" ref="AB3:AB5" si="1">SUM(C3:AA3)</f>
        <v>53100</v>
      </c>
    </row>
    <row r="4" spans="1:28" x14ac:dyDescent="0.25">
      <c r="A4">
        <f t="shared" si="0"/>
        <v>309070023</v>
      </c>
      <c r="B4" t="s">
        <v>3</v>
      </c>
      <c r="C4" s="1">
        <f>IFERROR(VLOOKUP($A4,delibc,2,0)*Físico!B4,0)</f>
        <v>50400</v>
      </c>
      <c r="D4" s="1">
        <f>IFERROR(VLOOKUP($A4,delibc,2,0)*Físico!C4,0)</f>
        <v>0</v>
      </c>
      <c r="E4" s="1">
        <f>IFERROR(VLOOKUP($A4,delibc,2,0)*Físico!D4,0)</f>
        <v>0</v>
      </c>
      <c r="F4" s="1">
        <f>IFERROR(VLOOKUP($A4,delibc,2,0)*Físico!E4,0)</f>
        <v>0</v>
      </c>
      <c r="G4" s="1">
        <f>IFERROR(VLOOKUP($A4,delibc,2,0)*Físico!F4,0)</f>
        <v>0</v>
      </c>
      <c r="H4" s="1">
        <f>IFERROR(VLOOKUP($A4,delibc,2,0)*Físico!G4,0)</f>
        <v>0</v>
      </c>
      <c r="I4" s="1">
        <f>IFERROR(VLOOKUP($A4,delibc,2,0)*Físico!H4,0)</f>
        <v>0</v>
      </c>
      <c r="J4" s="1">
        <f>IFERROR(VLOOKUP($A4,delibc,2,0)*Físico!I4,0)</f>
        <v>0</v>
      </c>
      <c r="K4" s="1">
        <f>IFERROR(VLOOKUP($A4,delibc,2,0)*Físico!J4,0)</f>
        <v>0</v>
      </c>
      <c r="L4" s="1">
        <f>IFERROR(VLOOKUP($A4,delibc,2,0)*Físico!K4,0)</f>
        <v>22800</v>
      </c>
      <c r="M4" s="1">
        <f>IFERROR(VLOOKUP($A4,delibc,2,0)*Físico!L4,0)</f>
        <v>0</v>
      </c>
      <c r="N4" s="1">
        <f>IFERROR(VLOOKUP($A4,delibc,2,0)*Físico!M4,0)</f>
        <v>0</v>
      </c>
      <c r="O4" s="1">
        <f>IFERROR(VLOOKUP($A4,delibc,2,0)*Físico!N4,0)</f>
        <v>0</v>
      </c>
      <c r="P4" s="1">
        <f>IFERROR(VLOOKUP($A4,delibc,2,0)*Físico!O4,0)</f>
        <v>0</v>
      </c>
      <c r="Q4" s="1">
        <f>IFERROR(VLOOKUP($A4,delibc,2,0)*Físico!P4,0)</f>
        <v>66600</v>
      </c>
      <c r="R4" s="1">
        <f>IFERROR(VLOOKUP($A4,delibc,2,0)*Físico!Q4,0)</f>
        <v>600</v>
      </c>
      <c r="S4" s="1">
        <f>IFERROR(VLOOKUP($A4,delibc,2,0)*Físico!R4,0)</f>
        <v>3600</v>
      </c>
      <c r="T4" s="1">
        <f>IFERROR(VLOOKUP($A4,delibc,2,0)*Físico!S4,0)</f>
        <v>0</v>
      </c>
      <c r="U4" s="1">
        <f>IFERROR(VLOOKUP($A4,delibc,2,0)*Físico!T4,0)</f>
        <v>0</v>
      </c>
      <c r="V4" s="1">
        <f>IFERROR(VLOOKUP($A4,delibc,2,0)*Físico!U4,0)</f>
        <v>0</v>
      </c>
      <c r="W4" s="1">
        <f>IFERROR(VLOOKUP($A4,delibc,2,0)*Físico!V4,0)</f>
        <v>0</v>
      </c>
      <c r="X4" s="1">
        <f>IFERROR(VLOOKUP($A4,delibc,2,0)*Físico!W4,0)</f>
        <v>0</v>
      </c>
      <c r="Y4" s="1">
        <f>IFERROR(VLOOKUP($A4,delibc,2,0)*Físico!X4,0)</f>
        <v>0</v>
      </c>
      <c r="Z4" s="1">
        <f>IFERROR(VLOOKUP($A4,delibc,2,0)*Físico!Y4,0)</f>
        <v>600</v>
      </c>
      <c r="AA4" s="1">
        <f>IFERROR(VLOOKUP($A4,delibc,2,0)*Físico!Z4,0)</f>
        <v>0</v>
      </c>
      <c r="AB4" s="1">
        <f t="shared" si="1"/>
        <v>144600</v>
      </c>
    </row>
    <row r="5" spans="1:28" x14ac:dyDescent="0.25">
      <c r="A5">
        <f t="shared" si="0"/>
        <v>418010030</v>
      </c>
      <c r="B5" t="s">
        <v>4</v>
      </c>
      <c r="C5" s="1">
        <f>IFERROR(VLOOKUP($A5,delibc,2,0)*Físico!B5,0)</f>
        <v>0</v>
      </c>
      <c r="D5" s="1">
        <f>IFERROR(VLOOKUP($A5,delibc,2,0)*Físico!C5,0)</f>
        <v>0</v>
      </c>
      <c r="E5" s="1">
        <f>IFERROR(VLOOKUP($A5,delibc,2,0)*Físico!D5,0)</f>
        <v>0</v>
      </c>
      <c r="F5" s="1">
        <f>IFERROR(VLOOKUP($A5,delibc,2,0)*Físico!E5,0)</f>
        <v>10310.4</v>
      </c>
      <c r="G5" s="1">
        <f>IFERROR(VLOOKUP($A5,delibc,2,0)*Físico!F5,0)</f>
        <v>0</v>
      </c>
      <c r="H5" s="1">
        <f>IFERROR(VLOOKUP($A5,delibc,2,0)*Físico!G5,0)</f>
        <v>0</v>
      </c>
      <c r="I5" s="1">
        <f>IFERROR(VLOOKUP($A5,delibc,2,0)*Físico!H5,0)</f>
        <v>0</v>
      </c>
      <c r="J5" s="1">
        <f>IFERROR(VLOOKUP($A5,delibc,2,0)*Físico!I5,0)</f>
        <v>0</v>
      </c>
      <c r="K5" s="1">
        <f>IFERROR(VLOOKUP($A5,delibc,2,0)*Físico!J5,0)</f>
        <v>0</v>
      </c>
      <c r="L5" s="1">
        <f>IFERROR(VLOOKUP($A5,delibc,2,0)*Físico!K5,0)</f>
        <v>0</v>
      </c>
      <c r="M5" s="1">
        <f>IFERROR(VLOOKUP($A5,delibc,2,0)*Físico!L5,0)</f>
        <v>0</v>
      </c>
      <c r="N5" s="1">
        <f>IFERROR(VLOOKUP($A5,delibc,2,0)*Físico!M5,0)</f>
        <v>0</v>
      </c>
      <c r="O5" s="1">
        <f>IFERROR(VLOOKUP($A5,delibc,2,0)*Físico!N5,0)</f>
        <v>0</v>
      </c>
      <c r="P5" s="1">
        <f>IFERROR(VLOOKUP($A5,delibc,2,0)*Físico!O5,0)</f>
        <v>0</v>
      </c>
      <c r="Q5" s="1">
        <f>IFERROR(VLOOKUP($A5,delibc,2,0)*Físico!P5,0)</f>
        <v>0</v>
      </c>
      <c r="R5" s="1">
        <f>IFERROR(VLOOKUP($A5,delibc,2,0)*Físico!Q5,0)</f>
        <v>0</v>
      </c>
      <c r="S5" s="1">
        <f>IFERROR(VLOOKUP($A5,delibc,2,0)*Físico!R5,0)</f>
        <v>0</v>
      </c>
      <c r="T5" s="1">
        <f>IFERROR(VLOOKUP($A5,delibc,2,0)*Físico!S5,0)</f>
        <v>0</v>
      </c>
      <c r="U5" s="1">
        <f>IFERROR(VLOOKUP($A5,delibc,2,0)*Físico!T5,0)</f>
        <v>0</v>
      </c>
      <c r="V5" s="1">
        <f>IFERROR(VLOOKUP($A5,delibc,2,0)*Físico!U5,0)</f>
        <v>0</v>
      </c>
      <c r="W5" s="1">
        <f>IFERROR(VLOOKUP($A5,delibc,2,0)*Físico!V5,0)</f>
        <v>0</v>
      </c>
      <c r="X5" s="1">
        <f>IFERROR(VLOOKUP($A5,delibc,2,0)*Físico!W5,0)</f>
        <v>0</v>
      </c>
      <c r="Y5" s="1">
        <f>IFERROR(VLOOKUP($A5,delibc,2,0)*Físico!X5,0)</f>
        <v>0</v>
      </c>
      <c r="Z5" s="1">
        <f>IFERROR(VLOOKUP($A5,delibc,2,0)*Físico!Y5,0)</f>
        <v>0</v>
      </c>
      <c r="AA5" s="1">
        <f>IFERROR(VLOOKUP($A5,delibc,2,0)*Físico!Z5,0)</f>
        <v>0</v>
      </c>
      <c r="AB5" s="1">
        <f t="shared" si="1"/>
        <v>10310.4</v>
      </c>
    </row>
    <row r="6" spans="1:28" x14ac:dyDescent="0.25">
      <c r="B6" t="s">
        <v>5</v>
      </c>
      <c r="C6" s="1">
        <f t="shared" ref="C6:AA6" si="2">SUM(C2:C5)</f>
        <v>50400</v>
      </c>
      <c r="D6" s="1">
        <f t="shared" si="2"/>
        <v>18818.399999999998</v>
      </c>
      <c r="E6" s="1">
        <f t="shared" si="2"/>
        <v>300</v>
      </c>
      <c r="F6" s="1">
        <f t="shared" si="2"/>
        <v>10310.4</v>
      </c>
      <c r="G6" s="1">
        <f t="shared" si="2"/>
        <v>186929.44</v>
      </c>
      <c r="H6" s="1">
        <f t="shared" si="2"/>
        <v>5250</v>
      </c>
      <c r="I6" s="1">
        <f t="shared" si="2"/>
        <v>600</v>
      </c>
      <c r="J6" s="1">
        <f t="shared" si="2"/>
        <v>3150</v>
      </c>
      <c r="K6" s="1">
        <f t="shared" si="2"/>
        <v>458118.8</v>
      </c>
      <c r="L6" s="1">
        <f t="shared" si="2"/>
        <v>22800</v>
      </c>
      <c r="M6" s="1">
        <f t="shared" si="2"/>
        <v>119183.2</v>
      </c>
      <c r="N6" s="1">
        <f t="shared" si="2"/>
        <v>600</v>
      </c>
      <c r="O6" s="1">
        <f t="shared" si="2"/>
        <v>1500</v>
      </c>
      <c r="P6" s="1">
        <f t="shared" si="2"/>
        <v>70255.360000000001</v>
      </c>
      <c r="Q6" s="1">
        <f t="shared" si="2"/>
        <v>68400</v>
      </c>
      <c r="R6" s="1">
        <f t="shared" si="2"/>
        <v>2550</v>
      </c>
      <c r="S6" s="1">
        <f t="shared" si="2"/>
        <v>3900</v>
      </c>
      <c r="T6" s="1">
        <f t="shared" si="2"/>
        <v>82800.959999999992</v>
      </c>
      <c r="U6" s="1">
        <f t="shared" si="2"/>
        <v>5018.24</v>
      </c>
      <c r="V6" s="1">
        <f t="shared" si="2"/>
        <v>100364.79999999999</v>
      </c>
      <c r="W6" s="1">
        <f t="shared" si="2"/>
        <v>17850</v>
      </c>
      <c r="X6" s="1">
        <f t="shared" si="2"/>
        <v>272239.51999999996</v>
      </c>
      <c r="Y6" s="1">
        <f t="shared" si="2"/>
        <v>7050</v>
      </c>
      <c r="Z6" s="1">
        <f t="shared" si="2"/>
        <v>600</v>
      </c>
      <c r="AA6" s="1">
        <f t="shared" si="2"/>
        <v>361313.27999999997</v>
      </c>
      <c r="AB6" s="1">
        <f>SUM(AB2:AB5)</f>
        <v>1870302.4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2026-02-13T13:14:35Z</dcterms:created>
  <dcterms:modified xsi:type="dcterms:W3CDTF">2026-02-24T17:23:41Z</dcterms:modified>
</cp:coreProperties>
</file>