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DAES\GEMAS\CAMPANHA CIRURGIAS ELETIVAS\TABELA CATARINENSE 2025\Agosto\Detalhado\Ambulatorial\"/>
    </mc:Choice>
  </mc:AlternateContent>
  <xr:revisionPtr revIDLastSave="0" documentId="13_ncr:1_{A9C6A2FD-DB96-4AAE-93F0-E8089CC5ED65}" xr6:coauthVersionLast="47" xr6:coauthVersionMax="47" xr10:uidLastSave="{00000000-0000-0000-0000-000000000000}"/>
  <bookViews>
    <workbookView xWindow="-75" yWindow="0" windowWidth="14565" windowHeight="15435" activeTab="2" xr2:uid="{63197A3C-920A-4F3D-9DF0-781D1501EB6D}"/>
  </bookViews>
  <sheets>
    <sheet name="Delib" sheetId="2" r:id="rId1"/>
    <sheet name="Físico" sheetId="1" r:id="rId2"/>
    <sheet name="Complemento" sheetId="3" r:id="rId3"/>
  </sheets>
  <externalReferences>
    <externalReference r:id="rId4"/>
  </externalReferences>
  <definedNames>
    <definedName name="deli">Delib!$A$1:$B$15</definedName>
    <definedName name="delib">[1]Delib!$A$1:$B$15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3" l="1"/>
  <c r="D6" i="3"/>
  <c r="E6" i="3"/>
  <c r="F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C3" i="3"/>
  <c r="D3" i="3"/>
  <c r="E3" i="3"/>
  <c r="F3" i="3"/>
  <c r="G3" i="3"/>
  <c r="H3" i="3"/>
  <c r="I3" i="3"/>
  <c r="J3" i="3"/>
  <c r="AD3" i="3" s="1"/>
  <c r="K3" i="3"/>
  <c r="L3" i="3"/>
  <c r="M3" i="3"/>
  <c r="N3" i="3"/>
  <c r="O3" i="3"/>
  <c r="P3" i="3"/>
  <c r="Q3" i="3"/>
  <c r="R3" i="3"/>
  <c r="S3" i="3"/>
  <c r="T3" i="3"/>
  <c r="U3" i="3"/>
  <c r="V3" i="3"/>
  <c r="W3" i="3"/>
  <c r="X3" i="3"/>
  <c r="Y3" i="3"/>
  <c r="Z3" i="3"/>
  <c r="AA3" i="3"/>
  <c r="AB3" i="3"/>
  <c r="AC3" i="3"/>
  <c r="C4" i="3"/>
  <c r="D4" i="3"/>
  <c r="E4" i="3"/>
  <c r="F4" i="3"/>
  <c r="G4" i="3"/>
  <c r="AD4" i="3" s="1"/>
  <c r="H4" i="3"/>
  <c r="I4" i="3"/>
  <c r="J4" i="3"/>
  <c r="K4" i="3"/>
  <c r="L4" i="3"/>
  <c r="M4" i="3"/>
  <c r="N4" i="3"/>
  <c r="O4" i="3"/>
  <c r="P4" i="3"/>
  <c r="Q4" i="3"/>
  <c r="R4" i="3"/>
  <c r="S4" i="3"/>
  <c r="T4" i="3"/>
  <c r="U4" i="3"/>
  <c r="V4" i="3"/>
  <c r="W4" i="3"/>
  <c r="X4" i="3"/>
  <c r="Y4" i="3"/>
  <c r="Z4" i="3"/>
  <c r="AA4" i="3"/>
  <c r="AB4" i="3"/>
  <c r="AC4" i="3"/>
  <c r="C5" i="3"/>
  <c r="D5" i="3"/>
  <c r="AD5" i="3" s="1"/>
  <c r="E5" i="3"/>
  <c r="F5" i="3"/>
  <c r="G5" i="3"/>
  <c r="H5" i="3"/>
  <c r="I5" i="3"/>
  <c r="J5" i="3"/>
  <c r="K5" i="3"/>
  <c r="L5" i="3"/>
  <c r="M5" i="3"/>
  <c r="N5" i="3"/>
  <c r="O5" i="3"/>
  <c r="P5" i="3"/>
  <c r="Q5" i="3"/>
  <c r="R5" i="3"/>
  <c r="S5" i="3"/>
  <c r="T5" i="3"/>
  <c r="U5" i="3"/>
  <c r="V5" i="3"/>
  <c r="W5" i="3"/>
  <c r="X5" i="3"/>
  <c r="Y5" i="3"/>
  <c r="Z5" i="3"/>
  <c r="AA5" i="3"/>
  <c r="AB5" i="3"/>
  <c r="AC5" i="3"/>
  <c r="D2" i="3"/>
  <c r="E2" i="3"/>
  <c r="F2" i="3"/>
  <c r="G2" i="3"/>
  <c r="H2" i="3"/>
  <c r="I2" i="3"/>
  <c r="J2" i="3"/>
  <c r="K2" i="3"/>
  <c r="L2" i="3"/>
  <c r="M2" i="3"/>
  <c r="N2" i="3"/>
  <c r="O2" i="3"/>
  <c r="P2" i="3"/>
  <c r="Q2" i="3"/>
  <c r="R2" i="3"/>
  <c r="S2" i="3"/>
  <c r="T2" i="3"/>
  <c r="U2" i="3"/>
  <c r="V2" i="3"/>
  <c r="W2" i="3"/>
  <c r="X2" i="3"/>
  <c r="Y2" i="3"/>
  <c r="Z2" i="3"/>
  <c r="AA2" i="3"/>
  <c r="AB2" i="3"/>
  <c r="AC2" i="3"/>
  <c r="C2" i="3"/>
  <c r="A3" i="3"/>
  <c r="A4" i="3"/>
  <c r="A5" i="3"/>
  <c r="A2" i="3"/>
  <c r="AD2" i="3" l="1"/>
</calcChain>
</file>

<file path=xl/sharedStrings.xml><?xml version="1.0" encoding="utf-8"?>
<sst xmlns="http://schemas.openxmlformats.org/spreadsheetml/2006/main" count="70" uniqueCount="35">
  <si>
    <t>Estabelecimentos CNES-SC</t>
  </si>
  <si>
    <t>0303050233 TRATAMENTO MEDICAMENTOSO DE DOENCA DA RETINA</t>
  </si>
  <si>
    <t>0309070015 TRATAMENTO ESCLEROSANTE NAO ESTETICO DE VARIZES D</t>
  </si>
  <si>
    <t>0309070023 TRATAMENTO ESCLEROSANTE NAO ESTETICO DE VARIZES D</t>
  </si>
  <si>
    <t>0418010030 CONFECCAO DE FISTULA ARTERIO-VENOSA P/ HEMODIALIS</t>
  </si>
  <si>
    <t>Total</t>
  </si>
  <si>
    <t>0019259 POLICLINICA MUNICIPAL CONTINENTE</t>
  </si>
  <si>
    <t>0610062 HOSPITAL DE OLHOS DE CONCORDIA LTDA</t>
  </si>
  <si>
    <t>2303892 HOSPITAL SAO FRANCISCO</t>
  </si>
  <si>
    <t>2306336 HOSPITAL SAO JOSE</t>
  </si>
  <si>
    <t>2306344 HOSPITAL JARAGUA</t>
  </si>
  <si>
    <t>2335026 AEM AMBULATORIO DE ESPECIALIDADES MEDICAS</t>
  </si>
  <si>
    <t>2379627 HOSPITAL SAMARIA</t>
  </si>
  <si>
    <t>2418177 HOSPITAL SAO FRANCISCO DE ASSIS</t>
  </si>
  <si>
    <t>2490935 HOSPITAL FELIX DA COSTA GOMES</t>
  </si>
  <si>
    <t>2521296 HOSPITAL BETHESDA</t>
  </si>
  <si>
    <t>2521695 HOSPITAL RIO NEGRINHO</t>
  </si>
  <si>
    <t>2521792 HOSPITAL E MATERNIDADE SAGRADA FAMILIA</t>
  </si>
  <si>
    <t>2521873 HOSPITAL BEATRIZ RAMOS</t>
  </si>
  <si>
    <t>2522411 HOSPITAL AZAMBUJA</t>
  </si>
  <si>
    <t>2568713 HOSPITAL REGIONAL ALTO VALE</t>
  </si>
  <si>
    <t>2641445 POLICLINICA DE REFERENCIA REGIONAL RIO DO SUL</t>
  </si>
  <si>
    <t>2662914 HOSPITAL SEARA DO BEM MATERNO E INFANTIL</t>
  </si>
  <si>
    <t>2672154 HOSPITAL HOSCOLA</t>
  </si>
  <si>
    <t>2701464 CIS AMOSC</t>
  </si>
  <si>
    <t>2778831 HOSPITAL NOSSA SENHORA DA IMACULADA CONCEICAO</t>
  </si>
  <si>
    <t>3123251 HOSPITAL DE OLHOS DE BLUMENAU</t>
  </si>
  <si>
    <t>3180948 CLINICA DE OLHOS DR ROBERTO VON HERTWIG</t>
  </si>
  <si>
    <t>3590909 HOSPITAL DA VISAO</t>
  </si>
  <si>
    <t>4564812 MULTI HOSPITAL</t>
  </si>
  <si>
    <t>4575407 COB CENTRO OFTALMOLOGICO DE BLUMENAU</t>
  </si>
  <si>
    <t>7486596 HOSPITAL REGIONAL DE BIGUACU HELMUTH NASS</t>
  </si>
  <si>
    <t>9386882 CENTRO DE ESPECIALIDADES</t>
  </si>
  <si>
    <t>Código Proc.</t>
  </si>
  <si>
    <t>Complemento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</si>
</sst>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">
    <xf numFmtId="0" fontId="0" fillId="0" borderId="0" xfId="0"/>
    <xf numFmtId="44" fontId="0" fillId="0" borderId="0" xfId="1" applyFon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ES/GEMAS/CAMPANHA%20CIRURGIAS%20ELETIVAS/TABELA%20CATARINENSE%202025/Julho/Detalhado/Ambulatorial/SIA%20FAEC%20Puro%20Julh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b"/>
      <sheetName val="Físico"/>
      <sheetName val="Complemento"/>
    </sheetNames>
    <sheetDataSet>
      <sheetData sheetId="0">
        <row r="1">
          <cell r="A1" t="str">
            <v>Código Proc.</v>
          </cell>
          <cell r="B1" t="str">
            <v>Complemento</v>
          </cell>
        </row>
        <row r="2">
          <cell r="A2">
            <v>303050233</v>
          </cell>
          <cell r="B2">
            <v>1254.56</v>
          </cell>
        </row>
        <row r="3">
          <cell r="A3">
            <v>405050364</v>
          </cell>
          <cell r="B3">
            <v>628.65</v>
          </cell>
        </row>
        <row r="4">
          <cell r="A4">
            <v>405010184</v>
          </cell>
          <cell r="B4">
            <v>286.26</v>
          </cell>
        </row>
        <row r="5">
          <cell r="A5">
            <v>404010369</v>
          </cell>
          <cell r="B5">
            <v>511.56</v>
          </cell>
        </row>
        <row r="6">
          <cell r="A6">
            <v>409010154</v>
          </cell>
          <cell r="B6">
            <v>500</v>
          </cell>
        </row>
        <row r="7">
          <cell r="A7">
            <v>418010013</v>
          </cell>
          <cell r="B7">
            <v>4361.55</v>
          </cell>
        </row>
        <row r="8">
          <cell r="A8">
            <v>418010021</v>
          </cell>
          <cell r="B8">
            <v>2056.59</v>
          </cell>
        </row>
        <row r="9">
          <cell r="A9">
            <v>418010030</v>
          </cell>
          <cell r="B9">
            <v>2577.6</v>
          </cell>
        </row>
        <row r="10">
          <cell r="A10">
            <v>418010080</v>
          </cell>
          <cell r="B10">
            <v>1200</v>
          </cell>
        </row>
        <row r="11">
          <cell r="A11">
            <v>418020019</v>
          </cell>
          <cell r="B11">
            <v>1800</v>
          </cell>
        </row>
        <row r="12">
          <cell r="A12">
            <v>418020027</v>
          </cell>
          <cell r="B12">
            <v>1800</v>
          </cell>
        </row>
        <row r="13">
          <cell r="A13">
            <v>418020035</v>
          </cell>
          <cell r="B13">
            <v>1200</v>
          </cell>
        </row>
        <row r="14">
          <cell r="A14">
            <v>309070015</v>
          </cell>
          <cell r="B14">
            <v>150</v>
          </cell>
        </row>
        <row r="15">
          <cell r="A15">
            <v>309070023</v>
          </cell>
          <cell r="B15">
            <v>300</v>
          </cell>
        </row>
      </sheetData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60C47-67BF-490E-AF78-48C7968801AE}">
  <dimension ref="A1:B15"/>
  <sheetViews>
    <sheetView workbookViewId="0">
      <selection sqref="A1:B15"/>
    </sheetView>
  </sheetViews>
  <sheetFormatPr defaultRowHeight="15" x14ac:dyDescent="0.25"/>
  <cols>
    <col min="1" max="1" width="12" bestFit="1" customWidth="1"/>
    <col min="2" max="2" width="12.28515625" customWidth="1"/>
  </cols>
  <sheetData>
    <row r="1" spans="1:2" x14ac:dyDescent="0.25">
      <c r="A1" t="s">
        <v>33</v>
      </c>
      <c r="B1" s="1" t="s">
        <v>34</v>
      </c>
    </row>
    <row r="2" spans="1:2" x14ac:dyDescent="0.25">
      <c r="A2">
        <v>303050233</v>
      </c>
      <c r="B2" s="1">
        <v>1254.56</v>
      </c>
    </row>
    <row r="3" spans="1:2" x14ac:dyDescent="0.25">
      <c r="A3">
        <v>405050364</v>
      </c>
      <c r="B3" s="1">
        <v>628.65</v>
      </c>
    </row>
    <row r="4" spans="1:2" x14ac:dyDescent="0.25">
      <c r="A4">
        <v>405010184</v>
      </c>
      <c r="B4" s="1">
        <v>286.26</v>
      </c>
    </row>
    <row r="5" spans="1:2" x14ac:dyDescent="0.25">
      <c r="A5">
        <v>404010369</v>
      </c>
      <c r="B5" s="1">
        <v>511.56</v>
      </c>
    </row>
    <row r="6" spans="1:2" x14ac:dyDescent="0.25">
      <c r="A6">
        <v>409010154</v>
      </c>
      <c r="B6" s="1">
        <v>500</v>
      </c>
    </row>
    <row r="7" spans="1:2" x14ac:dyDescent="0.25">
      <c r="A7">
        <v>418010013</v>
      </c>
      <c r="B7" s="1">
        <v>4361.55</v>
      </c>
    </row>
    <row r="8" spans="1:2" x14ac:dyDescent="0.25">
      <c r="A8">
        <v>418010021</v>
      </c>
      <c r="B8" s="1">
        <v>2056.59</v>
      </c>
    </row>
    <row r="9" spans="1:2" x14ac:dyDescent="0.25">
      <c r="A9">
        <v>418010030</v>
      </c>
      <c r="B9" s="1">
        <v>2577.6</v>
      </c>
    </row>
    <row r="10" spans="1:2" x14ac:dyDescent="0.25">
      <c r="A10">
        <v>418010080</v>
      </c>
      <c r="B10" s="1">
        <v>1200</v>
      </c>
    </row>
    <row r="11" spans="1:2" x14ac:dyDescent="0.25">
      <c r="A11">
        <v>418020019</v>
      </c>
      <c r="B11" s="1">
        <v>1800</v>
      </c>
    </row>
    <row r="12" spans="1:2" x14ac:dyDescent="0.25">
      <c r="A12">
        <v>418020027</v>
      </c>
      <c r="B12" s="1">
        <v>1800</v>
      </c>
    </row>
    <row r="13" spans="1:2" x14ac:dyDescent="0.25">
      <c r="A13">
        <v>418020035</v>
      </c>
      <c r="B13" s="1">
        <v>1200</v>
      </c>
    </row>
    <row r="14" spans="1:2" x14ac:dyDescent="0.25">
      <c r="A14">
        <v>309070015</v>
      </c>
      <c r="B14" s="1">
        <v>150</v>
      </c>
    </row>
    <row r="15" spans="1:2" x14ac:dyDescent="0.25">
      <c r="A15">
        <v>309070023</v>
      </c>
      <c r="B15" s="1">
        <v>300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0AB44-C6C6-4DC4-ADF2-A9D61C18EEB4}">
  <dimension ref="A1:AC6"/>
  <sheetViews>
    <sheetView workbookViewId="0">
      <selection activeCell="AC6" sqref="A1:AC6"/>
    </sheetView>
  </sheetViews>
  <sheetFormatPr defaultRowHeight="15" x14ac:dyDescent="0.25"/>
  <sheetData>
    <row r="1" spans="1:29" x14ac:dyDescent="0.25">
      <c r="A1" t="s">
        <v>0</v>
      </c>
      <c r="B1" t="s">
        <v>6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  <c r="I1" t="s">
        <v>13</v>
      </c>
      <c r="J1" t="s">
        <v>14</v>
      </c>
      <c r="K1" t="s">
        <v>15</v>
      </c>
      <c r="L1" t="s">
        <v>16</v>
      </c>
      <c r="M1" t="s">
        <v>17</v>
      </c>
      <c r="N1" t="s">
        <v>18</v>
      </c>
      <c r="O1" t="s">
        <v>19</v>
      </c>
      <c r="P1" t="s">
        <v>20</v>
      </c>
      <c r="Q1" t="s">
        <v>21</v>
      </c>
      <c r="R1" t="s">
        <v>22</v>
      </c>
      <c r="S1" t="s">
        <v>23</v>
      </c>
      <c r="T1" t="s">
        <v>24</v>
      </c>
      <c r="U1" t="s">
        <v>25</v>
      </c>
      <c r="V1" t="s">
        <v>26</v>
      </c>
      <c r="W1" t="s">
        <v>27</v>
      </c>
      <c r="X1" t="s">
        <v>28</v>
      </c>
      <c r="Y1" t="s">
        <v>29</v>
      </c>
      <c r="Z1" t="s">
        <v>30</v>
      </c>
      <c r="AA1" t="s">
        <v>31</v>
      </c>
      <c r="AB1" t="s">
        <v>32</v>
      </c>
      <c r="AC1" t="s">
        <v>5</v>
      </c>
    </row>
    <row r="2" spans="1:29" x14ac:dyDescent="0.25">
      <c r="A2" t="s">
        <v>1</v>
      </c>
      <c r="B2">
        <v>0</v>
      </c>
      <c r="C2">
        <v>14</v>
      </c>
      <c r="D2">
        <v>0</v>
      </c>
      <c r="E2">
        <v>158</v>
      </c>
      <c r="F2">
        <v>0</v>
      </c>
      <c r="G2">
        <v>0</v>
      </c>
      <c r="H2">
        <v>1</v>
      </c>
      <c r="I2">
        <v>0</v>
      </c>
      <c r="J2">
        <v>0</v>
      </c>
      <c r="K2">
        <v>143</v>
      </c>
      <c r="L2">
        <v>0</v>
      </c>
      <c r="M2">
        <v>0</v>
      </c>
      <c r="N2">
        <v>0</v>
      </c>
      <c r="O2">
        <v>113</v>
      </c>
      <c r="P2">
        <v>0</v>
      </c>
      <c r="Q2">
        <v>0</v>
      </c>
      <c r="R2">
        <v>55</v>
      </c>
      <c r="S2">
        <v>0</v>
      </c>
      <c r="T2">
        <v>0</v>
      </c>
      <c r="U2">
        <v>0</v>
      </c>
      <c r="V2">
        <v>47</v>
      </c>
      <c r="W2">
        <v>16</v>
      </c>
      <c r="X2">
        <v>104</v>
      </c>
      <c r="Y2">
        <v>9</v>
      </c>
      <c r="Z2">
        <v>24</v>
      </c>
      <c r="AA2">
        <v>0</v>
      </c>
      <c r="AB2">
        <v>0</v>
      </c>
      <c r="AC2">
        <v>684</v>
      </c>
    </row>
    <row r="3" spans="1:29" x14ac:dyDescent="0.25">
      <c r="A3" t="s">
        <v>2</v>
      </c>
      <c r="B3">
        <v>1</v>
      </c>
      <c r="C3">
        <v>0</v>
      </c>
      <c r="D3">
        <v>0</v>
      </c>
      <c r="E3">
        <v>0</v>
      </c>
      <c r="F3">
        <v>96</v>
      </c>
      <c r="G3">
        <v>3</v>
      </c>
      <c r="H3">
        <v>0</v>
      </c>
      <c r="I3">
        <v>37</v>
      </c>
      <c r="J3">
        <v>11</v>
      </c>
      <c r="K3">
        <v>73</v>
      </c>
      <c r="L3">
        <v>0</v>
      </c>
      <c r="M3">
        <v>0</v>
      </c>
      <c r="N3">
        <v>12</v>
      </c>
      <c r="O3">
        <v>0</v>
      </c>
      <c r="P3">
        <v>1</v>
      </c>
      <c r="Q3">
        <v>4</v>
      </c>
      <c r="R3">
        <v>0</v>
      </c>
      <c r="S3">
        <v>32</v>
      </c>
      <c r="T3">
        <v>27</v>
      </c>
      <c r="U3">
        <v>7</v>
      </c>
      <c r="V3">
        <v>0</v>
      </c>
      <c r="W3">
        <v>0</v>
      </c>
      <c r="X3">
        <v>0</v>
      </c>
      <c r="Y3">
        <v>0</v>
      </c>
      <c r="Z3">
        <v>0</v>
      </c>
      <c r="AA3">
        <v>79</v>
      </c>
      <c r="AB3">
        <v>0</v>
      </c>
      <c r="AC3">
        <v>383</v>
      </c>
    </row>
    <row r="4" spans="1:29" x14ac:dyDescent="0.25">
      <c r="A4" t="s">
        <v>3</v>
      </c>
      <c r="B4">
        <v>1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19</v>
      </c>
      <c r="J4">
        <v>0</v>
      </c>
      <c r="K4">
        <v>0</v>
      </c>
      <c r="L4">
        <v>40</v>
      </c>
      <c r="M4">
        <v>55</v>
      </c>
      <c r="N4">
        <v>5</v>
      </c>
      <c r="O4">
        <v>0</v>
      </c>
      <c r="P4">
        <v>1</v>
      </c>
      <c r="Q4">
        <v>4</v>
      </c>
      <c r="R4">
        <v>0</v>
      </c>
      <c r="S4">
        <v>175</v>
      </c>
      <c r="T4">
        <v>78</v>
      </c>
      <c r="U4">
        <v>20</v>
      </c>
      <c r="V4">
        <v>0</v>
      </c>
      <c r="W4">
        <v>0</v>
      </c>
      <c r="X4">
        <v>0</v>
      </c>
      <c r="Y4">
        <v>0</v>
      </c>
      <c r="Z4">
        <v>0</v>
      </c>
      <c r="AA4">
        <v>0</v>
      </c>
      <c r="AB4">
        <v>2</v>
      </c>
      <c r="AC4">
        <v>400</v>
      </c>
    </row>
    <row r="5" spans="1:29" x14ac:dyDescent="0.25">
      <c r="A5" t="s">
        <v>4</v>
      </c>
      <c r="B5">
        <v>0</v>
      </c>
      <c r="C5">
        <v>0</v>
      </c>
      <c r="D5">
        <v>1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</row>
    <row r="6" spans="1:29" x14ac:dyDescent="0.25">
      <c r="A6" t="s">
        <v>5</v>
      </c>
      <c r="B6">
        <v>2</v>
      </c>
      <c r="C6">
        <v>14</v>
      </c>
      <c r="D6">
        <v>1</v>
      </c>
      <c r="E6">
        <v>158</v>
      </c>
      <c r="F6">
        <v>96</v>
      </c>
      <c r="G6">
        <v>3</v>
      </c>
      <c r="H6">
        <v>1</v>
      </c>
      <c r="I6">
        <v>56</v>
      </c>
      <c r="J6">
        <v>11</v>
      </c>
      <c r="K6">
        <v>216</v>
      </c>
      <c r="L6">
        <v>40</v>
      </c>
      <c r="M6">
        <v>55</v>
      </c>
      <c r="N6">
        <v>17</v>
      </c>
      <c r="O6">
        <v>113</v>
      </c>
      <c r="P6">
        <v>2</v>
      </c>
      <c r="Q6">
        <v>8</v>
      </c>
      <c r="R6">
        <v>55</v>
      </c>
      <c r="S6">
        <v>207</v>
      </c>
      <c r="T6">
        <v>105</v>
      </c>
      <c r="U6">
        <v>27</v>
      </c>
      <c r="V6">
        <v>47</v>
      </c>
      <c r="W6">
        <v>16</v>
      </c>
      <c r="X6">
        <v>104</v>
      </c>
      <c r="Y6">
        <v>9</v>
      </c>
      <c r="Z6">
        <v>24</v>
      </c>
      <c r="AA6">
        <v>79</v>
      </c>
      <c r="AB6">
        <v>2</v>
      </c>
      <c r="AC6">
        <v>1468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48DD7-A50C-4BA6-965D-5D905EFFF068}">
  <dimension ref="A1:AE6"/>
  <sheetViews>
    <sheetView tabSelected="1" workbookViewId="0">
      <selection activeCell="AD6" sqref="C6:AD6"/>
    </sheetView>
  </sheetViews>
  <sheetFormatPr defaultRowHeight="15" x14ac:dyDescent="0.25"/>
  <cols>
    <col min="1" max="1" width="10" bestFit="1" customWidth="1"/>
    <col min="3" max="3" width="10.5703125" bestFit="1" customWidth="1"/>
    <col min="30" max="31" width="15.85546875" bestFit="1" customWidth="1"/>
  </cols>
  <sheetData>
    <row r="1" spans="1:31" x14ac:dyDescent="0.25">
      <c r="B1" t="s">
        <v>0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  <c r="O1" t="s">
        <v>18</v>
      </c>
      <c r="P1" t="s">
        <v>19</v>
      </c>
      <c r="Q1" t="s">
        <v>20</v>
      </c>
      <c r="R1" t="s">
        <v>21</v>
      </c>
      <c r="S1" t="s">
        <v>22</v>
      </c>
      <c r="T1" t="s">
        <v>23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5</v>
      </c>
    </row>
    <row r="2" spans="1:31" x14ac:dyDescent="0.25">
      <c r="A2">
        <f>LEFT(B2,10)*1</f>
        <v>303050233</v>
      </c>
      <c r="B2" t="s">
        <v>1</v>
      </c>
      <c r="C2" s="1">
        <f>IFERROR(VLOOKUP($A2,deli,2,0)*(Físico!B2),0)</f>
        <v>0</v>
      </c>
      <c r="D2" s="1">
        <f>IFERROR(VLOOKUP($A2,deli,2,0)*(Físico!C2),0)</f>
        <v>17563.84</v>
      </c>
      <c r="E2" s="1">
        <f>IFERROR(VLOOKUP($A2,deli,2,0)*(Físico!D2),0)</f>
        <v>0</v>
      </c>
      <c r="F2" s="1">
        <f>IFERROR(VLOOKUP($A2,deli,2,0)*(Físico!E2),0)</f>
        <v>198220.47999999998</v>
      </c>
      <c r="G2" s="1">
        <f>IFERROR(VLOOKUP($A2,deli,2,0)*(Físico!F2),0)</f>
        <v>0</v>
      </c>
      <c r="H2" s="1">
        <f>IFERROR(VLOOKUP($A2,deli,2,0)*(Físico!G2),0)</f>
        <v>0</v>
      </c>
      <c r="I2" s="1">
        <f>IFERROR(VLOOKUP($A2,deli,2,0)*(Físico!H2),0)</f>
        <v>1254.56</v>
      </c>
      <c r="J2" s="1">
        <f>IFERROR(VLOOKUP($A2,deli,2,0)*(Físico!I2),0)</f>
        <v>0</v>
      </c>
      <c r="K2" s="1">
        <f>IFERROR(VLOOKUP($A2,deli,2,0)*(Físico!J2),0)</f>
        <v>0</v>
      </c>
      <c r="L2" s="1">
        <f>IFERROR(VLOOKUP($A2,deli,2,0)*(Físico!K2),0)</f>
        <v>179402.08</v>
      </c>
      <c r="M2" s="1">
        <f>IFERROR(VLOOKUP($A2,deli,2,0)*(Físico!L2),0)</f>
        <v>0</v>
      </c>
      <c r="N2" s="1">
        <f>IFERROR(VLOOKUP($A2,deli,2,0)*(Físico!M2),0)</f>
        <v>0</v>
      </c>
      <c r="O2" s="1">
        <f>IFERROR(VLOOKUP($A2,deli,2,0)*(Físico!N2),0)</f>
        <v>0</v>
      </c>
      <c r="P2" s="1">
        <f>IFERROR(VLOOKUP($A2,deli,2,0)*(Físico!O2),0)</f>
        <v>141765.28</v>
      </c>
      <c r="Q2" s="1">
        <f>IFERROR(VLOOKUP($A2,deli,2,0)*(Físico!P2),0)</f>
        <v>0</v>
      </c>
      <c r="R2" s="1">
        <f>IFERROR(VLOOKUP($A2,deli,2,0)*(Físico!Q2),0)</f>
        <v>0</v>
      </c>
      <c r="S2" s="1">
        <f>IFERROR(VLOOKUP($A2,deli,2,0)*(Físico!R2),0)</f>
        <v>69000.800000000003</v>
      </c>
      <c r="T2" s="1">
        <f>IFERROR(VLOOKUP($A2,deli,2,0)*(Físico!S2),0)</f>
        <v>0</v>
      </c>
      <c r="U2" s="1">
        <f>IFERROR(VLOOKUP($A2,deli,2,0)*(Físico!T2),0)</f>
        <v>0</v>
      </c>
      <c r="V2" s="1">
        <f>IFERROR(VLOOKUP($A2,deli,2,0)*(Físico!U2),0)</f>
        <v>0</v>
      </c>
      <c r="W2" s="1">
        <f>IFERROR(VLOOKUP($A2,deli,2,0)*(Físico!V2),0)</f>
        <v>58964.32</v>
      </c>
      <c r="X2" s="1">
        <f>IFERROR(VLOOKUP($A2,deli,2,0)*(Físico!W2),0)</f>
        <v>20072.96</v>
      </c>
      <c r="Y2" s="1">
        <f>IFERROR(VLOOKUP($A2,deli,2,0)*(Físico!X2),0)</f>
        <v>130474.23999999999</v>
      </c>
      <c r="Z2" s="1">
        <f>IFERROR(VLOOKUP($A2,deli,2,0)*(Físico!Y2),0)</f>
        <v>11291.039999999999</v>
      </c>
      <c r="AA2" s="1">
        <f>IFERROR(VLOOKUP($A2,deli,2,0)*(Físico!Z2),0)</f>
        <v>30109.439999999999</v>
      </c>
      <c r="AB2" s="1">
        <f>IFERROR(VLOOKUP($A2,deli,2,0)*(Físico!AA2),0)</f>
        <v>0</v>
      </c>
      <c r="AC2" s="1">
        <f>IFERROR(VLOOKUP($A2,deli,2,0)*(Físico!AB2),0)</f>
        <v>0</v>
      </c>
      <c r="AD2" s="1">
        <f>SUM(C2:AC2)</f>
        <v>858119.03999999992</v>
      </c>
      <c r="AE2" s="1"/>
    </row>
    <row r="3" spans="1:31" x14ac:dyDescent="0.25">
      <c r="A3">
        <f t="shared" ref="A3:A5" si="0">LEFT(B3,10)*1</f>
        <v>309070015</v>
      </c>
      <c r="B3" t="s">
        <v>2</v>
      </c>
      <c r="C3" s="1">
        <f>IFERROR(VLOOKUP($A3,deli,2,0)*(Físico!B3),0)</f>
        <v>150</v>
      </c>
      <c r="D3" s="1">
        <f>IFERROR(VLOOKUP($A3,deli,2,0)*(Físico!C3),0)</f>
        <v>0</v>
      </c>
      <c r="E3" s="1">
        <f>IFERROR(VLOOKUP($A3,deli,2,0)*(Físico!D3),0)</f>
        <v>0</v>
      </c>
      <c r="F3" s="1">
        <f>IFERROR(VLOOKUP($A3,deli,2,0)*(Físico!E3),0)</f>
        <v>0</v>
      </c>
      <c r="G3" s="1">
        <f>IFERROR(VLOOKUP($A3,deli,2,0)*(Físico!F3),0)</f>
        <v>14400</v>
      </c>
      <c r="H3" s="1">
        <f>IFERROR(VLOOKUP($A3,deli,2,0)*(Físico!G3),0)</f>
        <v>450</v>
      </c>
      <c r="I3" s="1">
        <f>IFERROR(VLOOKUP($A3,deli,2,0)*(Físico!H3),0)</f>
        <v>0</v>
      </c>
      <c r="J3" s="1">
        <f>IFERROR(VLOOKUP($A3,deli,2,0)*(Físico!I3),0)</f>
        <v>5550</v>
      </c>
      <c r="K3" s="1">
        <f>IFERROR(VLOOKUP($A3,deli,2,0)*(Físico!J3),0)</f>
        <v>1650</v>
      </c>
      <c r="L3" s="1">
        <f>IFERROR(VLOOKUP($A3,deli,2,0)*(Físico!K3),0)</f>
        <v>10950</v>
      </c>
      <c r="M3" s="1">
        <f>IFERROR(VLOOKUP($A3,deli,2,0)*(Físico!L3),0)</f>
        <v>0</v>
      </c>
      <c r="N3" s="1">
        <f>IFERROR(VLOOKUP($A3,deli,2,0)*(Físico!M3),0)</f>
        <v>0</v>
      </c>
      <c r="O3" s="1">
        <f>IFERROR(VLOOKUP($A3,deli,2,0)*(Físico!N3),0)</f>
        <v>1800</v>
      </c>
      <c r="P3" s="1">
        <f>IFERROR(VLOOKUP($A3,deli,2,0)*(Físico!O3),0)</f>
        <v>0</v>
      </c>
      <c r="Q3" s="1">
        <f>IFERROR(VLOOKUP($A3,deli,2,0)*(Físico!P3),0)</f>
        <v>150</v>
      </c>
      <c r="R3" s="1">
        <f>IFERROR(VLOOKUP($A3,deli,2,0)*(Físico!Q3),0)</f>
        <v>600</v>
      </c>
      <c r="S3" s="1">
        <f>IFERROR(VLOOKUP($A3,deli,2,0)*(Físico!R3),0)</f>
        <v>0</v>
      </c>
      <c r="T3" s="1">
        <f>IFERROR(VLOOKUP($A3,deli,2,0)*(Físico!S3),0)</f>
        <v>4800</v>
      </c>
      <c r="U3" s="1">
        <f>IFERROR(VLOOKUP($A3,deli,2,0)*(Físico!T3),0)</f>
        <v>4050</v>
      </c>
      <c r="V3" s="1">
        <f>IFERROR(VLOOKUP($A3,deli,2,0)*(Físico!U3),0)</f>
        <v>1050</v>
      </c>
      <c r="W3" s="1">
        <f>IFERROR(VLOOKUP($A3,deli,2,0)*(Físico!V3),0)</f>
        <v>0</v>
      </c>
      <c r="X3" s="1">
        <f>IFERROR(VLOOKUP($A3,deli,2,0)*(Físico!W3),0)</f>
        <v>0</v>
      </c>
      <c r="Y3" s="1">
        <f>IFERROR(VLOOKUP($A3,deli,2,0)*(Físico!X3),0)</f>
        <v>0</v>
      </c>
      <c r="Z3" s="1">
        <f>IFERROR(VLOOKUP($A3,deli,2,0)*(Físico!Y3),0)</f>
        <v>0</v>
      </c>
      <c r="AA3" s="1">
        <f>IFERROR(VLOOKUP($A3,deli,2,0)*(Físico!Z3),0)</f>
        <v>0</v>
      </c>
      <c r="AB3" s="1">
        <f>IFERROR(VLOOKUP($A3,deli,2,0)*(Físico!AA3),0)</f>
        <v>11850</v>
      </c>
      <c r="AC3" s="1">
        <f>IFERROR(VLOOKUP($A3,deli,2,0)*(Físico!AB3),0)</f>
        <v>0</v>
      </c>
      <c r="AD3" s="1">
        <f t="shared" ref="AD3:AD5" si="1">SUM(C3:AC3)</f>
        <v>57450</v>
      </c>
      <c r="AE3" s="1"/>
    </row>
    <row r="4" spans="1:31" x14ac:dyDescent="0.25">
      <c r="A4">
        <f t="shared" si="0"/>
        <v>309070023</v>
      </c>
      <c r="B4" t="s">
        <v>3</v>
      </c>
      <c r="C4" s="1">
        <f>IFERROR(VLOOKUP($A4,deli,2,0)*(Físico!B4),0)</f>
        <v>300</v>
      </c>
      <c r="D4" s="1">
        <f>IFERROR(VLOOKUP($A4,deli,2,0)*(Físico!C4),0)</f>
        <v>0</v>
      </c>
      <c r="E4" s="1">
        <f>IFERROR(VLOOKUP($A4,deli,2,0)*(Físico!D4),0)</f>
        <v>0</v>
      </c>
      <c r="F4" s="1">
        <f>IFERROR(VLOOKUP($A4,deli,2,0)*(Físico!E4),0)</f>
        <v>0</v>
      </c>
      <c r="G4" s="1">
        <f>IFERROR(VLOOKUP($A4,deli,2,0)*(Físico!F4),0)</f>
        <v>0</v>
      </c>
      <c r="H4" s="1">
        <f>IFERROR(VLOOKUP($A4,deli,2,0)*(Físico!G4),0)</f>
        <v>0</v>
      </c>
      <c r="I4" s="1">
        <f>IFERROR(VLOOKUP($A4,deli,2,0)*(Físico!H4),0)</f>
        <v>0</v>
      </c>
      <c r="J4" s="1">
        <f>IFERROR(VLOOKUP($A4,deli,2,0)*(Físico!I4),0)</f>
        <v>5700</v>
      </c>
      <c r="K4" s="1">
        <f>IFERROR(VLOOKUP($A4,deli,2,0)*(Físico!J4),0)</f>
        <v>0</v>
      </c>
      <c r="L4" s="1">
        <f>IFERROR(VLOOKUP($A4,deli,2,0)*(Físico!K4),0)</f>
        <v>0</v>
      </c>
      <c r="M4" s="1">
        <f>IFERROR(VLOOKUP($A4,deli,2,0)*(Físico!L4),0)</f>
        <v>12000</v>
      </c>
      <c r="N4" s="1">
        <f>IFERROR(VLOOKUP($A4,deli,2,0)*(Físico!M4),0)</f>
        <v>16500</v>
      </c>
      <c r="O4" s="1">
        <f>IFERROR(VLOOKUP($A4,deli,2,0)*(Físico!N4),0)</f>
        <v>1500</v>
      </c>
      <c r="P4" s="1">
        <f>IFERROR(VLOOKUP($A4,deli,2,0)*(Físico!O4),0)</f>
        <v>0</v>
      </c>
      <c r="Q4" s="1">
        <f>IFERROR(VLOOKUP($A4,deli,2,0)*(Físico!P4),0)</f>
        <v>300</v>
      </c>
      <c r="R4" s="1">
        <f>IFERROR(VLOOKUP($A4,deli,2,0)*(Físico!Q4),0)</f>
        <v>1200</v>
      </c>
      <c r="S4" s="1">
        <f>IFERROR(VLOOKUP($A4,deli,2,0)*(Físico!R4),0)</f>
        <v>0</v>
      </c>
      <c r="T4" s="1">
        <f>IFERROR(VLOOKUP($A4,deli,2,0)*(Físico!S4),0)</f>
        <v>52500</v>
      </c>
      <c r="U4" s="1">
        <f>IFERROR(VLOOKUP($A4,deli,2,0)*(Físico!T4),0)</f>
        <v>23400</v>
      </c>
      <c r="V4" s="1">
        <f>IFERROR(VLOOKUP($A4,deli,2,0)*(Físico!U4),0)</f>
        <v>6000</v>
      </c>
      <c r="W4" s="1">
        <f>IFERROR(VLOOKUP($A4,deli,2,0)*(Físico!V4),0)</f>
        <v>0</v>
      </c>
      <c r="X4" s="1">
        <f>IFERROR(VLOOKUP($A4,deli,2,0)*(Físico!W4),0)</f>
        <v>0</v>
      </c>
      <c r="Y4" s="1">
        <f>IFERROR(VLOOKUP($A4,deli,2,0)*(Físico!X4),0)</f>
        <v>0</v>
      </c>
      <c r="Z4" s="1">
        <f>IFERROR(VLOOKUP($A4,deli,2,0)*(Físico!Y4),0)</f>
        <v>0</v>
      </c>
      <c r="AA4" s="1">
        <f>IFERROR(VLOOKUP($A4,deli,2,0)*(Físico!Z4),0)</f>
        <v>0</v>
      </c>
      <c r="AB4" s="1">
        <f>IFERROR(VLOOKUP($A4,deli,2,0)*(Físico!AA4),0)</f>
        <v>0</v>
      </c>
      <c r="AC4" s="1">
        <f>IFERROR(VLOOKUP($A4,deli,2,0)*(Físico!AB4),0)</f>
        <v>600</v>
      </c>
      <c r="AD4" s="1">
        <f t="shared" si="1"/>
        <v>120000</v>
      </c>
      <c r="AE4" s="1"/>
    </row>
    <row r="5" spans="1:31" x14ac:dyDescent="0.25">
      <c r="A5">
        <f t="shared" si="0"/>
        <v>418010030</v>
      </c>
      <c r="B5" t="s">
        <v>4</v>
      </c>
      <c r="C5" s="1">
        <f>IFERROR(VLOOKUP($A5,deli,2,0)*(Físico!B5),0)</f>
        <v>0</v>
      </c>
      <c r="D5" s="1">
        <f>IFERROR(VLOOKUP($A5,deli,2,0)*(Físico!C5),0)</f>
        <v>0</v>
      </c>
      <c r="E5" s="1">
        <f>IFERROR(VLOOKUP($A5,deli,2,0)*(Físico!D5),0)</f>
        <v>2577.6</v>
      </c>
      <c r="F5" s="1">
        <f>IFERROR(VLOOKUP($A5,deli,2,0)*(Físico!E5),0)</f>
        <v>0</v>
      </c>
      <c r="G5" s="1">
        <f>IFERROR(VLOOKUP($A5,deli,2,0)*(Físico!F5),0)</f>
        <v>0</v>
      </c>
      <c r="H5" s="1">
        <f>IFERROR(VLOOKUP($A5,deli,2,0)*(Físico!G5),0)</f>
        <v>0</v>
      </c>
      <c r="I5" s="1">
        <f>IFERROR(VLOOKUP($A5,deli,2,0)*(Físico!H5),0)</f>
        <v>0</v>
      </c>
      <c r="J5" s="1">
        <f>IFERROR(VLOOKUP($A5,deli,2,0)*(Físico!I5),0)</f>
        <v>0</v>
      </c>
      <c r="K5" s="1">
        <f>IFERROR(VLOOKUP($A5,deli,2,0)*(Físico!J5),0)</f>
        <v>0</v>
      </c>
      <c r="L5" s="1">
        <f>IFERROR(VLOOKUP($A5,deli,2,0)*(Físico!K5),0)</f>
        <v>0</v>
      </c>
      <c r="M5" s="1">
        <f>IFERROR(VLOOKUP($A5,deli,2,0)*(Físico!L5),0)</f>
        <v>0</v>
      </c>
      <c r="N5" s="1">
        <f>IFERROR(VLOOKUP($A5,deli,2,0)*(Físico!M5),0)</f>
        <v>0</v>
      </c>
      <c r="O5" s="1">
        <f>IFERROR(VLOOKUP($A5,deli,2,0)*(Físico!N5),0)</f>
        <v>0</v>
      </c>
      <c r="P5" s="1">
        <f>IFERROR(VLOOKUP($A5,deli,2,0)*(Físico!O5),0)</f>
        <v>0</v>
      </c>
      <c r="Q5" s="1">
        <f>IFERROR(VLOOKUP($A5,deli,2,0)*(Físico!P5),0)</f>
        <v>0</v>
      </c>
      <c r="R5" s="1">
        <f>IFERROR(VLOOKUP($A5,deli,2,0)*(Físico!Q5),0)</f>
        <v>0</v>
      </c>
      <c r="S5" s="1">
        <f>IFERROR(VLOOKUP($A5,deli,2,0)*(Físico!R5),0)</f>
        <v>0</v>
      </c>
      <c r="T5" s="1">
        <f>IFERROR(VLOOKUP($A5,deli,2,0)*(Físico!S5),0)</f>
        <v>0</v>
      </c>
      <c r="U5" s="1">
        <f>IFERROR(VLOOKUP($A5,deli,2,0)*(Físico!T5),0)</f>
        <v>0</v>
      </c>
      <c r="V5" s="1">
        <f>IFERROR(VLOOKUP($A5,deli,2,0)*(Físico!U5),0)</f>
        <v>0</v>
      </c>
      <c r="W5" s="1">
        <f>IFERROR(VLOOKUP($A5,deli,2,0)*(Físico!V5),0)</f>
        <v>0</v>
      </c>
      <c r="X5" s="1">
        <f>IFERROR(VLOOKUP($A5,deli,2,0)*(Físico!W5),0)</f>
        <v>0</v>
      </c>
      <c r="Y5" s="1">
        <f>IFERROR(VLOOKUP($A5,deli,2,0)*(Físico!X5),0)</f>
        <v>0</v>
      </c>
      <c r="Z5" s="1">
        <f>IFERROR(VLOOKUP($A5,deli,2,0)*(Físico!Y5),0)</f>
        <v>0</v>
      </c>
      <c r="AA5" s="1">
        <f>IFERROR(VLOOKUP($A5,deli,2,0)*(Físico!Z5),0)</f>
        <v>0</v>
      </c>
      <c r="AB5" s="1">
        <f>IFERROR(VLOOKUP($A5,deli,2,0)*(Físico!AA5),0)</f>
        <v>0</v>
      </c>
      <c r="AC5" s="1">
        <f>IFERROR(VLOOKUP($A5,deli,2,0)*(Físico!AB5),0)</f>
        <v>0</v>
      </c>
      <c r="AD5" s="1">
        <f t="shared" si="1"/>
        <v>2577.6</v>
      </c>
      <c r="AE5" s="1"/>
    </row>
    <row r="6" spans="1:31" x14ac:dyDescent="0.25">
      <c r="B6" t="s">
        <v>5</v>
      </c>
      <c r="C6" s="1">
        <f t="shared" ref="C6:AC6" si="2">SUM(C2:C5)</f>
        <v>450</v>
      </c>
      <c r="D6" s="1">
        <f t="shared" si="2"/>
        <v>17563.84</v>
      </c>
      <c r="E6" s="1">
        <f t="shared" si="2"/>
        <v>2577.6</v>
      </c>
      <c r="F6" s="1">
        <f t="shared" si="2"/>
        <v>198220.47999999998</v>
      </c>
      <c r="G6" s="1">
        <f t="shared" si="2"/>
        <v>14400</v>
      </c>
      <c r="H6" s="1">
        <f t="shared" si="2"/>
        <v>450</v>
      </c>
      <c r="I6" s="1">
        <f t="shared" si="2"/>
        <v>1254.56</v>
      </c>
      <c r="J6" s="1">
        <f t="shared" si="2"/>
        <v>11250</v>
      </c>
      <c r="K6" s="1">
        <f t="shared" si="2"/>
        <v>1650</v>
      </c>
      <c r="L6" s="1">
        <f t="shared" si="2"/>
        <v>190352.08</v>
      </c>
      <c r="M6" s="1">
        <f t="shared" si="2"/>
        <v>12000</v>
      </c>
      <c r="N6" s="1">
        <f t="shared" si="2"/>
        <v>16500</v>
      </c>
      <c r="O6" s="1">
        <f t="shared" si="2"/>
        <v>3300</v>
      </c>
      <c r="P6" s="1">
        <f t="shared" si="2"/>
        <v>141765.28</v>
      </c>
      <c r="Q6" s="1">
        <f t="shared" si="2"/>
        <v>450</v>
      </c>
      <c r="R6" s="1">
        <f t="shared" si="2"/>
        <v>1800</v>
      </c>
      <c r="S6" s="1">
        <f t="shared" si="2"/>
        <v>69000.800000000003</v>
      </c>
      <c r="T6" s="1">
        <f t="shared" si="2"/>
        <v>57300</v>
      </c>
      <c r="U6" s="1">
        <f t="shared" si="2"/>
        <v>27450</v>
      </c>
      <c r="V6" s="1">
        <f t="shared" si="2"/>
        <v>7050</v>
      </c>
      <c r="W6" s="1">
        <f t="shared" si="2"/>
        <v>58964.32</v>
      </c>
      <c r="X6" s="1">
        <f t="shared" si="2"/>
        <v>20072.96</v>
      </c>
      <c r="Y6" s="1">
        <f t="shared" si="2"/>
        <v>130474.23999999999</v>
      </c>
      <c r="Z6" s="1">
        <f t="shared" si="2"/>
        <v>11291.039999999999</v>
      </c>
      <c r="AA6" s="1">
        <f t="shared" si="2"/>
        <v>30109.439999999999</v>
      </c>
      <c r="AB6" s="1">
        <f t="shared" si="2"/>
        <v>11850</v>
      </c>
      <c r="AC6" s="1">
        <f t="shared" si="2"/>
        <v>600</v>
      </c>
      <c r="AD6" s="1">
        <f>SUM(AD2:AD5)</f>
        <v>1038146.6399999999</v>
      </c>
      <c r="AE6" s="1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Delib</vt:lpstr>
      <vt:lpstr>Físico</vt:lpstr>
      <vt:lpstr>Complemento</vt:lpstr>
      <vt:lpstr>deli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2025-10-16T16:43:58Z</dcterms:created>
  <dcterms:modified xsi:type="dcterms:W3CDTF">2025-10-16T20:38:14Z</dcterms:modified>
</cp:coreProperties>
</file>