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"/>
    </mc:Choice>
  </mc:AlternateContent>
  <xr:revisionPtr revIDLastSave="0" documentId="13_ncr:1_{E7D51A55-A600-4108-A120-F7335A0EB84C}" xr6:coauthVersionLast="47" xr6:coauthVersionMax="47" xr10:uidLastSave="{00000000-0000-0000-0000-000000000000}"/>
  <bookViews>
    <workbookView xWindow="14190" yWindow="15" windowWidth="14520" windowHeight="15465" tabRatio="698" activeTab="5" xr2:uid="{0E0D7CEF-AD3A-4E81-862D-03C17AB79A2F}"/>
  </bookViews>
  <sheets>
    <sheet name="Delib" sheetId="1" r:id="rId1"/>
    <sheet name="Resumo" sheetId="2" r:id="rId2"/>
    <sheet name="Físico" sheetId="3" r:id="rId3"/>
    <sheet name="Financeiro" sheetId="4" r:id="rId4"/>
    <sheet name="Complemento" sheetId="5" r:id="rId5"/>
    <sheet name="Total" sheetId="6" r:id="rId6"/>
  </sheets>
  <externalReferences>
    <externalReference r:id="rId7"/>
  </externalReferences>
  <definedNames>
    <definedName name="delia">[1]Delib!$A$1:$B$27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1" i="6" l="1"/>
  <c r="C21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AI21" i="6"/>
  <c r="AJ21" i="6"/>
  <c r="AJ3" i="6"/>
  <c r="AJ4" i="6"/>
  <c r="AJ5" i="6"/>
  <c r="AJ6" i="6"/>
  <c r="AJ7" i="6"/>
  <c r="AJ8" i="6"/>
  <c r="AJ9" i="6"/>
  <c r="AJ10" i="6"/>
  <c r="AJ11" i="6"/>
  <c r="AJ12" i="6"/>
  <c r="AJ13" i="6"/>
  <c r="AJ14" i="6"/>
  <c r="AJ15" i="6"/>
  <c r="AJ16" i="6"/>
  <c r="AJ17" i="6"/>
  <c r="AJ18" i="6"/>
  <c r="AJ19" i="6"/>
  <c r="AJ20" i="6"/>
  <c r="AJ2" i="6"/>
  <c r="B3" i="6"/>
  <c r="C3" i="6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AA3" i="6"/>
  <c r="AB3" i="6"/>
  <c r="AC3" i="6"/>
  <c r="AD3" i="6"/>
  <c r="AE3" i="6"/>
  <c r="AF3" i="6"/>
  <c r="AG3" i="6"/>
  <c r="AH3" i="6"/>
  <c r="AI3" i="6"/>
  <c r="B4" i="6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AI4" i="6"/>
  <c r="B5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B6" i="6"/>
  <c r="C6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B11" i="6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AI11" i="6"/>
  <c r="B12" i="6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AI12" i="6"/>
  <c r="B13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AI13" i="6"/>
  <c r="B14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AI14" i="6"/>
  <c r="B15" i="6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AI15" i="6"/>
  <c r="B16" i="6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AI16" i="6"/>
  <c r="B17" i="6"/>
  <c r="C17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B18" i="6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B19" i="6"/>
  <c r="C19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AI19" i="6"/>
  <c r="B20" i="6"/>
  <c r="C20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AI20" i="6"/>
  <c r="C2" i="6"/>
  <c r="D2" i="6"/>
  <c r="E2" i="6"/>
  <c r="F2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U2" i="6"/>
  <c r="V2" i="6"/>
  <c r="W2" i="6"/>
  <c r="X2" i="6"/>
  <c r="Y2" i="6"/>
  <c r="Z2" i="6"/>
  <c r="AA2" i="6"/>
  <c r="AB2" i="6"/>
  <c r="AC2" i="6"/>
  <c r="AD2" i="6"/>
  <c r="AE2" i="6"/>
  <c r="AF2" i="6"/>
  <c r="AG2" i="6"/>
  <c r="AH2" i="6"/>
  <c r="AI2" i="6"/>
  <c r="B2" i="6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K3" i="5"/>
  <c r="AK4" i="5"/>
  <c r="AK5" i="5"/>
  <c r="AK6" i="5"/>
  <c r="AK7" i="5"/>
  <c r="AK8" i="5"/>
  <c r="AK9" i="5"/>
  <c r="AK10" i="5"/>
  <c r="AK11" i="5"/>
  <c r="AK12" i="5"/>
  <c r="AK13" i="5"/>
  <c r="AK14" i="5"/>
  <c r="AK15" i="5"/>
  <c r="AK16" i="5"/>
  <c r="AK17" i="5"/>
  <c r="AK18" i="5"/>
  <c r="AK19" i="5"/>
  <c r="AK20" i="5"/>
  <c r="AK2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C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" i="5"/>
</calcChain>
</file>

<file path=xl/sharedStrings.xml><?xml version="1.0" encoding="utf-8"?>
<sst xmlns="http://schemas.openxmlformats.org/spreadsheetml/2006/main" count="264" uniqueCount="59">
  <si>
    <t>Estabelecimentos CNES-SC</t>
  </si>
  <si>
    <t>0405010010 CORRECAO CIRURGICA DE ENTROPIO E ECTROPIO</t>
  </si>
  <si>
    <t>0405010079 EXERESE DE CALAZIO E OUTRAS PEQUENAS LESOES DA PA</t>
  </si>
  <si>
    <t>0405010117 RECONSTITUICAO DE CANAL LACRIMAL</t>
  </si>
  <si>
    <t>0405010125 RECONSTITUICAO PARCIAL DE PALPEBRA COM TARSORRAFI</t>
  </si>
  <si>
    <t>0405020015 CORRECAO CIRURGICA DE ESTRABISMO (ACIMA DE 2 MUSC</t>
  </si>
  <si>
    <t>0405020023 CORRECAO CIRURGICA DO ESTRABISMO (ATE 2 MUSCULOS)</t>
  </si>
  <si>
    <t>0405030045 FOTOCOAGULACAO A LASER</t>
  </si>
  <si>
    <t>0405030134 VITRECTOMIA ANTERIOR</t>
  </si>
  <si>
    <t>0405030193 PAN-FOTOCOAGULACAO DE RETINA A LASER</t>
  </si>
  <si>
    <t>0405040105 EXPLANTE DE LENTE INTRA OCULAR</t>
  </si>
  <si>
    <t>0405040202 TRATAMENTO DE PTOSE PALPEBRAL</t>
  </si>
  <si>
    <t>0405050020 CAPSULOTOMIA A YAG LASER</t>
  </si>
  <si>
    <t>0405050151 IMPLANTE SECUNDARIO DE LENTE INTRA-OCULAR - LIO</t>
  </si>
  <si>
    <t>0405050194 IRIDOTOMIA A LASER</t>
  </si>
  <si>
    <t>0405050216 RECOBRIMENTO CONJUNTIVAL</t>
  </si>
  <si>
    <t>0405050224 RECONSTITUICAO DE FORNIX CONJUNTIVAL</t>
  </si>
  <si>
    <t>0405050321 TRABECULECTOMIA</t>
  </si>
  <si>
    <t>0405050372 FACOEMULSIFICACAO COM IMPLANTE DE LENTE INTRA-OCU</t>
  </si>
  <si>
    <t>0409050083 POSTECTOMIA</t>
  </si>
  <si>
    <t>Total</t>
  </si>
  <si>
    <t>0610062 HOSPITAL DE OLHOS DE CONCORDIA LTDA</t>
  </si>
  <si>
    <t>0717266 CLINICA MEDICA CENTER</t>
  </si>
  <si>
    <t>2303167 HOSPITAL SANTO ANTONIO DE ITAPEMA</t>
  </si>
  <si>
    <t>2303892 HOSPITAL SAO FRANCISCO</t>
  </si>
  <si>
    <t>2306336 HOSPITAL SAO JOSE</t>
  </si>
  <si>
    <t>2306344 HOSPITAL JARAGUA</t>
  </si>
  <si>
    <t>2418967 HOSPITAL MONSENHOR JOSE LOCKS DE SAO JOAO BATISTA</t>
  </si>
  <si>
    <t>2492342 HOSPITAL SANTO ANTONIO GUARAMIRIM</t>
  </si>
  <si>
    <t>2521296 HOSPITAL BETHESDA</t>
  </si>
  <si>
    <t>2521695 HOSPITAL RIO NEGRINHO</t>
  </si>
  <si>
    <t>2521873 HOSPITAL BEATRIZ RAMOS</t>
  </si>
  <si>
    <t>2522209 HOSPITAL MISERICORDIA</t>
  </si>
  <si>
    <t>2522489 ASSOCIACAO HOSPITAL E MATERNIDADE DOM JOAQUIM</t>
  </si>
  <si>
    <t>2522691 HOSPITAL E MATERNIDADE MARIETA KONDER BORNHAUSEN</t>
  </si>
  <si>
    <t>2558017 HOSPITAL DE CARIDADE S B J DOS PASSOS</t>
  </si>
  <si>
    <t>2558246 HOSPITAL SANTA ISABEL</t>
  </si>
  <si>
    <t>2568713 HOSPITAL REGIONAL ALTO VALE</t>
  </si>
  <si>
    <t>2778831 HOSPITAL NOSSA SENHORA DA IMACULADA CONCEICAO</t>
  </si>
  <si>
    <t>2884402 INSTITUTO WSC DE OFTALMOLOGIA</t>
  </si>
  <si>
    <t>3123251 HOSPITAL DE OLHOS DE BLUMENAU</t>
  </si>
  <si>
    <t>3180948 CLINICA DE OLHOS DR ROBERTO VON HERTWIG</t>
  </si>
  <si>
    <t>3181308 BOTELHO HOSPITAL DIA DA VISAO</t>
  </si>
  <si>
    <t>4514882 HOSPITAL DOS OLHOS LIONS DE SANTA CATARINA</t>
  </si>
  <si>
    <t>4564812 MULTI HOSPITAL</t>
  </si>
  <si>
    <t>4575407 COB CENTRO OFTALMOLOGICO DE BLUMENAU</t>
  </si>
  <si>
    <t>5164222 NIEDERAUER CLINICA DE OLHOS HOSPITAL DIA LTDA</t>
  </si>
  <si>
    <t>5458471 INSTITUTO DE OLHOS ALTO VALE</t>
  </si>
  <si>
    <t>6854729 HOSPITAL MUNICIPAL RUTH CARDOSO</t>
  </si>
  <si>
    <t>7486596 HOSPITAL REGIONAL DE BIGUACU HELMUTH NASS</t>
  </si>
  <si>
    <t>7728557 BOJ FILIAL</t>
  </si>
  <si>
    <t>7847777 HOSPITAL JOAO SCHREIBER</t>
  </si>
  <si>
    <t>9175849 OPHTALMUS CLINICA DE OLHOS CC</t>
  </si>
  <si>
    <t>9359397 HOSPITAL DA VISAO JOINVILLE</t>
  </si>
  <si>
    <t>9717463 HOSPITAL DA VISAO JARAGUA DO SUL</t>
  </si>
  <si>
    <t>Freqüência</t>
  </si>
  <si>
    <t>Valor Aprovado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</si>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</sst>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ES\GEMAS\CAMPANHA%20CIRURGIAS%20ELETIVAS\TABELA%20CATARINENSE%202025\Setembro\Detalhado\Ambulatorial\SIA%20FAEC%20Setemb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Físico"/>
      <sheetName val="Financeiro"/>
      <sheetName val="Complemento"/>
      <sheetName val="Total"/>
    </sheetNames>
    <sheetDataSet>
      <sheetData sheetId="0">
        <row r="1">
          <cell r="A1" t="str">
            <v>Código Proc.</v>
          </cell>
          <cell r="B1" t="str">
            <v>Complemento</v>
          </cell>
        </row>
        <row r="2">
          <cell r="A2">
            <v>405010010</v>
          </cell>
          <cell r="B2">
            <v>407.48</v>
          </cell>
        </row>
        <row r="3">
          <cell r="A3">
            <v>405010028</v>
          </cell>
          <cell r="B3">
            <v>278.89999999999998</v>
          </cell>
        </row>
        <row r="4">
          <cell r="A4">
            <v>405010079</v>
          </cell>
          <cell r="B4">
            <v>393.75</v>
          </cell>
        </row>
        <row r="5">
          <cell r="A5">
            <v>405010117</v>
          </cell>
          <cell r="B5">
            <v>689.66</v>
          </cell>
        </row>
        <row r="6">
          <cell r="A6">
            <v>405010125</v>
          </cell>
          <cell r="B6">
            <v>622.08000000000004</v>
          </cell>
        </row>
        <row r="7">
          <cell r="A7">
            <v>405020015</v>
          </cell>
          <cell r="B7">
            <v>1661.76</v>
          </cell>
        </row>
        <row r="8">
          <cell r="A8">
            <v>405030045</v>
          </cell>
          <cell r="B8">
            <v>538.04999999999995</v>
          </cell>
        </row>
        <row r="9">
          <cell r="A9">
            <v>405030070</v>
          </cell>
          <cell r="B9">
            <v>1074.8599999999999</v>
          </cell>
        </row>
        <row r="10">
          <cell r="A10">
            <v>405030134</v>
          </cell>
          <cell r="B10">
            <v>381.08</v>
          </cell>
        </row>
        <row r="11">
          <cell r="A11">
            <v>405030193</v>
          </cell>
          <cell r="B11">
            <v>430.46</v>
          </cell>
        </row>
        <row r="12">
          <cell r="A12">
            <v>405040016</v>
          </cell>
          <cell r="B12">
            <v>564.17999999999995</v>
          </cell>
        </row>
        <row r="13">
          <cell r="A13">
            <v>405040105</v>
          </cell>
          <cell r="B13">
            <v>846.19</v>
          </cell>
        </row>
        <row r="14">
          <cell r="A14">
            <v>405050011</v>
          </cell>
          <cell r="B14">
            <v>499.7</v>
          </cell>
        </row>
        <row r="15">
          <cell r="A15">
            <v>405050020</v>
          </cell>
          <cell r="B15">
            <v>451.08</v>
          </cell>
        </row>
        <row r="16">
          <cell r="A16">
            <v>405050097</v>
          </cell>
          <cell r="B16">
            <v>531.6</v>
          </cell>
        </row>
        <row r="17">
          <cell r="A17">
            <v>405050100</v>
          </cell>
          <cell r="B17">
            <v>483.6</v>
          </cell>
        </row>
        <row r="18">
          <cell r="A18">
            <v>405050119</v>
          </cell>
          <cell r="B18">
            <v>450</v>
          </cell>
        </row>
        <row r="19">
          <cell r="A19">
            <v>405050127</v>
          </cell>
          <cell r="B19">
            <v>405</v>
          </cell>
        </row>
        <row r="20">
          <cell r="A20">
            <v>405050143</v>
          </cell>
          <cell r="B20">
            <v>1083.55</v>
          </cell>
        </row>
        <row r="21">
          <cell r="A21">
            <v>405050151</v>
          </cell>
          <cell r="B21">
            <v>1112.83</v>
          </cell>
        </row>
        <row r="22">
          <cell r="A22">
            <v>405050194</v>
          </cell>
          <cell r="B22">
            <v>405</v>
          </cell>
        </row>
        <row r="23">
          <cell r="A23">
            <v>405050216</v>
          </cell>
          <cell r="B23">
            <v>516.80999999999995</v>
          </cell>
        </row>
        <row r="24">
          <cell r="A24">
            <v>405050224</v>
          </cell>
          <cell r="B24">
            <v>872.88</v>
          </cell>
        </row>
        <row r="25">
          <cell r="A25">
            <v>405050321</v>
          </cell>
          <cell r="B25">
            <v>898.35</v>
          </cell>
        </row>
        <row r="26">
          <cell r="A26">
            <v>405050372</v>
          </cell>
          <cell r="B26">
            <v>450</v>
          </cell>
        </row>
        <row r="27">
          <cell r="A27">
            <v>409050083</v>
          </cell>
          <cell r="B27">
            <v>438.24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FEFE3-D291-437C-88D9-316CE8A8DB23}">
  <dimension ref="A1:B27"/>
  <sheetViews>
    <sheetView workbookViewId="0">
      <selection activeCell="B1" sqref="B1"/>
    </sheetView>
  </sheetViews>
  <sheetFormatPr defaultRowHeight="15" x14ac:dyDescent="0.25"/>
  <cols>
    <col min="1" max="1" width="10.140625" customWidth="1"/>
    <col min="2" max="2" width="12.140625" style="1" bestFit="1" customWidth="1"/>
  </cols>
  <sheetData>
    <row r="1" spans="1:2" x14ac:dyDescent="0.25">
      <c r="A1" t="s">
        <v>57</v>
      </c>
      <c r="B1" s="1" t="s">
        <v>58</v>
      </c>
    </row>
    <row r="2" spans="1:2" x14ac:dyDescent="0.25">
      <c r="A2">
        <v>405010010</v>
      </c>
      <c r="B2" s="1">
        <v>407.48</v>
      </c>
    </row>
    <row r="3" spans="1:2" x14ac:dyDescent="0.25">
      <c r="A3">
        <v>405010028</v>
      </c>
      <c r="B3" s="1">
        <v>278.89999999999998</v>
      </c>
    </row>
    <row r="4" spans="1:2" x14ac:dyDescent="0.25">
      <c r="A4">
        <v>405010079</v>
      </c>
      <c r="B4" s="1">
        <v>393.75</v>
      </c>
    </row>
    <row r="5" spans="1:2" x14ac:dyDescent="0.25">
      <c r="A5">
        <v>405010117</v>
      </c>
      <c r="B5" s="1">
        <v>689.66</v>
      </c>
    </row>
    <row r="6" spans="1:2" x14ac:dyDescent="0.25">
      <c r="A6">
        <v>405010125</v>
      </c>
      <c r="B6" s="1">
        <v>622.08000000000004</v>
      </c>
    </row>
    <row r="7" spans="1:2" x14ac:dyDescent="0.25">
      <c r="A7">
        <v>405020015</v>
      </c>
      <c r="B7" s="1">
        <v>1661.76</v>
      </c>
    </row>
    <row r="8" spans="1:2" x14ac:dyDescent="0.25">
      <c r="A8">
        <v>405030045</v>
      </c>
      <c r="B8" s="1">
        <v>538.04999999999995</v>
      </c>
    </row>
    <row r="9" spans="1:2" x14ac:dyDescent="0.25">
      <c r="A9">
        <v>405030070</v>
      </c>
      <c r="B9" s="1">
        <v>1074.8599999999999</v>
      </c>
    </row>
    <row r="10" spans="1:2" x14ac:dyDescent="0.25">
      <c r="A10">
        <v>405030134</v>
      </c>
      <c r="B10" s="1">
        <v>381.08</v>
      </c>
    </row>
    <row r="11" spans="1:2" x14ac:dyDescent="0.25">
      <c r="A11">
        <v>405030193</v>
      </c>
      <c r="B11" s="1">
        <v>430.46</v>
      </c>
    </row>
    <row r="12" spans="1:2" x14ac:dyDescent="0.25">
      <c r="A12">
        <v>405040016</v>
      </c>
      <c r="B12" s="1">
        <v>564.17999999999995</v>
      </c>
    </row>
    <row r="13" spans="1:2" x14ac:dyDescent="0.25">
      <c r="A13">
        <v>405040105</v>
      </c>
      <c r="B13" s="1">
        <v>846.19</v>
      </c>
    </row>
    <row r="14" spans="1:2" x14ac:dyDescent="0.25">
      <c r="A14">
        <v>405050011</v>
      </c>
      <c r="B14" s="1">
        <v>499.7</v>
      </c>
    </row>
    <row r="15" spans="1:2" x14ac:dyDescent="0.25">
      <c r="A15">
        <v>405050020</v>
      </c>
      <c r="B15" s="1">
        <v>451.08</v>
      </c>
    </row>
    <row r="16" spans="1:2" x14ac:dyDescent="0.25">
      <c r="A16">
        <v>405050097</v>
      </c>
      <c r="B16" s="1">
        <v>531.6</v>
      </c>
    </row>
    <row r="17" spans="1:2" x14ac:dyDescent="0.25">
      <c r="A17">
        <v>405050100</v>
      </c>
      <c r="B17" s="1">
        <v>483.6</v>
      </c>
    </row>
    <row r="18" spans="1:2" x14ac:dyDescent="0.25">
      <c r="A18">
        <v>405050119</v>
      </c>
      <c r="B18" s="1">
        <v>450</v>
      </c>
    </row>
    <row r="19" spans="1:2" x14ac:dyDescent="0.25">
      <c r="A19">
        <v>405050127</v>
      </c>
      <c r="B19" s="1">
        <v>405</v>
      </c>
    </row>
    <row r="20" spans="1:2" x14ac:dyDescent="0.25">
      <c r="A20">
        <v>405050143</v>
      </c>
      <c r="B20" s="1">
        <v>1083.55</v>
      </c>
    </row>
    <row r="21" spans="1:2" x14ac:dyDescent="0.25">
      <c r="A21">
        <v>405050151</v>
      </c>
      <c r="B21" s="1">
        <v>1112.83</v>
      </c>
    </row>
    <row r="22" spans="1:2" x14ac:dyDescent="0.25">
      <c r="A22">
        <v>405050194</v>
      </c>
      <c r="B22" s="1">
        <v>405</v>
      </c>
    </row>
    <row r="23" spans="1:2" x14ac:dyDescent="0.25">
      <c r="A23">
        <v>405050216</v>
      </c>
      <c r="B23" s="1">
        <v>516.80999999999995</v>
      </c>
    </row>
    <row r="24" spans="1:2" x14ac:dyDescent="0.25">
      <c r="A24">
        <v>405050224</v>
      </c>
      <c r="B24" s="1">
        <v>872.88</v>
      </c>
    </row>
    <row r="25" spans="1:2" x14ac:dyDescent="0.25">
      <c r="A25">
        <v>405050321</v>
      </c>
      <c r="B25" s="1">
        <v>898.35</v>
      </c>
    </row>
    <row r="26" spans="1:2" x14ac:dyDescent="0.25">
      <c r="A26">
        <v>405050372</v>
      </c>
      <c r="B26" s="1">
        <v>450</v>
      </c>
    </row>
    <row r="27" spans="1:2" x14ac:dyDescent="0.25">
      <c r="A27">
        <v>409050083</v>
      </c>
      <c r="B27" s="1">
        <v>438.24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8E271-756A-4C82-988F-6DF3905CC6A2}">
  <dimension ref="A1:C36"/>
  <sheetViews>
    <sheetView workbookViewId="0"/>
  </sheetViews>
  <sheetFormatPr defaultRowHeight="15" x14ac:dyDescent="0.25"/>
  <cols>
    <col min="3" max="3" width="15.85546875" style="1" bestFit="1" customWidth="1"/>
  </cols>
  <sheetData>
    <row r="1" spans="1:3" x14ac:dyDescent="0.25">
      <c r="A1" t="s">
        <v>0</v>
      </c>
      <c r="B1" t="s">
        <v>55</v>
      </c>
      <c r="C1" s="1" t="s">
        <v>56</v>
      </c>
    </row>
    <row r="2" spans="1:3" x14ac:dyDescent="0.25">
      <c r="A2" t="s">
        <v>21</v>
      </c>
      <c r="B2">
        <v>101</v>
      </c>
      <c r="C2" s="1">
        <v>46454.98</v>
      </c>
    </row>
    <row r="3" spans="1:3" x14ac:dyDescent="0.25">
      <c r="A3" t="s">
        <v>22</v>
      </c>
      <c r="B3">
        <v>10</v>
      </c>
      <c r="C3" s="1">
        <v>1104.93</v>
      </c>
    </row>
    <row r="4" spans="1:3" x14ac:dyDescent="0.25">
      <c r="A4" t="s">
        <v>23</v>
      </c>
      <c r="B4">
        <v>41</v>
      </c>
      <c r="C4" s="1">
        <v>31635.599999999999</v>
      </c>
    </row>
    <row r="5" spans="1:3" x14ac:dyDescent="0.25">
      <c r="A5" t="s">
        <v>24</v>
      </c>
      <c r="B5">
        <v>10</v>
      </c>
      <c r="C5" s="1">
        <v>7716</v>
      </c>
    </row>
    <row r="6" spans="1:3" x14ac:dyDescent="0.25">
      <c r="A6" t="s">
        <v>25</v>
      </c>
      <c r="B6">
        <v>11</v>
      </c>
      <c r="C6" s="1">
        <v>4820.6400000000003</v>
      </c>
    </row>
    <row r="7" spans="1:3" x14ac:dyDescent="0.25">
      <c r="A7" t="s">
        <v>26</v>
      </c>
      <c r="B7">
        <v>8</v>
      </c>
      <c r="C7" s="1">
        <v>3505.92</v>
      </c>
    </row>
    <row r="8" spans="1:3" x14ac:dyDescent="0.25">
      <c r="A8" t="s">
        <v>27</v>
      </c>
      <c r="B8">
        <v>68</v>
      </c>
      <c r="C8" s="1">
        <v>52468.800000000003</v>
      </c>
    </row>
    <row r="9" spans="1:3" x14ac:dyDescent="0.25">
      <c r="A9" t="s">
        <v>28</v>
      </c>
      <c r="B9">
        <v>2</v>
      </c>
      <c r="C9" s="1">
        <v>876.48</v>
      </c>
    </row>
    <row r="10" spans="1:3" x14ac:dyDescent="0.25">
      <c r="A10" t="s">
        <v>29</v>
      </c>
      <c r="B10">
        <v>104</v>
      </c>
      <c r="C10" s="1">
        <v>78912.960000000006</v>
      </c>
    </row>
    <row r="11" spans="1:3" x14ac:dyDescent="0.25">
      <c r="A11" t="s">
        <v>30</v>
      </c>
      <c r="B11">
        <v>9</v>
      </c>
      <c r="C11" s="1">
        <v>1972.08</v>
      </c>
    </row>
    <row r="12" spans="1:3" x14ac:dyDescent="0.25">
      <c r="A12" t="s">
        <v>31</v>
      </c>
      <c r="B12">
        <v>357</v>
      </c>
      <c r="C12" s="1">
        <v>149459.25</v>
      </c>
    </row>
    <row r="13" spans="1:3" x14ac:dyDescent="0.25">
      <c r="A13" t="s">
        <v>32</v>
      </c>
      <c r="B13">
        <v>91</v>
      </c>
      <c r="C13" s="1">
        <v>79367.679999999993</v>
      </c>
    </row>
    <row r="14" spans="1:3" x14ac:dyDescent="0.25">
      <c r="A14" t="s">
        <v>33</v>
      </c>
      <c r="B14">
        <v>134</v>
      </c>
      <c r="C14" s="1">
        <v>103394.4</v>
      </c>
    </row>
    <row r="15" spans="1:3" x14ac:dyDescent="0.25">
      <c r="A15" t="s">
        <v>34</v>
      </c>
      <c r="B15">
        <v>191</v>
      </c>
      <c r="C15" s="1">
        <v>215427.66</v>
      </c>
    </row>
    <row r="16" spans="1:3" x14ac:dyDescent="0.25">
      <c r="A16" t="s">
        <v>35</v>
      </c>
      <c r="B16">
        <v>142</v>
      </c>
      <c r="C16" s="1">
        <v>109567.2</v>
      </c>
    </row>
    <row r="17" spans="1:3" x14ac:dyDescent="0.25">
      <c r="A17" t="s">
        <v>36</v>
      </c>
      <c r="B17">
        <v>1</v>
      </c>
      <c r="C17" s="1">
        <v>438.24</v>
      </c>
    </row>
    <row r="18" spans="1:3" x14ac:dyDescent="0.25">
      <c r="A18" t="s">
        <v>37</v>
      </c>
      <c r="B18">
        <v>23</v>
      </c>
      <c r="C18" s="1">
        <v>9118.32</v>
      </c>
    </row>
    <row r="19" spans="1:3" x14ac:dyDescent="0.25">
      <c r="A19" t="s">
        <v>38</v>
      </c>
      <c r="B19">
        <v>31</v>
      </c>
      <c r="C19" s="1">
        <v>19722.64</v>
      </c>
    </row>
    <row r="20" spans="1:3" x14ac:dyDescent="0.25">
      <c r="A20" t="s">
        <v>39</v>
      </c>
      <c r="B20">
        <v>30</v>
      </c>
      <c r="C20" s="1">
        <v>14473.65</v>
      </c>
    </row>
    <row r="21" spans="1:3" x14ac:dyDescent="0.25">
      <c r="A21" t="s">
        <v>40</v>
      </c>
      <c r="B21">
        <v>149</v>
      </c>
      <c r="C21" s="1">
        <v>87888.06</v>
      </c>
    </row>
    <row r="22" spans="1:3" x14ac:dyDescent="0.25">
      <c r="A22" t="s">
        <v>41</v>
      </c>
      <c r="B22">
        <v>40</v>
      </c>
      <c r="C22" s="1">
        <v>4932.3</v>
      </c>
    </row>
    <row r="23" spans="1:3" x14ac:dyDescent="0.25">
      <c r="A23" t="s">
        <v>42</v>
      </c>
      <c r="B23">
        <v>21</v>
      </c>
      <c r="C23" s="1">
        <v>6180.45</v>
      </c>
    </row>
    <row r="24" spans="1:3" x14ac:dyDescent="0.25">
      <c r="A24" t="s">
        <v>43</v>
      </c>
      <c r="B24">
        <v>343</v>
      </c>
      <c r="C24" s="1">
        <v>106718.82</v>
      </c>
    </row>
    <row r="25" spans="1:3" x14ac:dyDescent="0.25">
      <c r="A25" t="s">
        <v>44</v>
      </c>
      <c r="B25">
        <v>423</v>
      </c>
      <c r="C25" s="1">
        <v>197303.72</v>
      </c>
    </row>
    <row r="26" spans="1:3" x14ac:dyDescent="0.25">
      <c r="A26" t="s">
        <v>45</v>
      </c>
      <c r="B26">
        <v>59</v>
      </c>
      <c r="C26" s="1">
        <v>6653.43</v>
      </c>
    </row>
    <row r="27" spans="1:3" x14ac:dyDescent="0.25">
      <c r="A27" t="s">
        <v>46</v>
      </c>
      <c r="B27">
        <v>106</v>
      </c>
      <c r="C27" s="1">
        <v>61978.35</v>
      </c>
    </row>
    <row r="28" spans="1:3" x14ac:dyDescent="0.25">
      <c r="A28" t="s">
        <v>47</v>
      </c>
      <c r="B28">
        <v>13</v>
      </c>
      <c r="C28" s="1">
        <v>6077.82</v>
      </c>
    </row>
    <row r="29" spans="1:3" x14ac:dyDescent="0.25">
      <c r="A29" t="s">
        <v>48</v>
      </c>
      <c r="B29">
        <v>1</v>
      </c>
      <c r="C29" s="1">
        <v>219.12</v>
      </c>
    </row>
    <row r="30" spans="1:3" x14ac:dyDescent="0.25">
      <c r="A30" t="s">
        <v>49</v>
      </c>
      <c r="B30">
        <v>60</v>
      </c>
      <c r="C30" s="1">
        <v>46296</v>
      </c>
    </row>
    <row r="31" spans="1:3" x14ac:dyDescent="0.25">
      <c r="A31" t="s">
        <v>50</v>
      </c>
      <c r="B31">
        <v>552</v>
      </c>
      <c r="C31" s="1">
        <v>229433.34</v>
      </c>
    </row>
    <row r="32" spans="1:3" x14ac:dyDescent="0.25">
      <c r="A32" t="s">
        <v>51</v>
      </c>
      <c r="B32">
        <v>123</v>
      </c>
      <c r="C32" s="1">
        <v>94906.8</v>
      </c>
    </row>
    <row r="33" spans="1:3" x14ac:dyDescent="0.25">
      <c r="A33" t="s">
        <v>52</v>
      </c>
      <c r="B33">
        <v>391</v>
      </c>
      <c r="C33" s="1">
        <v>130894.48</v>
      </c>
    </row>
    <row r="34" spans="1:3" x14ac:dyDescent="0.25">
      <c r="A34" t="s">
        <v>53</v>
      </c>
      <c r="B34">
        <v>318</v>
      </c>
      <c r="C34" s="1">
        <v>175952.13</v>
      </c>
    </row>
    <row r="35" spans="1:3" x14ac:dyDescent="0.25">
      <c r="A35" t="s">
        <v>54</v>
      </c>
      <c r="B35">
        <v>277</v>
      </c>
      <c r="C35" s="1">
        <v>137308.92000000001</v>
      </c>
    </row>
    <row r="36" spans="1:3" x14ac:dyDescent="0.25">
      <c r="A36" t="s">
        <v>20</v>
      </c>
      <c r="B36">
        <v>4240</v>
      </c>
      <c r="C36" s="1">
        <v>2223181.17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AC2B8-4731-4B14-9347-2A1248F840A1}">
  <dimension ref="A1:AJ21"/>
  <sheetViews>
    <sheetView workbookViewId="0">
      <selection sqref="A1:AJ21"/>
    </sheetView>
  </sheetViews>
  <sheetFormatPr defaultRowHeight="15" x14ac:dyDescent="0.25"/>
  <sheetData>
    <row r="1" spans="1:36" x14ac:dyDescent="0.25">
      <c r="A1" t="s">
        <v>0</v>
      </c>
      <c r="B1" t="s">
        <v>21</v>
      </c>
      <c r="C1" t="s">
        <v>22</v>
      </c>
      <c r="D1" t="s">
        <v>23</v>
      </c>
      <c r="E1" t="s">
        <v>24</v>
      </c>
      <c r="F1" t="s">
        <v>25</v>
      </c>
      <c r="G1" t="s">
        <v>26</v>
      </c>
      <c r="H1" t="s">
        <v>27</v>
      </c>
      <c r="I1" t="s">
        <v>28</v>
      </c>
      <c r="J1" t="s">
        <v>29</v>
      </c>
      <c r="K1" t="s">
        <v>30</v>
      </c>
      <c r="L1" t="s">
        <v>31</v>
      </c>
      <c r="M1" t="s">
        <v>32</v>
      </c>
      <c r="N1" t="s">
        <v>33</v>
      </c>
      <c r="O1" t="s">
        <v>34</v>
      </c>
      <c r="P1" t="s">
        <v>35</v>
      </c>
      <c r="Q1" t="s">
        <v>36</v>
      </c>
      <c r="R1" t="s">
        <v>37</v>
      </c>
      <c r="S1" t="s">
        <v>38</v>
      </c>
      <c r="T1" t="s">
        <v>39</v>
      </c>
      <c r="U1" t="s">
        <v>40</v>
      </c>
      <c r="V1" t="s">
        <v>41</v>
      </c>
      <c r="W1" t="s">
        <v>42</v>
      </c>
      <c r="X1" t="s">
        <v>43</v>
      </c>
      <c r="Y1" t="s">
        <v>44</v>
      </c>
      <c r="Z1" t="s">
        <v>45</v>
      </c>
      <c r="AA1" t="s">
        <v>46</v>
      </c>
      <c r="AB1" t="s">
        <v>47</v>
      </c>
      <c r="AC1" t="s">
        <v>48</v>
      </c>
      <c r="AD1" t="s">
        <v>49</v>
      </c>
      <c r="AE1" t="s">
        <v>50</v>
      </c>
      <c r="AF1" t="s">
        <v>51</v>
      </c>
      <c r="AG1" t="s">
        <v>52</v>
      </c>
      <c r="AH1" t="s">
        <v>53</v>
      </c>
      <c r="AI1" t="s">
        <v>54</v>
      </c>
      <c r="AJ1" t="s">
        <v>20</v>
      </c>
    </row>
    <row r="2" spans="1:36" x14ac:dyDescent="0.25">
      <c r="A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50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10</v>
      </c>
      <c r="T2">
        <v>1</v>
      </c>
      <c r="U2">
        <v>3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64</v>
      </c>
    </row>
    <row r="3" spans="1:36" x14ac:dyDescent="0.25">
      <c r="A3" t="s">
        <v>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4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10</v>
      </c>
      <c r="W3">
        <v>0</v>
      </c>
      <c r="X3">
        <v>0</v>
      </c>
      <c r="Y3">
        <v>0</v>
      </c>
      <c r="Z3">
        <v>0</v>
      </c>
      <c r="AA3">
        <v>1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15</v>
      </c>
    </row>
    <row r="4" spans="1:36" x14ac:dyDescent="0.25">
      <c r="A4" t="s">
        <v>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8</v>
      </c>
      <c r="P4">
        <v>0</v>
      </c>
      <c r="Q4">
        <v>0</v>
      </c>
      <c r="R4">
        <v>0</v>
      </c>
      <c r="S4">
        <v>0</v>
      </c>
      <c r="T4">
        <v>0</v>
      </c>
      <c r="U4">
        <v>3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11</v>
      </c>
    </row>
    <row r="5" spans="1:36" x14ac:dyDescent="0.25">
      <c r="A5" t="s">
        <v>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18</v>
      </c>
      <c r="M5">
        <v>1</v>
      </c>
      <c r="N5">
        <v>0</v>
      </c>
      <c r="O5">
        <v>10</v>
      </c>
      <c r="P5">
        <v>0</v>
      </c>
      <c r="Q5">
        <v>0</v>
      </c>
      <c r="R5">
        <v>0</v>
      </c>
      <c r="S5">
        <v>10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39</v>
      </c>
    </row>
    <row r="6" spans="1:36" x14ac:dyDescent="0.25">
      <c r="A6" t="s">
        <v>5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1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1</v>
      </c>
    </row>
    <row r="7" spans="1:36" x14ac:dyDescent="0.25">
      <c r="A7" t="s">
        <v>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1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1</v>
      </c>
    </row>
    <row r="8" spans="1:36" x14ac:dyDescent="0.25">
      <c r="A8" t="s">
        <v>7</v>
      </c>
      <c r="B8">
        <v>24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4</v>
      </c>
      <c r="V8">
        <v>5</v>
      </c>
      <c r="W8">
        <v>0</v>
      </c>
      <c r="X8">
        <v>0</v>
      </c>
      <c r="Y8">
        <v>20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53</v>
      </c>
    </row>
    <row r="9" spans="1:36" x14ac:dyDescent="0.25">
      <c r="A9" t="s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21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1</v>
      </c>
      <c r="AF9">
        <v>0</v>
      </c>
      <c r="AG9">
        <v>0</v>
      </c>
      <c r="AH9">
        <v>1</v>
      </c>
      <c r="AI9">
        <v>0</v>
      </c>
      <c r="AJ9">
        <v>24</v>
      </c>
    </row>
    <row r="10" spans="1:36" x14ac:dyDescent="0.25">
      <c r="A10" t="s">
        <v>9</v>
      </c>
      <c r="B10">
        <v>8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6</v>
      </c>
      <c r="V10">
        <v>0</v>
      </c>
      <c r="W10">
        <v>12</v>
      </c>
      <c r="X10">
        <v>69</v>
      </c>
      <c r="Y10">
        <v>19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97</v>
      </c>
      <c r="AF10">
        <v>0</v>
      </c>
      <c r="AG10">
        <v>14</v>
      </c>
      <c r="AH10">
        <v>28</v>
      </c>
      <c r="AI10">
        <v>0</v>
      </c>
      <c r="AJ10">
        <v>253</v>
      </c>
    </row>
    <row r="11" spans="1:36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1</v>
      </c>
      <c r="AI11">
        <v>0</v>
      </c>
      <c r="AJ11">
        <v>1</v>
      </c>
    </row>
    <row r="12" spans="1:36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50</v>
      </c>
      <c r="M12">
        <v>86</v>
      </c>
      <c r="N12">
        <v>0</v>
      </c>
      <c r="O12">
        <v>4</v>
      </c>
      <c r="P12">
        <v>0</v>
      </c>
      <c r="Q12">
        <v>0</v>
      </c>
      <c r="R12">
        <v>6</v>
      </c>
      <c r="S12">
        <v>10</v>
      </c>
      <c r="T12">
        <v>2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158</v>
      </c>
    </row>
    <row r="13" spans="1:36" x14ac:dyDescent="0.25">
      <c r="A13" t="s">
        <v>12</v>
      </c>
      <c r="B13">
        <v>21</v>
      </c>
      <c r="C13">
        <v>9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123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13</v>
      </c>
      <c r="U13">
        <v>24</v>
      </c>
      <c r="V13">
        <v>25</v>
      </c>
      <c r="W13">
        <v>9</v>
      </c>
      <c r="X13">
        <v>204</v>
      </c>
      <c r="Y13">
        <v>150</v>
      </c>
      <c r="Z13">
        <v>59</v>
      </c>
      <c r="AA13">
        <v>25</v>
      </c>
      <c r="AB13">
        <v>6</v>
      </c>
      <c r="AC13">
        <v>0</v>
      </c>
      <c r="AD13">
        <v>0</v>
      </c>
      <c r="AE13">
        <v>248</v>
      </c>
      <c r="AF13">
        <v>0</v>
      </c>
      <c r="AG13">
        <v>252</v>
      </c>
      <c r="AH13">
        <v>92</v>
      </c>
      <c r="AI13">
        <v>116</v>
      </c>
      <c r="AJ13">
        <v>1376</v>
      </c>
    </row>
    <row r="14" spans="1:36" x14ac:dyDescent="0.25">
      <c r="A14" t="s">
        <v>13</v>
      </c>
      <c r="B14">
        <v>3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2</v>
      </c>
      <c r="AI14">
        <v>0</v>
      </c>
      <c r="AJ14">
        <v>5</v>
      </c>
    </row>
    <row r="15" spans="1:36" x14ac:dyDescent="0.25">
      <c r="A15" t="s">
        <v>14</v>
      </c>
      <c r="B15">
        <v>0</v>
      </c>
      <c r="C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12</v>
      </c>
      <c r="V15">
        <v>0</v>
      </c>
      <c r="W15">
        <v>0</v>
      </c>
      <c r="X15">
        <v>0</v>
      </c>
      <c r="Y15">
        <v>0</v>
      </c>
      <c r="Z15">
        <v>0</v>
      </c>
      <c r="AA15">
        <v>4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17</v>
      </c>
    </row>
    <row r="16" spans="1:36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34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34</v>
      </c>
    </row>
    <row r="17" spans="1:36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30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30</v>
      </c>
    </row>
    <row r="18" spans="1:36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10</v>
      </c>
      <c r="P18">
        <v>0</v>
      </c>
      <c r="Q18">
        <v>0</v>
      </c>
      <c r="R18">
        <v>0</v>
      </c>
      <c r="S18">
        <v>0</v>
      </c>
      <c r="T18">
        <v>0</v>
      </c>
      <c r="U18">
        <v>4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14</v>
      </c>
    </row>
    <row r="19" spans="1:36" x14ac:dyDescent="0.25">
      <c r="A19" t="s">
        <v>18</v>
      </c>
      <c r="B19">
        <v>45</v>
      </c>
      <c r="C19">
        <v>0</v>
      </c>
      <c r="D19">
        <v>41</v>
      </c>
      <c r="E19">
        <v>10</v>
      </c>
      <c r="F19">
        <v>0</v>
      </c>
      <c r="G19">
        <v>0</v>
      </c>
      <c r="H19">
        <v>68</v>
      </c>
      <c r="I19">
        <v>0</v>
      </c>
      <c r="J19">
        <v>100</v>
      </c>
      <c r="K19">
        <v>0</v>
      </c>
      <c r="L19">
        <v>72</v>
      </c>
      <c r="M19">
        <v>0</v>
      </c>
      <c r="N19">
        <v>134</v>
      </c>
      <c r="O19">
        <v>108</v>
      </c>
      <c r="P19">
        <v>142</v>
      </c>
      <c r="Q19">
        <v>0</v>
      </c>
      <c r="R19">
        <v>0</v>
      </c>
      <c r="S19">
        <v>0</v>
      </c>
      <c r="T19">
        <v>14</v>
      </c>
      <c r="U19">
        <v>90</v>
      </c>
      <c r="V19">
        <v>0</v>
      </c>
      <c r="W19">
        <v>0</v>
      </c>
      <c r="X19">
        <v>70</v>
      </c>
      <c r="Y19">
        <v>215</v>
      </c>
      <c r="Z19">
        <v>0</v>
      </c>
      <c r="AA19">
        <v>76</v>
      </c>
      <c r="AB19">
        <v>7</v>
      </c>
      <c r="AC19">
        <v>0</v>
      </c>
      <c r="AD19">
        <v>60</v>
      </c>
      <c r="AE19">
        <v>206</v>
      </c>
      <c r="AF19">
        <v>123</v>
      </c>
      <c r="AG19">
        <v>125</v>
      </c>
      <c r="AH19">
        <v>194</v>
      </c>
      <c r="AI19">
        <v>161</v>
      </c>
      <c r="AJ19">
        <v>2061</v>
      </c>
    </row>
    <row r="20" spans="1:36" x14ac:dyDescent="0.25">
      <c r="A20" t="s">
        <v>19</v>
      </c>
      <c r="B20">
        <v>0</v>
      </c>
      <c r="C20">
        <v>0</v>
      </c>
      <c r="D20">
        <v>0</v>
      </c>
      <c r="E20">
        <v>0</v>
      </c>
      <c r="F20">
        <v>11</v>
      </c>
      <c r="G20">
        <v>8</v>
      </c>
      <c r="H20">
        <v>0</v>
      </c>
      <c r="I20">
        <v>2</v>
      </c>
      <c r="J20">
        <v>4</v>
      </c>
      <c r="K20">
        <v>9</v>
      </c>
      <c r="L20">
        <v>6</v>
      </c>
      <c r="M20">
        <v>4</v>
      </c>
      <c r="N20">
        <v>0</v>
      </c>
      <c r="O20">
        <v>0</v>
      </c>
      <c r="P20">
        <v>0</v>
      </c>
      <c r="Q20">
        <v>1</v>
      </c>
      <c r="R20">
        <v>17</v>
      </c>
      <c r="S20">
        <v>1</v>
      </c>
      <c r="T20">
        <v>0</v>
      </c>
      <c r="U20">
        <v>0</v>
      </c>
      <c r="V20">
        <v>0</v>
      </c>
      <c r="W20">
        <v>0</v>
      </c>
      <c r="X20">
        <v>0</v>
      </c>
      <c r="Y20">
        <v>19</v>
      </c>
      <c r="Z20">
        <v>0</v>
      </c>
      <c r="AA20">
        <v>0</v>
      </c>
      <c r="AB20">
        <v>0</v>
      </c>
      <c r="AC20">
        <v>1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83</v>
      </c>
    </row>
    <row r="21" spans="1:36" x14ac:dyDescent="0.25">
      <c r="A21" t="s">
        <v>20</v>
      </c>
      <c r="B21">
        <v>101</v>
      </c>
      <c r="C21">
        <v>10</v>
      </c>
      <c r="D21">
        <v>41</v>
      </c>
      <c r="E21">
        <v>10</v>
      </c>
      <c r="F21">
        <v>11</v>
      </c>
      <c r="G21">
        <v>8</v>
      </c>
      <c r="H21">
        <v>68</v>
      </c>
      <c r="I21">
        <v>2</v>
      </c>
      <c r="J21">
        <v>104</v>
      </c>
      <c r="K21">
        <v>9</v>
      </c>
      <c r="L21">
        <v>357</v>
      </c>
      <c r="M21">
        <v>91</v>
      </c>
      <c r="N21">
        <v>134</v>
      </c>
      <c r="O21">
        <v>191</v>
      </c>
      <c r="P21">
        <v>142</v>
      </c>
      <c r="Q21">
        <v>1</v>
      </c>
      <c r="R21">
        <v>23</v>
      </c>
      <c r="S21">
        <v>31</v>
      </c>
      <c r="T21">
        <v>30</v>
      </c>
      <c r="U21">
        <v>149</v>
      </c>
      <c r="V21">
        <v>40</v>
      </c>
      <c r="W21">
        <v>21</v>
      </c>
      <c r="X21">
        <v>343</v>
      </c>
      <c r="Y21">
        <v>423</v>
      </c>
      <c r="Z21">
        <v>59</v>
      </c>
      <c r="AA21">
        <v>106</v>
      </c>
      <c r="AB21">
        <v>13</v>
      </c>
      <c r="AC21">
        <v>1</v>
      </c>
      <c r="AD21">
        <v>60</v>
      </c>
      <c r="AE21">
        <v>552</v>
      </c>
      <c r="AF21">
        <v>123</v>
      </c>
      <c r="AG21">
        <v>391</v>
      </c>
      <c r="AH21">
        <v>318</v>
      </c>
      <c r="AI21">
        <v>277</v>
      </c>
      <c r="AJ21">
        <v>4240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249A6-EB25-4436-8E18-3A5A97BCD3F9}">
  <dimension ref="A1:AJ21"/>
  <sheetViews>
    <sheetView workbookViewId="0">
      <selection activeCell="B2" sqref="B2:AJ21"/>
    </sheetView>
  </sheetViews>
  <sheetFormatPr defaultRowHeight="15" x14ac:dyDescent="0.25"/>
  <cols>
    <col min="2" max="2" width="13.28515625" bestFit="1" customWidth="1"/>
    <col min="3" max="3" width="12.140625" bestFit="1" customWidth="1"/>
    <col min="4" max="4" width="13.28515625" bestFit="1" customWidth="1"/>
    <col min="5" max="7" width="12.140625" bestFit="1" customWidth="1"/>
    <col min="8" max="8" width="13.28515625" bestFit="1" customWidth="1"/>
    <col min="9" max="9" width="10.5703125" bestFit="1" customWidth="1"/>
    <col min="10" max="10" width="13.28515625" bestFit="1" customWidth="1"/>
    <col min="11" max="11" width="12.140625" bestFit="1" customWidth="1"/>
    <col min="12" max="12" width="14.28515625" bestFit="1" customWidth="1"/>
    <col min="13" max="13" width="13.28515625" bestFit="1" customWidth="1"/>
    <col min="14" max="16" width="14.28515625" bestFit="1" customWidth="1"/>
    <col min="17" max="17" width="10.5703125" bestFit="1" customWidth="1"/>
    <col min="18" max="18" width="12.140625" bestFit="1" customWidth="1"/>
    <col min="19" max="21" width="13.28515625" bestFit="1" customWidth="1"/>
    <col min="22" max="23" width="12.140625" bestFit="1" customWidth="1"/>
    <col min="24" max="25" width="14.28515625" bestFit="1" customWidth="1"/>
    <col min="26" max="26" width="12.140625" bestFit="1" customWidth="1"/>
    <col min="27" max="27" width="13.28515625" bestFit="1" customWidth="1"/>
    <col min="28" max="28" width="12.140625" bestFit="1" customWidth="1"/>
    <col min="29" max="29" width="10.5703125" bestFit="1" customWidth="1"/>
    <col min="30" max="30" width="13.28515625" bestFit="1" customWidth="1"/>
    <col min="31" max="31" width="14.28515625" bestFit="1" customWidth="1"/>
    <col min="32" max="32" width="13.28515625" bestFit="1" customWidth="1"/>
    <col min="33" max="35" width="14.28515625" bestFit="1" customWidth="1"/>
    <col min="36" max="36" width="15.85546875" bestFit="1" customWidth="1"/>
  </cols>
  <sheetData>
    <row r="1" spans="1:36" x14ac:dyDescent="0.25">
      <c r="A1" t="s">
        <v>0</v>
      </c>
      <c r="B1" t="s">
        <v>21</v>
      </c>
      <c r="C1" t="s">
        <v>22</v>
      </c>
      <c r="D1" t="s">
        <v>23</v>
      </c>
      <c r="E1" t="s">
        <v>24</v>
      </c>
      <c r="F1" t="s">
        <v>25</v>
      </c>
      <c r="G1" t="s">
        <v>26</v>
      </c>
      <c r="H1" t="s">
        <v>27</v>
      </c>
      <c r="I1" t="s">
        <v>28</v>
      </c>
      <c r="J1" t="s">
        <v>29</v>
      </c>
      <c r="K1" t="s">
        <v>30</v>
      </c>
      <c r="L1" t="s">
        <v>31</v>
      </c>
      <c r="M1" t="s">
        <v>32</v>
      </c>
      <c r="N1" t="s">
        <v>33</v>
      </c>
      <c r="O1" t="s">
        <v>34</v>
      </c>
      <c r="P1" t="s">
        <v>35</v>
      </c>
      <c r="Q1" t="s">
        <v>36</v>
      </c>
      <c r="R1" t="s">
        <v>37</v>
      </c>
      <c r="S1" t="s">
        <v>38</v>
      </c>
      <c r="T1" t="s">
        <v>39</v>
      </c>
      <c r="U1" t="s">
        <v>40</v>
      </c>
      <c r="V1" t="s">
        <v>41</v>
      </c>
      <c r="W1" t="s">
        <v>42</v>
      </c>
      <c r="X1" t="s">
        <v>43</v>
      </c>
      <c r="Y1" t="s">
        <v>44</v>
      </c>
      <c r="Z1" t="s">
        <v>45</v>
      </c>
      <c r="AA1" t="s">
        <v>46</v>
      </c>
      <c r="AB1" t="s">
        <v>47</v>
      </c>
      <c r="AC1" t="s">
        <v>48</v>
      </c>
      <c r="AD1" t="s">
        <v>49</v>
      </c>
      <c r="AE1" t="s">
        <v>50</v>
      </c>
      <c r="AF1" t="s">
        <v>51</v>
      </c>
      <c r="AG1" t="s">
        <v>52</v>
      </c>
      <c r="AH1" t="s">
        <v>53</v>
      </c>
      <c r="AI1" t="s">
        <v>54</v>
      </c>
      <c r="AJ1" t="s">
        <v>20</v>
      </c>
    </row>
    <row r="2" spans="1:36" x14ac:dyDescent="0.25">
      <c r="A2" t="s">
        <v>1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20374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4074.8</v>
      </c>
      <c r="T2" s="1">
        <v>407.48</v>
      </c>
      <c r="U2" s="1">
        <v>1222.44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26078.720000000001</v>
      </c>
    </row>
    <row r="3" spans="1:36" x14ac:dyDescent="0.25">
      <c r="A3" t="s">
        <v>2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630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1575</v>
      </c>
      <c r="W3" s="1">
        <v>0</v>
      </c>
      <c r="X3" s="1">
        <v>0</v>
      </c>
      <c r="Y3" s="1">
        <v>0</v>
      </c>
      <c r="Z3" s="1">
        <v>0</v>
      </c>
      <c r="AA3" s="1">
        <v>157.5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2362.5</v>
      </c>
    </row>
    <row r="4" spans="1:36" x14ac:dyDescent="0.25">
      <c r="A4" t="s">
        <v>3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5517.28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2068.98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7586.26</v>
      </c>
    </row>
    <row r="5" spans="1:36" x14ac:dyDescent="0.25">
      <c r="A5" t="s">
        <v>4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5598.72</v>
      </c>
      <c r="M5" s="1">
        <v>311.04000000000002</v>
      </c>
      <c r="N5" s="1">
        <v>0</v>
      </c>
      <c r="O5" s="1">
        <v>3110.4</v>
      </c>
      <c r="P5" s="1">
        <v>0</v>
      </c>
      <c r="Q5" s="1">
        <v>0</v>
      </c>
      <c r="R5" s="1">
        <v>0</v>
      </c>
      <c r="S5" s="1">
        <v>6220.8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15240.96</v>
      </c>
    </row>
    <row r="6" spans="1:36" x14ac:dyDescent="0.25">
      <c r="A6" t="s">
        <v>5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1661.76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1661.76</v>
      </c>
    </row>
    <row r="7" spans="1:36" x14ac:dyDescent="0.25">
      <c r="A7" t="s">
        <v>6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2335.64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2335.64</v>
      </c>
    </row>
    <row r="8" spans="1:36" x14ac:dyDescent="0.25">
      <c r="A8" t="s">
        <v>7</v>
      </c>
      <c r="B8" s="1">
        <v>2582.64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430.44</v>
      </c>
      <c r="V8" s="1">
        <v>538.04999999999995</v>
      </c>
      <c r="W8" s="1">
        <v>0</v>
      </c>
      <c r="X8" s="1">
        <v>0</v>
      </c>
      <c r="Y8" s="1">
        <v>2152.1999999999998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5703.33</v>
      </c>
    </row>
    <row r="9" spans="1:36" x14ac:dyDescent="0.25">
      <c r="A9" t="s">
        <v>8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16005.36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762.16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762.16</v>
      </c>
      <c r="AF9" s="1">
        <v>0</v>
      </c>
      <c r="AG9" s="1">
        <v>0</v>
      </c>
      <c r="AH9" s="1">
        <v>762.16</v>
      </c>
      <c r="AI9" s="1">
        <v>0</v>
      </c>
      <c r="AJ9" s="1">
        <v>18291.84</v>
      </c>
    </row>
    <row r="10" spans="1:36" x14ac:dyDescent="0.25">
      <c r="A10" t="s">
        <v>9</v>
      </c>
      <c r="B10" s="1">
        <v>3443.68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2582.7600000000002</v>
      </c>
      <c r="V10" s="1">
        <v>0</v>
      </c>
      <c r="W10" s="1">
        <v>5165.5200000000004</v>
      </c>
      <c r="X10" s="1">
        <v>29701.74</v>
      </c>
      <c r="Y10" s="1">
        <v>8178.74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41754.620000000003</v>
      </c>
      <c r="AF10" s="1">
        <v>0</v>
      </c>
      <c r="AG10" s="1">
        <v>6026.44</v>
      </c>
      <c r="AH10" s="1">
        <v>12052.88</v>
      </c>
      <c r="AI10" s="1">
        <v>0</v>
      </c>
      <c r="AJ10" s="1">
        <v>108906.38</v>
      </c>
    </row>
    <row r="11" spans="1:36" x14ac:dyDescent="0.25">
      <c r="A11" t="s">
        <v>10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846.19</v>
      </c>
      <c r="AI11" s="1">
        <v>0</v>
      </c>
      <c r="AJ11" s="1">
        <v>846.19</v>
      </c>
    </row>
    <row r="12" spans="1:36" x14ac:dyDescent="0.25">
      <c r="A12" t="s">
        <v>11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44944</v>
      </c>
      <c r="M12" s="1">
        <v>77303.679999999993</v>
      </c>
      <c r="N12" s="1">
        <v>0</v>
      </c>
      <c r="O12" s="1">
        <v>3595.52</v>
      </c>
      <c r="P12" s="1">
        <v>0</v>
      </c>
      <c r="Q12" s="1">
        <v>0</v>
      </c>
      <c r="R12" s="1">
        <v>5393.28</v>
      </c>
      <c r="S12" s="1">
        <v>8988.7999999999993</v>
      </c>
      <c r="T12" s="1">
        <v>1797.76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142023.04000000001</v>
      </c>
    </row>
    <row r="13" spans="1:36" x14ac:dyDescent="0.25">
      <c r="A13" t="s">
        <v>12</v>
      </c>
      <c r="B13" s="1">
        <v>2368.17</v>
      </c>
      <c r="C13" s="1">
        <v>1014.93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13870.71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1466.01</v>
      </c>
      <c r="U13" s="1">
        <v>2706.48</v>
      </c>
      <c r="V13" s="1">
        <v>2819.25</v>
      </c>
      <c r="W13" s="1">
        <v>1014.93</v>
      </c>
      <c r="X13" s="1">
        <v>23005.08</v>
      </c>
      <c r="Y13" s="1">
        <v>16915.5</v>
      </c>
      <c r="Z13" s="1">
        <v>6653.43</v>
      </c>
      <c r="AA13" s="1">
        <v>2819.25</v>
      </c>
      <c r="AB13" s="1">
        <v>676.62</v>
      </c>
      <c r="AC13" s="1">
        <v>0</v>
      </c>
      <c r="AD13" s="1">
        <v>0</v>
      </c>
      <c r="AE13" s="1">
        <v>27966.959999999999</v>
      </c>
      <c r="AF13" s="1">
        <v>0</v>
      </c>
      <c r="AG13" s="1">
        <v>28418.04</v>
      </c>
      <c r="AH13" s="1">
        <v>10374.84</v>
      </c>
      <c r="AI13" s="1">
        <v>13081.32</v>
      </c>
      <c r="AJ13" s="1">
        <v>155171.51999999999</v>
      </c>
    </row>
    <row r="14" spans="1:36" x14ac:dyDescent="0.25">
      <c r="A14" t="s">
        <v>13</v>
      </c>
      <c r="B14" s="1">
        <v>3338.49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2225.66</v>
      </c>
      <c r="AI14" s="1">
        <v>0</v>
      </c>
      <c r="AJ14" s="1">
        <v>5564.15</v>
      </c>
    </row>
    <row r="15" spans="1:36" x14ac:dyDescent="0.25">
      <c r="A15" t="s">
        <v>14</v>
      </c>
      <c r="B15" s="1">
        <v>0</v>
      </c>
      <c r="C15" s="1">
        <v>90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1080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360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1530</v>
      </c>
    </row>
    <row r="16" spans="1:36" x14ac:dyDescent="0.25">
      <c r="A16" t="s">
        <v>15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5857.18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5857.18</v>
      </c>
    </row>
    <row r="17" spans="1:36" x14ac:dyDescent="0.25">
      <c r="A17" t="s">
        <v>16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13093.2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13093.2</v>
      </c>
    </row>
    <row r="18" spans="1:36" x14ac:dyDescent="0.25">
      <c r="A18" t="s">
        <v>17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8983.5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3593.4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12576.9</v>
      </c>
    </row>
    <row r="19" spans="1:36" x14ac:dyDescent="0.25">
      <c r="A19" t="s">
        <v>18</v>
      </c>
      <c r="B19" s="1">
        <v>34722</v>
      </c>
      <c r="C19" s="1">
        <v>0</v>
      </c>
      <c r="D19" s="1">
        <v>31635.599999999999</v>
      </c>
      <c r="E19" s="1">
        <v>7716</v>
      </c>
      <c r="F19" s="1">
        <v>0</v>
      </c>
      <c r="G19" s="1">
        <v>0</v>
      </c>
      <c r="H19" s="1">
        <v>52468.800000000003</v>
      </c>
      <c r="I19" s="1">
        <v>0</v>
      </c>
      <c r="J19" s="1">
        <v>77160</v>
      </c>
      <c r="K19" s="1">
        <v>0</v>
      </c>
      <c r="L19" s="1">
        <v>55555.199999999997</v>
      </c>
      <c r="M19" s="1">
        <v>0</v>
      </c>
      <c r="N19" s="1">
        <v>103394.4</v>
      </c>
      <c r="O19" s="1">
        <v>165122.4</v>
      </c>
      <c r="P19" s="1">
        <v>109567.2</v>
      </c>
      <c r="Q19" s="1">
        <v>0</v>
      </c>
      <c r="R19" s="1">
        <v>0</v>
      </c>
      <c r="S19" s="1">
        <v>0</v>
      </c>
      <c r="T19" s="1">
        <v>10802.4</v>
      </c>
      <c r="U19" s="1">
        <v>69444</v>
      </c>
      <c r="V19" s="1">
        <v>0</v>
      </c>
      <c r="W19" s="1">
        <v>0</v>
      </c>
      <c r="X19" s="1">
        <v>54012</v>
      </c>
      <c r="Y19" s="1">
        <v>165894</v>
      </c>
      <c r="Z19" s="1">
        <v>0</v>
      </c>
      <c r="AA19" s="1">
        <v>58641.599999999999</v>
      </c>
      <c r="AB19" s="1">
        <v>5401.2</v>
      </c>
      <c r="AC19" s="1">
        <v>0</v>
      </c>
      <c r="AD19" s="1">
        <v>46296</v>
      </c>
      <c r="AE19" s="1">
        <v>158949.6</v>
      </c>
      <c r="AF19" s="1">
        <v>94906.8</v>
      </c>
      <c r="AG19" s="1">
        <v>96450</v>
      </c>
      <c r="AH19" s="1">
        <v>149690.4</v>
      </c>
      <c r="AI19" s="1">
        <v>124227.6</v>
      </c>
      <c r="AJ19" s="1">
        <v>1672057.2</v>
      </c>
    </row>
    <row r="20" spans="1:36" x14ac:dyDescent="0.25">
      <c r="A20" t="s">
        <v>19</v>
      </c>
      <c r="B20" s="1">
        <v>0</v>
      </c>
      <c r="C20" s="1">
        <v>0</v>
      </c>
      <c r="D20" s="1">
        <v>0</v>
      </c>
      <c r="E20" s="1">
        <v>0</v>
      </c>
      <c r="F20" s="1">
        <v>4820.6400000000003</v>
      </c>
      <c r="G20" s="1">
        <v>3505.92</v>
      </c>
      <c r="H20" s="1">
        <v>0</v>
      </c>
      <c r="I20" s="1">
        <v>876.48</v>
      </c>
      <c r="J20" s="1">
        <v>1752.96</v>
      </c>
      <c r="K20" s="1">
        <v>1972.08</v>
      </c>
      <c r="L20" s="1">
        <v>2629.44</v>
      </c>
      <c r="M20" s="1">
        <v>1752.96</v>
      </c>
      <c r="N20" s="1">
        <v>0</v>
      </c>
      <c r="O20" s="1">
        <v>0</v>
      </c>
      <c r="P20" s="1">
        <v>0</v>
      </c>
      <c r="Q20" s="1">
        <v>438.24</v>
      </c>
      <c r="R20" s="1">
        <v>3725.04</v>
      </c>
      <c r="S20" s="1">
        <v>438.24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4163.28</v>
      </c>
      <c r="Z20" s="1">
        <v>0</v>
      </c>
      <c r="AA20" s="1">
        <v>0</v>
      </c>
      <c r="AB20" s="1">
        <v>0</v>
      </c>
      <c r="AC20" s="1">
        <v>219.12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26294.400000000001</v>
      </c>
    </row>
    <row r="21" spans="1:36" x14ac:dyDescent="0.25">
      <c r="A21" t="s">
        <v>20</v>
      </c>
      <c r="B21" s="1">
        <v>46454.98</v>
      </c>
      <c r="C21" s="1">
        <v>1104.93</v>
      </c>
      <c r="D21" s="1">
        <v>31635.599999999999</v>
      </c>
      <c r="E21" s="1">
        <v>7716</v>
      </c>
      <c r="F21" s="1">
        <v>4820.6400000000003</v>
      </c>
      <c r="G21" s="1">
        <v>3505.92</v>
      </c>
      <c r="H21" s="1">
        <v>52468.800000000003</v>
      </c>
      <c r="I21" s="1">
        <v>876.48</v>
      </c>
      <c r="J21" s="1">
        <v>78912.960000000006</v>
      </c>
      <c r="K21" s="1">
        <v>1972.08</v>
      </c>
      <c r="L21" s="1">
        <v>149459.25</v>
      </c>
      <c r="M21" s="1">
        <v>79367.679999999993</v>
      </c>
      <c r="N21" s="1">
        <v>103394.4</v>
      </c>
      <c r="O21" s="1">
        <v>215427.66</v>
      </c>
      <c r="P21" s="1">
        <v>109567.2</v>
      </c>
      <c r="Q21" s="1">
        <v>438.24</v>
      </c>
      <c r="R21" s="1">
        <v>9118.32</v>
      </c>
      <c r="S21" s="1">
        <v>19722.64</v>
      </c>
      <c r="T21" s="1">
        <v>14473.65</v>
      </c>
      <c r="U21" s="1">
        <v>87888.06</v>
      </c>
      <c r="V21" s="1">
        <v>4932.3</v>
      </c>
      <c r="W21" s="1">
        <v>6180.45</v>
      </c>
      <c r="X21" s="1">
        <v>106718.82</v>
      </c>
      <c r="Y21" s="1">
        <v>197303.72</v>
      </c>
      <c r="Z21" s="1">
        <v>6653.43</v>
      </c>
      <c r="AA21" s="1">
        <v>61978.35</v>
      </c>
      <c r="AB21" s="1">
        <v>6077.82</v>
      </c>
      <c r="AC21" s="1">
        <v>219.12</v>
      </c>
      <c r="AD21" s="1">
        <v>46296</v>
      </c>
      <c r="AE21" s="1">
        <v>229433.34</v>
      </c>
      <c r="AF21" s="1">
        <v>94906.8</v>
      </c>
      <c r="AG21" s="1">
        <v>130894.48</v>
      </c>
      <c r="AH21" s="1">
        <v>175952.13</v>
      </c>
      <c r="AI21" s="1">
        <v>137308.92000000001</v>
      </c>
      <c r="AJ21" s="1">
        <v>2223181.17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64F91-6193-470E-9BD0-E18BC8813E5B}">
  <dimension ref="A1:AK21"/>
  <sheetViews>
    <sheetView workbookViewId="0">
      <selection activeCell="C2" sqref="C2:AK21"/>
    </sheetView>
  </sheetViews>
  <sheetFormatPr defaultRowHeight="15" x14ac:dyDescent="0.25"/>
  <cols>
    <col min="3" max="3" width="13.28515625" bestFit="1" customWidth="1"/>
    <col min="4" max="4" width="12.140625" bestFit="1" customWidth="1"/>
    <col min="5" max="5" width="13.28515625" bestFit="1" customWidth="1"/>
    <col min="6" max="8" width="12.140625" bestFit="1" customWidth="1"/>
    <col min="9" max="9" width="13.28515625" bestFit="1" customWidth="1"/>
    <col min="10" max="10" width="10.5703125" bestFit="1" customWidth="1"/>
    <col min="11" max="11" width="13.28515625" bestFit="1" customWidth="1"/>
    <col min="12" max="12" width="12.140625" bestFit="1" customWidth="1"/>
    <col min="13" max="13" width="14.28515625" bestFit="1" customWidth="1"/>
    <col min="14" max="14" width="12.140625" bestFit="1" customWidth="1"/>
    <col min="15" max="15" width="13.28515625" bestFit="1" customWidth="1"/>
    <col min="16" max="16" width="14.28515625" bestFit="1" customWidth="1"/>
    <col min="17" max="17" width="13.28515625" bestFit="1" customWidth="1"/>
    <col min="18" max="18" width="10.5703125" bestFit="1" customWidth="1"/>
    <col min="19" max="19" width="12.140625" bestFit="1" customWidth="1"/>
    <col min="20" max="23" width="13.28515625" bestFit="1" customWidth="1"/>
    <col min="24" max="24" width="12.140625" bestFit="1" customWidth="1"/>
    <col min="25" max="26" width="14.28515625" bestFit="1" customWidth="1"/>
    <col min="27" max="28" width="13.28515625" bestFit="1" customWidth="1"/>
    <col min="29" max="29" width="12.140625" bestFit="1" customWidth="1"/>
    <col min="30" max="30" width="10.5703125" bestFit="1" customWidth="1"/>
    <col min="31" max="31" width="13.28515625" bestFit="1" customWidth="1"/>
    <col min="32" max="32" width="14.28515625" bestFit="1" customWidth="1"/>
    <col min="33" max="33" width="13.28515625" bestFit="1" customWidth="1"/>
    <col min="34" max="36" width="14.28515625" bestFit="1" customWidth="1"/>
    <col min="37" max="37" width="15.85546875" bestFit="1" customWidth="1"/>
  </cols>
  <sheetData>
    <row r="1" spans="1:37" x14ac:dyDescent="0.25">
      <c r="B1" t="s">
        <v>0</v>
      </c>
      <c r="C1" t="s">
        <v>21</v>
      </c>
      <c r="D1" t="s">
        <v>22</v>
      </c>
      <c r="E1" t="s">
        <v>23</v>
      </c>
      <c r="F1" t="s">
        <v>24</v>
      </c>
      <c r="G1" t="s">
        <v>25</v>
      </c>
      <c r="H1" t="s">
        <v>26</v>
      </c>
      <c r="I1" t="s">
        <v>27</v>
      </c>
      <c r="J1" t="s">
        <v>28</v>
      </c>
      <c r="K1" t="s">
        <v>29</v>
      </c>
      <c r="L1" t="s">
        <v>30</v>
      </c>
      <c r="M1" t="s">
        <v>31</v>
      </c>
      <c r="N1" t="s">
        <v>32</v>
      </c>
      <c r="O1" t="s">
        <v>33</v>
      </c>
      <c r="P1" t="s">
        <v>34</v>
      </c>
      <c r="Q1" t="s">
        <v>35</v>
      </c>
      <c r="R1" t="s">
        <v>36</v>
      </c>
      <c r="S1" t="s">
        <v>37</v>
      </c>
      <c r="T1" t="s">
        <v>38</v>
      </c>
      <c r="U1" t="s">
        <v>39</v>
      </c>
      <c r="V1" t="s">
        <v>40</v>
      </c>
      <c r="W1" t="s">
        <v>41</v>
      </c>
      <c r="X1" t="s">
        <v>42</v>
      </c>
      <c r="Y1" t="s">
        <v>43</v>
      </c>
      <c r="Z1" t="s">
        <v>44</v>
      </c>
      <c r="AA1" t="s">
        <v>45</v>
      </c>
      <c r="AB1" t="s">
        <v>46</v>
      </c>
      <c r="AC1" t="s">
        <v>47</v>
      </c>
      <c r="AD1" t="s">
        <v>48</v>
      </c>
      <c r="AE1" t="s">
        <v>49</v>
      </c>
      <c r="AF1" t="s">
        <v>50</v>
      </c>
      <c r="AG1" t="s">
        <v>51</v>
      </c>
      <c r="AH1" t="s">
        <v>52</v>
      </c>
      <c r="AI1" t="s">
        <v>53</v>
      </c>
      <c r="AJ1" t="s">
        <v>54</v>
      </c>
      <c r="AK1" t="s">
        <v>20</v>
      </c>
    </row>
    <row r="2" spans="1:37" x14ac:dyDescent="0.25">
      <c r="A2">
        <f>LEFT(B2,10)*1</f>
        <v>405010010</v>
      </c>
      <c r="B2" t="s">
        <v>1</v>
      </c>
      <c r="C2" s="1">
        <f>IFERROR(VLOOKUP($A2,delia,2,0)*(Físico!B2),0)</f>
        <v>0</v>
      </c>
      <c r="D2" s="1">
        <f>IFERROR(VLOOKUP($A2,delia,2,0)*(Físico!C2),0)</f>
        <v>0</v>
      </c>
      <c r="E2" s="1">
        <f>IFERROR(VLOOKUP($A2,delia,2,0)*(Físico!D2),0)</f>
        <v>0</v>
      </c>
      <c r="F2" s="1">
        <f>IFERROR(VLOOKUP($A2,delia,2,0)*(Físico!E2),0)</f>
        <v>0</v>
      </c>
      <c r="G2" s="1">
        <f>IFERROR(VLOOKUP($A2,delia,2,0)*(Físico!F2),0)</f>
        <v>0</v>
      </c>
      <c r="H2" s="1">
        <f>IFERROR(VLOOKUP($A2,delia,2,0)*(Físico!G2),0)</f>
        <v>0</v>
      </c>
      <c r="I2" s="1">
        <f>IFERROR(VLOOKUP($A2,delia,2,0)*(Físico!H2),0)</f>
        <v>0</v>
      </c>
      <c r="J2" s="1">
        <f>IFERROR(VLOOKUP($A2,delia,2,0)*(Físico!I2),0)</f>
        <v>0</v>
      </c>
      <c r="K2" s="1">
        <f>IFERROR(VLOOKUP($A2,delia,2,0)*(Físico!J2),0)</f>
        <v>0</v>
      </c>
      <c r="L2" s="1">
        <f>IFERROR(VLOOKUP($A2,delia,2,0)*(Físico!K2),0)</f>
        <v>0</v>
      </c>
      <c r="M2" s="1">
        <f>IFERROR(VLOOKUP($A2,delia,2,0)*(Físico!L2),0)</f>
        <v>20374</v>
      </c>
      <c r="N2" s="1">
        <f>IFERROR(VLOOKUP($A2,delia,2,0)*(Físico!M2),0)</f>
        <v>0</v>
      </c>
      <c r="O2" s="1">
        <f>IFERROR(VLOOKUP($A2,delia,2,0)*(Físico!N2),0)</f>
        <v>0</v>
      </c>
      <c r="P2" s="1">
        <f>IFERROR(VLOOKUP($A2,delia,2,0)*(Físico!O2),0)</f>
        <v>0</v>
      </c>
      <c r="Q2" s="1">
        <f>IFERROR(VLOOKUP($A2,delia,2,0)*(Físico!P2),0)</f>
        <v>0</v>
      </c>
      <c r="R2" s="1">
        <f>IFERROR(VLOOKUP($A2,delia,2,0)*(Físico!Q2),0)</f>
        <v>0</v>
      </c>
      <c r="S2" s="1">
        <f>IFERROR(VLOOKUP($A2,delia,2,0)*(Físico!R2),0)</f>
        <v>0</v>
      </c>
      <c r="T2" s="1">
        <f>IFERROR(VLOOKUP($A2,delia,2,0)*(Físico!S2),0)</f>
        <v>4074.8</v>
      </c>
      <c r="U2" s="1">
        <f>IFERROR(VLOOKUP($A2,delia,2,0)*(Físico!T2),0)</f>
        <v>407.48</v>
      </c>
      <c r="V2" s="1">
        <f>IFERROR(VLOOKUP($A2,delia,2,0)*(Físico!U2),0)</f>
        <v>1222.44</v>
      </c>
      <c r="W2" s="1">
        <f>IFERROR(VLOOKUP($A2,delia,2,0)*(Físico!V2),0)</f>
        <v>0</v>
      </c>
      <c r="X2" s="1">
        <f>IFERROR(VLOOKUP($A2,delia,2,0)*(Físico!W2),0)</f>
        <v>0</v>
      </c>
      <c r="Y2" s="1">
        <f>IFERROR(VLOOKUP($A2,delia,2,0)*(Físico!X2),0)</f>
        <v>0</v>
      </c>
      <c r="Z2" s="1">
        <f>IFERROR(VLOOKUP($A2,delia,2,0)*(Físico!Y2),0)</f>
        <v>0</v>
      </c>
      <c r="AA2" s="1">
        <f>IFERROR(VLOOKUP($A2,delia,2,0)*(Físico!Z2),0)</f>
        <v>0</v>
      </c>
      <c r="AB2" s="1">
        <f>IFERROR(VLOOKUP($A2,delia,2,0)*(Físico!AA2),0)</f>
        <v>0</v>
      </c>
      <c r="AC2" s="1">
        <f>IFERROR(VLOOKUP($A2,delia,2,0)*(Físico!AB2),0)</f>
        <v>0</v>
      </c>
      <c r="AD2" s="1">
        <f>IFERROR(VLOOKUP($A2,delia,2,0)*(Físico!AC2),0)</f>
        <v>0</v>
      </c>
      <c r="AE2" s="1">
        <f>IFERROR(VLOOKUP($A2,delia,2,0)*(Físico!AD2),0)</f>
        <v>0</v>
      </c>
      <c r="AF2" s="1">
        <f>IFERROR(VLOOKUP($A2,delia,2,0)*(Físico!AE2),0)</f>
        <v>0</v>
      </c>
      <c r="AG2" s="1">
        <f>IFERROR(VLOOKUP($A2,delia,2,0)*(Físico!AF2),0)</f>
        <v>0</v>
      </c>
      <c r="AH2" s="1">
        <f>IFERROR(VLOOKUP($A2,delia,2,0)*(Físico!AG2),0)</f>
        <v>0</v>
      </c>
      <c r="AI2" s="1">
        <f>IFERROR(VLOOKUP($A2,delia,2,0)*(Físico!AH2),0)</f>
        <v>0</v>
      </c>
      <c r="AJ2" s="1">
        <f>IFERROR(VLOOKUP($A2,delia,2,0)*(Físico!AI2),0)</f>
        <v>0</v>
      </c>
      <c r="AK2" s="1">
        <f>SUM(C2:AJ2)</f>
        <v>26078.719999999998</v>
      </c>
    </row>
    <row r="3" spans="1:37" x14ac:dyDescent="0.25">
      <c r="A3">
        <f t="shared" ref="A3:A21" si="0">LEFT(B3,10)*1</f>
        <v>405010079</v>
      </c>
      <c r="B3" t="s">
        <v>2</v>
      </c>
      <c r="C3" s="1">
        <f>IFERROR(VLOOKUP($A3,delia,2,0)*(Físico!B3),0)</f>
        <v>0</v>
      </c>
      <c r="D3" s="1">
        <f>IFERROR(VLOOKUP($A3,delia,2,0)*(Físico!C3),0)</f>
        <v>0</v>
      </c>
      <c r="E3" s="1">
        <f>IFERROR(VLOOKUP($A3,delia,2,0)*(Físico!D3),0)</f>
        <v>0</v>
      </c>
      <c r="F3" s="1">
        <f>IFERROR(VLOOKUP($A3,delia,2,0)*(Físico!E3),0)</f>
        <v>0</v>
      </c>
      <c r="G3" s="1">
        <f>IFERROR(VLOOKUP($A3,delia,2,0)*(Físico!F3),0)</f>
        <v>0</v>
      </c>
      <c r="H3" s="1">
        <f>IFERROR(VLOOKUP($A3,delia,2,0)*(Físico!G3),0)</f>
        <v>0</v>
      </c>
      <c r="I3" s="1">
        <f>IFERROR(VLOOKUP($A3,delia,2,0)*(Físico!H3),0)</f>
        <v>0</v>
      </c>
      <c r="J3" s="1">
        <f>IFERROR(VLOOKUP($A3,delia,2,0)*(Físico!I3),0)</f>
        <v>0</v>
      </c>
      <c r="K3" s="1">
        <f>IFERROR(VLOOKUP($A3,delia,2,0)*(Físico!J3),0)</f>
        <v>0</v>
      </c>
      <c r="L3" s="1">
        <f>IFERROR(VLOOKUP($A3,delia,2,0)*(Físico!K3),0)</f>
        <v>0</v>
      </c>
      <c r="M3" s="1">
        <f>IFERROR(VLOOKUP($A3,delia,2,0)*(Físico!L3),0)</f>
        <v>1575</v>
      </c>
      <c r="N3" s="1">
        <f>IFERROR(VLOOKUP($A3,delia,2,0)*(Físico!M3),0)</f>
        <v>0</v>
      </c>
      <c r="O3" s="1">
        <f>IFERROR(VLOOKUP($A3,delia,2,0)*(Físico!N3),0)</f>
        <v>0</v>
      </c>
      <c r="P3" s="1">
        <f>IFERROR(VLOOKUP($A3,delia,2,0)*(Físico!O3),0)</f>
        <v>0</v>
      </c>
      <c r="Q3" s="1">
        <f>IFERROR(VLOOKUP($A3,delia,2,0)*(Físico!P3),0)</f>
        <v>0</v>
      </c>
      <c r="R3" s="1">
        <f>IFERROR(VLOOKUP($A3,delia,2,0)*(Físico!Q3),0)</f>
        <v>0</v>
      </c>
      <c r="S3" s="1">
        <f>IFERROR(VLOOKUP($A3,delia,2,0)*(Físico!R3),0)</f>
        <v>0</v>
      </c>
      <c r="T3" s="1">
        <f>IFERROR(VLOOKUP($A3,delia,2,0)*(Físico!S3),0)</f>
        <v>0</v>
      </c>
      <c r="U3" s="1">
        <f>IFERROR(VLOOKUP($A3,delia,2,0)*(Físico!T3),0)</f>
        <v>0</v>
      </c>
      <c r="V3" s="1">
        <f>IFERROR(VLOOKUP($A3,delia,2,0)*(Físico!U3),0)</f>
        <v>0</v>
      </c>
      <c r="W3" s="1">
        <f>IFERROR(VLOOKUP($A3,delia,2,0)*(Físico!V3),0)</f>
        <v>3937.5</v>
      </c>
      <c r="X3" s="1">
        <f>IFERROR(VLOOKUP($A3,delia,2,0)*(Físico!W3),0)</f>
        <v>0</v>
      </c>
      <c r="Y3" s="1">
        <f>IFERROR(VLOOKUP($A3,delia,2,0)*(Físico!X3),0)</f>
        <v>0</v>
      </c>
      <c r="Z3" s="1">
        <f>IFERROR(VLOOKUP($A3,delia,2,0)*(Físico!Y3),0)</f>
        <v>0</v>
      </c>
      <c r="AA3" s="1">
        <f>IFERROR(VLOOKUP($A3,delia,2,0)*(Físico!Z3),0)</f>
        <v>0</v>
      </c>
      <c r="AB3" s="1">
        <f>IFERROR(VLOOKUP($A3,delia,2,0)*(Físico!AA3),0)</f>
        <v>393.75</v>
      </c>
      <c r="AC3" s="1">
        <f>IFERROR(VLOOKUP($A3,delia,2,0)*(Físico!AB3),0)</f>
        <v>0</v>
      </c>
      <c r="AD3" s="1">
        <f>IFERROR(VLOOKUP($A3,delia,2,0)*(Físico!AC3),0)</f>
        <v>0</v>
      </c>
      <c r="AE3" s="1">
        <f>IFERROR(VLOOKUP($A3,delia,2,0)*(Físico!AD3),0)</f>
        <v>0</v>
      </c>
      <c r="AF3" s="1">
        <f>IFERROR(VLOOKUP($A3,delia,2,0)*(Físico!AE3),0)</f>
        <v>0</v>
      </c>
      <c r="AG3" s="1">
        <f>IFERROR(VLOOKUP($A3,delia,2,0)*(Físico!AF3),0)</f>
        <v>0</v>
      </c>
      <c r="AH3" s="1">
        <f>IFERROR(VLOOKUP($A3,delia,2,0)*(Físico!AG3),0)</f>
        <v>0</v>
      </c>
      <c r="AI3" s="1">
        <f>IFERROR(VLOOKUP($A3,delia,2,0)*(Físico!AH3),0)</f>
        <v>0</v>
      </c>
      <c r="AJ3" s="1">
        <f>IFERROR(VLOOKUP($A3,delia,2,0)*(Físico!AI3),0)</f>
        <v>0</v>
      </c>
      <c r="AK3" s="1">
        <f t="shared" ref="AK3:AK20" si="1">SUM(C3:AJ3)</f>
        <v>5906.25</v>
      </c>
    </row>
    <row r="4" spans="1:37" x14ac:dyDescent="0.25">
      <c r="A4">
        <f t="shared" si="0"/>
        <v>405010117</v>
      </c>
      <c r="B4" t="s">
        <v>3</v>
      </c>
      <c r="C4" s="1">
        <f>IFERROR(VLOOKUP($A4,delia,2,0)*(Físico!B4),0)</f>
        <v>0</v>
      </c>
      <c r="D4" s="1">
        <f>IFERROR(VLOOKUP($A4,delia,2,0)*(Físico!C4),0)</f>
        <v>0</v>
      </c>
      <c r="E4" s="1">
        <f>IFERROR(VLOOKUP($A4,delia,2,0)*(Físico!D4),0)</f>
        <v>0</v>
      </c>
      <c r="F4" s="1">
        <f>IFERROR(VLOOKUP($A4,delia,2,0)*(Físico!E4),0)</f>
        <v>0</v>
      </c>
      <c r="G4" s="1">
        <f>IFERROR(VLOOKUP($A4,delia,2,0)*(Físico!F4),0)</f>
        <v>0</v>
      </c>
      <c r="H4" s="1">
        <f>IFERROR(VLOOKUP($A4,delia,2,0)*(Físico!G4),0)</f>
        <v>0</v>
      </c>
      <c r="I4" s="1">
        <f>IFERROR(VLOOKUP($A4,delia,2,0)*(Físico!H4),0)</f>
        <v>0</v>
      </c>
      <c r="J4" s="1">
        <f>IFERROR(VLOOKUP($A4,delia,2,0)*(Físico!I4),0)</f>
        <v>0</v>
      </c>
      <c r="K4" s="1">
        <f>IFERROR(VLOOKUP($A4,delia,2,0)*(Físico!J4),0)</f>
        <v>0</v>
      </c>
      <c r="L4" s="1">
        <f>IFERROR(VLOOKUP($A4,delia,2,0)*(Físico!K4),0)</f>
        <v>0</v>
      </c>
      <c r="M4" s="1">
        <f>IFERROR(VLOOKUP($A4,delia,2,0)*(Físico!L4),0)</f>
        <v>0</v>
      </c>
      <c r="N4" s="1">
        <f>IFERROR(VLOOKUP($A4,delia,2,0)*(Físico!M4),0)</f>
        <v>0</v>
      </c>
      <c r="O4" s="1">
        <f>IFERROR(VLOOKUP($A4,delia,2,0)*(Físico!N4),0)</f>
        <v>0</v>
      </c>
      <c r="P4" s="1">
        <f>IFERROR(VLOOKUP($A4,delia,2,0)*(Físico!O4),0)</f>
        <v>5517.28</v>
      </c>
      <c r="Q4" s="1">
        <f>IFERROR(VLOOKUP($A4,delia,2,0)*(Físico!P4),0)</f>
        <v>0</v>
      </c>
      <c r="R4" s="1">
        <f>IFERROR(VLOOKUP($A4,delia,2,0)*(Físico!Q4),0)</f>
        <v>0</v>
      </c>
      <c r="S4" s="1">
        <f>IFERROR(VLOOKUP($A4,delia,2,0)*(Físico!R4),0)</f>
        <v>0</v>
      </c>
      <c r="T4" s="1">
        <f>IFERROR(VLOOKUP($A4,delia,2,0)*(Físico!S4),0)</f>
        <v>0</v>
      </c>
      <c r="U4" s="1">
        <f>IFERROR(VLOOKUP($A4,delia,2,0)*(Físico!T4),0)</f>
        <v>0</v>
      </c>
      <c r="V4" s="1">
        <f>IFERROR(VLOOKUP($A4,delia,2,0)*(Físico!U4),0)</f>
        <v>2068.98</v>
      </c>
      <c r="W4" s="1">
        <f>IFERROR(VLOOKUP($A4,delia,2,0)*(Físico!V4),0)</f>
        <v>0</v>
      </c>
      <c r="X4" s="1">
        <f>IFERROR(VLOOKUP($A4,delia,2,0)*(Físico!W4),0)</f>
        <v>0</v>
      </c>
      <c r="Y4" s="1">
        <f>IFERROR(VLOOKUP($A4,delia,2,0)*(Físico!X4),0)</f>
        <v>0</v>
      </c>
      <c r="Z4" s="1">
        <f>IFERROR(VLOOKUP($A4,delia,2,0)*(Físico!Y4),0)</f>
        <v>0</v>
      </c>
      <c r="AA4" s="1">
        <f>IFERROR(VLOOKUP($A4,delia,2,0)*(Físico!Z4),0)</f>
        <v>0</v>
      </c>
      <c r="AB4" s="1">
        <f>IFERROR(VLOOKUP($A4,delia,2,0)*(Físico!AA4),0)</f>
        <v>0</v>
      </c>
      <c r="AC4" s="1">
        <f>IFERROR(VLOOKUP($A4,delia,2,0)*(Físico!AB4),0)</f>
        <v>0</v>
      </c>
      <c r="AD4" s="1">
        <f>IFERROR(VLOOKUP($A4,delia,2,0)*(Físico!AC4),0)</f>
        <v>0</v>
      </c>
      <c r="AE4" s="1">
        <f>IFERROR(VLOOKUP($A4,delia,2,0)*(Físico!AD4),0)</f>
        <v>0</v>
      </c>
      <c r="AF4" s="1">
        <f>IFERROR(VLOOKUP($A4,delia,2,0)*(Físico!AE4),0)</f>
        <v>0</v>
      </c>
      <c r="AG4" s="1">
        <f>IFERROR(VLOOKUP($A4,delia,2,0)*(Físico!AF4),0)</f>
        <v>0</v>
      </c>
      <c r="AH4" s="1">
        <f>IFERROR(VLOOKUP($A4,delia,2,0)*(Físico!AG4),0)</f>
        <v>0</v>
      </c>
      <c r="AI4" s="1">
        <f>IFERROR(VLOOKUP($A4,delia,2,0)*(Físico!AH4),0)</f>
        <v>0</v>
      </c>
      <c r="AJ4" s="1">
        <f>IFERROR(VLOOKUP($A4,delia,2,0)*(Físico!AI4),0)</f>
        <v>0</v>
      </c>
      <c r="AK4" s="1">
        <f t="shared" si="1"/>
        <v>7586.26</v>
      </c>
    </row>
    <row r="5" spans="1:37" x14ac:dyDescent="0.25">
      <c r="A5">
        <f t="shared" si="0"/>
        <v>405010125</v>
      </c>
      <c r="B5" t="s">
        <v>4</v>
      </c>
      <c r="C5" s="1">
        <f>IFERROR(VLOOKUP($A5,delia,2,0)*(Físico!B5),0)</f>
        <v>0</v>
      </c>
      <c r="D5" s="1">
        <f>IFERROR(VLOOKUP($A5,delia,2,0)*(Físico!C5),0)</f>
        <v>0</v>
      </c>
      <c r="E5" s="1">
        <f>IFERROR(VLOOKUP($A5,delia,2,0)*(Físico!D5),0)</f>
        <v>0</v>
      </c>
      <c r="F5" s="1">
        <f>IFERROR(VLOOKUP($A5,delia,2,0)*(Físico!E5),0)</f>
        <v>0</v>
      </c>
      <c r="G5" s="1">
        <f>IFERROR(VLOOKUP($A5,delia,2,0)*(Físico!F5),0)</f>
        <v>0</v>
      </c>
      <c r="H5" s="1">
        <f>IFERROR(VLOOKUP($A5,delia,2,0)*(Físico!G5),0)</f>
        <v>0</v>
      </c>
      <c r="I5" s="1">
        <f>IFERROR(VLOOKUP($A5,delia,2,0)*(Físico!H5),0)</f>
        <v>0</v>
      </c>
      <c r="J5" s="1">
        <f>IFERROR(VLOOKUP($A5,delia,2,0)*(Físico!I5),0)</f>
        <v>0</v>
      </c>
      <c r="K5" s="1">
        <f>IFERROR(VLOOKUP($A5,delia,2,0)*(Físico!J5),0)</f>
        <v>0</v>
      </c>
      <c r="L5" s="1">
        <f>IFERROR(VLOOKUP($A5,delia,2,0)*(Físico!K5),0)</f>
        <v>0</v>
      </c>
      <c r="M5" s="1">
        <f>IFERROR(VLOOKUP($A5,delia,2,0)*(Físico!L5),0)</f>
        <v>11197.44</v>
      </c>
      <c r="N5" s="1">
        <f>IFERROR(VLOOKUP($A5,delia,2,0)*(Físico!M5),0)</f>
        <v>622.08000000000004</v>
      </c>
      <c r="O5" s="1">
        <f>IFERROR(VLOOKUP($A5,delia,2,0)*(Físico!N5),0)</f>
        <v>0</v>
      </c>
      <c r="P5" s="1">
        <f>IFERROR(VLOOKUP($A5,delia,2,0)*(Físico!O5),0)</f>
        <v>6220.8</v>
      </c>
      <c r="Q5" s="1">
        <f>IFERROR(VLOOKUP($A5,delia,2,0)*(Físico!P5),0)</f>
        <v>0</v>
      </c>
      <c r="R5" s="1">
        <f>IFERROR(VLOOKUP($A5,delia,2,0)*(Físico!Q5),0)</f>
        <v>0</v>
      </c>
      <c r="S5" s="1">
        <f>IFERROR(VLOOKUP($A5,delia,2,0)*(Físico!R5),0)</f>
        <v>0</v>
      </c>
      <c r="T5" s="1">
        <f>IFERROR(VLOOKUP($A5,delia,2,0)*(Físico!S5),0)</f>
        <v>6220.8</v>
      </c>
      <c r="U5" s="1">
        <f>IFERROR(VLOOKUP($A5,delia,2,0)*(Físico!T5),0)</f>
        <v>0</v>
      </c>
      <c r="V5" s="1">
        <f>IFERROR(VLOOKUP($A5,delia,2,0)*(Físico!U5),0)</f>
        <v>0</v>
      </c>
      <c r="W5" s="1">
        <f>IFERROR(VLOOKUP($A5,delia,2,0)*(Físico!V5),0)</f>
        <v>0</v>
      </c>
      <c r="X5" s="1">
        <f>IFERROR(VLOOKUP($A5,delia,2,0)*(Físico!W5),0)</f>
        <v>0</v>
      </c>
      <c r="Y5" s="1">
        <f>IFERROR(VLOOKUP($A5,delia,2,0)*(Físico!X5),0)</f>
        <v>0</v>
      </c>
      <c r="Z5" s="1">
        <f>IFERROR(VLOOKUP($A5,delia,2,0)*(Físico!Y5),0)</f>
        <v>0</v>
      </c>
      <c r="AA5" s="1">
        <f>IFERROR(VLOOKUP($A5,delia,2,0)*(Físico!Z5),0)</f>
        <v>0</v>
      </c>
      <c r="AB5" s="1">
        <f>IFERROR(VLOOKUP($A5,delia,2,0)*(Físico!AA5),0)</f>
        <v>0</v>
      </c>
      <c r="AC5" s="1">
        <f>IFERROR(VLOOKUP($A5,delia,2,0)*(Físico!AB5),0)</f>
        <v>0</v>
      </c>
      <c r="AD5" s="1">
        <f>IFERROR(VLOOKUP($A5,delia,2,0)*(Físico!AC5),0)</f>
        <v>0</v>
      </c>
      <c r="AE5" s="1">
        <f>IFERROR(VLOOKUP($A5,delia,2,0)*(Físico!AD5),0)</f>
        <v>0</v>
      </c>
      <c r="AF5" s="1">
        <f>IFERROR(VLOOKUP($A5,delia,2,0)*(Físico!AE5),0)</f>
        <v>0</v>
      </c>
      <c r="AG5" s="1">
        <f>IFERROR(VLOOKUP($A5,delia,2,0)*(Físico!AF5),0)</f>
        <v>0</v>
      </c>
      <c r="AH5" s="1">
        <f>IFERROR(VLOOKUP($A5,delia,2,0)*(Físico!AG5),0)</f>
        <v>0</v>
      </c>
      <c r="AI5" s="1">
        <f>IFERROR(VLOOKUP($A5,delia,2,0)*(Físico!AH5),0)</f>
        <v>0</v>
      </c>
      <c r="AJ5" s="1">
        <f>IFERROR(VLOOKUP($A5,delia,2,0)*(Físico!AI5),0)</f>
        <v>0</v>
      </c>
      <c r="AK5" s="1">
        <f t="shared" si="1"/>
        <v>24261.119999999999</v>
      </c>
    </row>
    <row r="6" spans="1:37" x14ac:dyDescent="0.25">
      <c r="A6">
        <f t="shared" si="0"/>
        <v>405020015</v>
      </c>
      <c r="B6" t="s">
        <v>5</v>
      </c>
      <c r="C6" s="1">
        <f>IFERROR(VLOOKUP($A6,delia,2,0)*(Físico!B6),0)</f>
        <v>0</v>
      </c>
      <c r="D6" s="1">
        <f>IFERROR(VLOOKUP($A6,delia,2,0)*(Físico!C6),0)</f>
        <v>0</v>
      </c>
      <c r="E6" s="1">
        <f>IFERROR(VLOOKUP($A6,delia,2,0)*(Físico!D6),0)</f>
        <v>0</v>
      </c>
      <c r="F6" s="1">
        <f>IFERROR(VLOOKUP($A6,delia,2,0)*(Físico!E6),0)</f>
        <v>0</v>
      </c>
      <c r="G6" s="1">
        <f>IFERROR(VLOOKUP($A6,delia,2,0)*(Físico!F6),0)</f>
        <v>0</v>
      </c>
      <c r="H6" s="1">
        <f>IFERROR(VLOOKUP($A6,delia,2,0)*(Físico!G6),0)</f>
        <v>0</v>
      </c>
      <c r="I6" s="1">
        <f>IFERROR(VLOOKUP($A6,delia,2,0)*(Físico!H6),0)</f>
        <v>0</v>
      </c>
      <c r="J6" s="1">
        <f>IFERROR(VLOOKUP($A6,delia,2,0)*(Físico!I6),0)</f>
        <v>0</v>
      </c>
      <c r="K6" s="1">
        <f>IFERROR(VLOOKUP($A6,delia,2,0)*(Físico!J6),0)</f>
        <v>0</v>
      </c>
      <c r="L6" s="1">
        <f>IFERROR(VLOOKUP($A6,delia,2,0)*(Físico!K6),0)</f>
        <v>0</v>
      </c>
      <c r="M6" s="1">
        <f>IFERROR(VLOOKUP($A6,delia,2,0)*(Físico!L6),0)</f>
        <v>0</v>
      </c>
      <c r="N6" s="1">
        <f>IFERROR(VLOOKUP($A6,delia,2,0)*(Físico!M6),0)</f>
        <v>0</v>
      </c>
      <c r="O6" s="1">
        <f>IFERROR(VLOOKUP($A6,delia,2,0)*(Físico!N6),0)</f>
        <v>0</v>
      </c>
      <c r="P6" s="1">
        <f>IFERROR(VLOOKUP($A6,delia,2,0)*(Físico!O6),0)</f>
        <v>0</v>
      </c>
      <c r="Q6" s="1">
        <f>IFERROR(VLOOKUP($A6,delia,2,0)*(Físico!P6),0)</f>
        <v>0</v>
      </c>
      <c r="R6" s="1">
        <f>IFERROR(VLOOKUP($A6,delia,2,0)*(Físico!Q6),0)</f>
        <v>0</v>
      </c>
      <c r="S6" s="1">
        <f>IFERROR(VLOOKUP($A6,delia,2,0)*(Físico!R6),0)</f>
        <v>0</v>
      </c>
      <c r="T6" s="1">
        <f>IFERROR(VLOOKUP($A6,delia,2,0)*(Físico!S6),0)</f>
        <v>0</v>
      </c>
      <c r="U6" s="1">
        <f>IFERROR(VLOOKUP($A6,delia,2,0)*(Físico!T6),0)</f>
        <v>0</v>
      </c>
      <c r="V6" s="1">
        <f>IFERROR(VLOOKUP($A6,delia,2,0)*(Físico!U6),0)</f>
        <v>1661.76</v>
      </c>
      <c r="W6" s="1">
        <f>IFERROR(VLOOKUP($A6,delia,2,0)*(Físico!V6),0)</f>
        <v>0</v>
      </c>
      <c r="X6" s="1">
        <f>IFERROR(VLOOKUP($A6,delia,2,0)*(Físico!W6),0)</f>
        <v>0</v>
      </c>
      <c r="Y6" s="1">
        <f>IFERROR(VLOOKUP($A6,delia,2,0)*(Físico!X6),0)</f>
        <v>0</v>
      </c>
      <c r="Z6" s="1">
        <f>IFERROR(VLOOKUP($A6,delia,2,0)*(Físico!Y6),0)</f>
        <v>0</v>
      </c>
      <c r="AA6" s="1">
        <f>IFERROR(VLOOKUP($A6,delia,2,0)*(Físico!Z6),0)</f>
        <v>0</v>
      </c>
      <c r="AB6" s="1">
        <f>IFERROR(VLOOKUP($A6,delia,2,0)*(Físico!AA6),0)</f>
        <v>0</v>
      </c>
      <c r="AC6" s="1">
        <f>IFERROR(VLOOKUP($A6,delia,2,0)*(Físico!AB6),0)</f>
        <v>0</v>
      </c>
      <c r="AD6" s="1">
        <f>IFERROR(VLOOKUP($A6,delia,2,0)*(Físico!AC6),0)</f>
        <v>0</v>
      </c>
      <c r="AE6" s="1">
        <f>IFERROR(VLOOKUP($A6,delia,2,0)*(Físico!AD6),0)</f>
        <v>0</v>
      </c>
      <c r="AF6" s="1">
        <f>IFERROR(VLOOKUP($A6,delia,2,0)*(Físico!AE6),0)</f>
        <v>0</v>
      </c>
      <c r="AG6" s="1">
        <f>IFERROR(VLOOKUP($A6,delia,2,0)*(Físico!AF6),0)</f>
        <v>0</v>
      </c>
      <c r="AH6" s="1">
        <f>IFERROR(VLOOKUP($A6,delia,2,0)*(Físico!AG6),0)</f>
        <v>0</v>
      </c>
      <c r="AI6" s="1">
        <f>IFERROR(VLOOKUP($A6,delia,2,0)*(Físico!AH6),0)</f>
        <v>0</v>
      </c>
      <c r="AJ6" s="1">
        <f>IFERROR(VLOOKUP($A6,delia,2,0)*(Físico!AI6),0)</f>
        <v>0</v>
      </c>
      <c r="AK6" s="1">
        <f t="shared" si="1"/>
        <v>1661.76</v>
      </c>
    </row>
    <row r="7" spans="1:37" x14ac:dyDescent="0.25">
      <c r="A7">
        <f t="shared" si="0"/>
        <v>405020023</v>
      </c>
      <c r="B7" t="s">
        <v>6</v>
      </c>
      <c r="C7" s="1">
        <f>IFERROR(VLOOKUP($A7,delia,2,0)*(Físico!B7),0)</f>
        <v>0</v>
      </c>
      <c r="D7" s="1">
        <f>IFERROR(VLOOKUP($A7,delia,2,0)*(Físico!C7),0)</f>
        <v>0</v>
      </c>
      <c r="E7" s="1">
        <f>IFERROR(VLOOKUP($A7,delia,2,0)*(Físico!D7),0)</f>
        <v>0</v>
      </c>
      <c r="F7" s="1">
        <f>IFERROR(VLOOKUP($A7,delia,2,0)*(Físico!E7),0)</f>
        <v>0</v>
      </c>
      <c r="G7" s="1">
        <f>IFERROR(VLOOKUP($A7,delia,2,0)*(Físico!F7),0)</f>
        <v>0</v>
      </c>
      <c r="H7" s="1">
        <f>IFERROR(VLOOKUP($A7,delia,2,0)*(Físico!G7),0)</f>
        <v>0</v>
      </c>
      <c r="I7" s="1">
        <f>IFERROR(VLOOKUP($A7,delia,2,0)*(Físico!H7),0)</f>
        <v>0</v>
      </c>
      <c r="J7" s="1">
        <f>IFERROR(VLOOKUP($A7,delia,2,0)*(Físico!I7),0)</f>
        <v>0</v>
      </c>
      <c r="K7" s="1">
        <f>IFERROR(VLOOKUP($A7,delia,2,0)*(Físico!J7),0)</f>
        <v>0</v>
      </c>
      <c r="L7" s="1">
        <f>IFERROR(VLOOKUP($A7,delia,2,0)*(Físico!K7),0)</f>
        <v>0</v>
      </c>
      <c r="M7" s="1">
        <f>IFERROR(VLOOKUP($A7,delia,2,0)*(Físico!L7),0)</f>
        <v>0</v>
      </c>
      <c r="N7" s="1">
        <f>IFERROR(VLOOKUP($A7,delia,2,0)*(Físico!M7),0)</f>
        <v>0</v>
      </c>
      <c r="O7" s="1">
        <f>IFERROR(VLOOKUP($A7,delia,2,0)*(Físico!N7),0)</f>
        <v>0</v>
      </c>
      <c r="P7" s="1">
        <f>IFERROR(VLOOKUP($A7,delia,2,0)*(Físico!O7),0)</f>
        <v>0</v>
      </c>
      <c r="Q7" s="1">
        <f>IFERROR(VLOOKUP($A7,delia,2,0)*(Físico!P7),0)</f>
        <v>0</v>
      </c>
      <c r="R7" s="1">
        <f>IFERROR(VLOOKUP($A7,delia,2,0)*(Físico!Q7),0)</f>
        <v>0</v>
      </c>
      <c r="S7" s="1">
        <f>IFERROR(VLOOKUP($A7,delia,2,0)*(Físico!R7),0)</f>
        <v>0</v>
      </c>
      <c r="T7" s="1">
        <f>IFERROR(VLOOKUP($A7,delia,2,0)*(Físico!S7),0)</f>
        <v>0</v>
      </c>
      <c r="U7" s="1">
        <f>IFERROR(VLOOKUP($A7,delia,2,0)*(Físico!T7),0)</f>
        <v>0</v>
      </c>
      <c r="V7" s="1">
        <f>IFERROR(VLOOKUP($A7,delia,2,0)*(Físico!U7),0)</f>
        <v>0</v>
      </c>
      <c r="W7" s="1">
        <f>IFERROR(VLOOKUP($A7,delia,2,0)*(Físico!V7),0)</f>
        <v>0</v>
      </c>
      <c r="X7" s="1">
        <f>IFERROR(VLOOKUP($A7,delia,2,0)*(Físico!W7),0)</f>
        <v>0</v>
      </c>
      <c r="Y7" s="1">
        <f>IFERROR(VLOOKUP($A7,delia,2,0)*(Físico!X7),0)</f>
        <v>0</v>
      </c>
      <c r="Z7" s="1">
        <f>IFERROR(VLOOKUP($A7,delia,2,0)*(Físico!Y7),0)</f>
        <v>0</v>
      </c>
      <c r="AA7" s="1">
        <f>IFERROR(VLOOKUP($A7,delia,2,0)*(Físico!Z7),0)</f>
        <v>0</v>
      </c>
      <c r="AB7" s="1">
        <f>IFERROR(VLOOKUP($A7,delia,2,0)*(Físico!AA7),0)</f>
        <v>0</v>
      </c>
      <c r="AC7" s="1">
        <f>IFERROR(VLOOKUP($A7,delia,2,0)*(Físico!AB7),0)</f>
        <v>0</v>
      </c>
      <c r="AD7" s="1">
        <f>IFERROR(VLOOKUP($A7,delia,2,0)*(Físico!AC7),0)</f>
        <v>0</v>
      </c>
      <c r="AE7" s="1">
        <f>IFERROR(VLOOKUP($A7,delia,2,0)*(Físico!AD7),0)</f>
        <v>0</v>
      </c>
      <c r="AF7" s="1">
        <f>IFERROR(VLOOKUP($A7,delia,2,0)*(Físico!AE7),0)</f>
        <v>0</v>
      </c>
      <c r="AG7" s="1">
        <f>IFERROR(VLOOKUP($A7,delia,2,0)*(Físico!AF7),0)</f>
        <v>0</v>
      </c>
      <c r="AH7" s="1">
        <f>IFERROR(VLOOKUP($A7,delia,2,0)*(Físico!AG7),0)</f>
        <v>0</v>
      </c>
      <c r="AI7" s="1">
        <f>IFERROR(VLOOKUP($A7,delia,2,0)*(Físico!AH7),0)</f>
        <v>0</v>
      </c>
      <c r="AJ7" s="1">
        <f>IFERROR(VLOOKUP($A7,delia,2,0)*(Físico!AI7),0)</f>
        <v>0</v>
      </c>
      <c r="AK7" s="1">
        <f t="shared" si="1"/>
        <v>0</v>
      </c>
    </row>
    <row r="8" spans="1:37" x14ac:dyDescent="0.25">
      <c r="A8">
        <f t="shared" si="0"/>
        <v>405030045</v>
      </c>
      <c r="B8" t="s">
        <v>7</v>
      </c>
      <c r="C8" s="1">
        <f>IFERROR(VLOOKUP($A8,delia,2,0)*(Físico!B8),0)</f>
        <v>12913.199999999999</v>
      </c>
      <c r="D8" s="1">
        <f>IFERROR(VLOOKUP($A8,delia,2,0)*(Físico!C8),0)</f>
        <v>0</v>
      </c>
      <c r="E8" s="1">
        <f>IFERROR(VLOOKUP($A8,delia,2,0)*(Físico!D8),0)</f>
        <v>0</v>
      </c>
      <c r="F8" s="1">
        <f>IFERROR(VLOOKUP($A8,delia,2,0)*(Físico!E8),0)</f>
        <v>0</v>
      </c>
      <c r="G8" s="1">
        <f>IFERROR(VLOOKUP($A8,delia,2,0)*(Físico!F8),0)</f>
        <v>0</v>
      </c>
      <c r="H8" s="1">
        <f>IFERROR(VLOOKUP($A8,delia,2,0)*(Físico!G8),0)</f>
        <v>0</v>
      </c>
      <c r="I8" s="1">
        <f>IFERROR(VLOOKUP($A8,delia,2,0)*(Físico!H8),0)</f>
        <v>0</v>
      </c>
      <c r="J8" s="1">
        <f>IFERROR(VLOOKUP($A8,delia,2,0)*(Físico!I8),0)</f>
        <v>0</v>
      </c>
      <c r="K8" s="1">
        <f>IFERROR(VLOOKUP($A8,delia,2,0)*(Físico!J8),0)</f>
        <v>0</v>
      </c>
      <c r="L8" s="1">
        <f>IFERROR(VLOOKUP($A8,delia,2,0)*(Físico!K8),0)</f>
        <v>0</v>
      </c>
      <c r="M8" s="1">
        <f>IFERROR(VLOOKUP($A8,delia,2,0)*(Físico!L8),0)</f>
        <v>0</v>
      </c>
      <c r="N8" s="1">
        <f>IFERROR(VLOOKUP($A8,delia,2,0)*(Físico!M8),0)</f>
        <v>0</v>
      </c>
      <c r="O8" s="1">
        <f>IFERROR(VLOOKUP($A8,delia,2,0)*(Físico!N8),0)</f>
        <v>0</v>
      </c>
      <c r="P8" s="1">
        <f>IFERROR(VLOOKUP($A8,delia,2,0)*(Físico!O8),0)</f>
        <v>0</v>
      </c>
      <c r="Q8" s="1">
        <f>IFERROR(VLOOKUP($A8,delia,2,0)*(Físico!P8),0)</f>
        <v>0</v>
      </c>
      <c r="R8" s="1">
        <f>IFERROR(VLOOKUP($A8,delia,2,0)*(Físico!Q8),0)</f>
        <v>0</v>
      </c>
      <c r="S8" s="1">
        <f>IFERROR(VLOOKUP($A8,delia,2,0)*(Físico!R8),0)</f>
        <v>0</v>
      </c>
      <c r="T8" s="1">
        <f>IFERROR(VLOOKUP($A8,delia,2,0)*(Físico!S8),0)</f>
        <v>0</v>
      </c>
      <c r="U8" s="1">
        <f>IFERROR(VLOOKUP($A8,delia,2,0)*(Físico!T8),0)</f>
        <v>0</v>
      </c>
      <c r="V8" s="1">
        <f>IFERROR(VLOOKUP($A8,delia,2,0)*(Físico!U8),0)</f>
        <v>2152.1999999999998</v>
      </c>
      <c r="W8" s="1">
        <f>IFERROR(VLOOKUP($A8,delia,2,0)*(Físico!V8),0)</f>
        <v>2690.25</v>
      </c>
      <c r="X8" s="1">
        <f>IFERROR(VLOOKUP($A8,delia,2,0)*(Físico!W8),0)</f>
        <v>0</v>
      </c>
      <c r="Y8" s="1">
        <f>IFERROR(VLOOKUP($A8,delia,2,0)*(Físico!X8),0)</f>
        <v>0</v>
      </c>
      <c r="Z8" s="1">
        <f>IFERROR(VLOOKUP($A8,delia,2,0)*(Físico!Y8),0)</f>
        <v>10761</v>
      </c>
      <c r="AA8" s="1">
        <f>IFERROR(VLOOKUP($A8,delia,2,0)*(Físico!Z8),0)</f>
        <v>0</v>
      </c>
      <c r="AB8" s="1">
        <f>IFERROR(VLOOKUP($A8,delia,2,0)*(Físico!AA8),0)</f>
        <v>0</v>
      </c>
      <c r="AC8" s="1">
        <f>IFERROR(VLOOKUP($A8,delia,2,0)*(Físico!AB8),0)</f>
        <v>0</v>
      </c>
      <c r="AD8" s="1">
        <f>IFERROR(VLOOKUP($A8,delia,2,0)*(Físico!AC8),0)</f>
        <v>0</v>
      </c>
      <c r="AE8" s="1">
        <f>IFERROR(VLOOKUP($A8,delia,2,0)*(Físico!AD8),0)</f>
        <v>0</v>
      </c>
      <c r="AF8" s="1">
        <f>IFERROR(VLOOKUP($A8,delia,2,0)*(Físico!AE8),0)</f>
        <v>0</v>
      </c>
      <c r="AG8" s="1">
        <f>IFERROR(VLOOKUP($A8,delia,2,0)*(Físico!AF8),0)</f>
        <v>0</v>
      </c>
      <c r="AH8" s="1">
        <f>IFERROR(VLOOKUP($A8,delia,2,0)*(Físico!AG8),0)</f>
        <v>0</v>
      </c>
      <c r="AI8" s="1">
        <f>IFERROR(VLOOKUP($A8,delia,2,0)*(Físico!AH8),0)</f>
        <v>0</v>
      </c>
      <c r="AJ8" s="1">
        <f>IFERROR(VLOOKUP($A8,delia,2,0)*(Físico!AI8),0)</f>
        <v>0</v>
      </c>
      <c r="AK8" s="1">
        <f t="shared" si="1"/>
        <v>28516.649999999998</v>
      </c>
    </row>
    <row r="9" spans="1:37" x14ac:dyDescent="0.25">
      <c r="A9">
        <f t="shared" si="0"/>
        <v>405030134</v>
      </c>
      <c r="B9" t="s">
        <v>8</v>
      </c>
      <c r="C9" s="1">
        <f>IFERROR(VLOOKUP($A9,delia,2,0)*(Físico!B9),0)</f>
        <v>0</v>
      </c>
      <c r="D9" s="1">
        <f>IFERROR(VLOOKUP($A9,delia,2,0)*(Físico!C9),0)</f>
        <v>0</v>
      </c>
      <c r="E9" s="1">
        <f>IFERROR(VLOOKUP($A9,delia,2,0)*(Físico!D9),0)</f>
        <v>0</v>
      </c>
      <c r="F9" s="1">
        <f>IFERROR(VLOOKUP($A9,delia,2,0)*(Físico!E9),0)</f>
        <v>0</v>
      </c>
      <c r="G9" s="1">
        <f>IFERROR(VLOOKUP($A9,delia,2,0)*(Físico!F9),0)</f>
        <v>0</v>
      </c>
      <c r="H9" s="1">
        <f>IFERROR(VLOOKUP($A9,delia,2,0)*(Físico!G9),0)</f>
        <v>0</v>
      </c>
      <c r="I9" s="1">
        <f>IFERROR(VLOOKUP($A9,delia,2,0)*(Físico!H9),0)</f>
        <v>0</v>
      </c>
      <c r="J9" s="1">
        <f>IFERROR(VLOOKUP($A9,delia,2,0)*(Físico!I9),0)</f>
        <v>0</v>
      </c>
      <c r="K9" s="1">
        <f>IFERROR(VLOOKUP($A9,delia,2,0)*(Físico!J9),0)</f>
        <v>0</v>
      </c>
      <c r="L9" s="1">
        <f>IFERROR(VLOOKUP($A9,delia,2,0)*(Físico!K9),0)</f>
        <v>0</v>
      </c>
      <c r="M9" s="1">
        <f>IFERROR(VLOOKUP($A9,delia,2,0)*(Físico!L9),0)</f>
        <v>0</v>
      </c>
      <c r="N9" s="1">
        <f>IFERROR(VLOOKUP($A9,delia,2,0)*(Físico!M9),0)</f>
        <v>0</v>
      </c>
      <c r="O9" s="1">
        <f>IFERROR(VLOOKUP($A9,delia,2,0)*(Físico!N9),0)</f>
        <v>0</v>
      </c>
      <c r="P9" s="1">
        <f>IFERROR(VLOOKUP($A9,delia,2,0)*(Físico!O9),0)</f>
        <v>8002.6799999999994</v>
      </c>
      <c r="Q9" s="1">
        <f>IFERROR(VLOOKUP($A9,delia,2,0)*(Físico!P9),0)</f>
        <v>0</v>
      </c>
      <c r="R9" s="1">
        <f>IFERROR(VLOOKUP($A9,delia,2,0)*(Físico!Q9),0)</f>
        <v>0</v>
      </c>
      <c r="S9" s="1">
        <f>IFERROR(VLOOKUP($A9,delia,2,0)*(Físico!R9),0)</f>
        <v>0</v>
      </c>
      <c r="T9" s="1">
        <f>IFERROR(VLOOKUP($A9,delia,2,0)*(Físico!S9),0)</f>
        <v>0</v>
      </c>
      <c r="U9" s="1">
        <f>IFERROR(VLOOKUP($A9,delia,2,0)*(Físico!T9),0)</f>
        <v>0</v>
      </c>
      <c r="V9" s="1">
        <f>IFERROR(VLOOKUP($A9,delia,2,0)*(Físico!U9),0)</f>
        <v>381.08</v>
      </c>
      <c r="W9" s="1">
        <f>IFERROR(VLOOKUP($A9,delia,2,0)*(Físico!V9),0)</f>
        <v>0</v>
      </c>
      <c r="X9" s="1">
        <f>IFERROR(VLOOKUP($A9,delia,2,0)*(Físico!W9),0)</f>
        <v>0</v>
      </c>
      <c r="Y9" s="1">
        <f>IFERROR(VLOOKUP($A9,delia,2,0)*(Físico!X9),0)</f>
        <v>0</v>
      </c>
      <c r="Z9" s="1">
        <f>IFERROR(VLOOKUP($A9,delia,2,0)*(Físico!Y9),0)</f>
        <v>0</v>
      </c>
      <c r="AA9" s="1">
        <f>IFERROR(VLOOKUP($A9,delia,2,0)*(Físico!Z9),0)</f>
        <v>0</v>
      </c>
      <c r="AB9" s="1">
        <f>IFERROR(VLOOKUP($A9,delia,2,0)*(Físico!AA9),0)</f>
        <v>0</v>
      </c>
      <c r="AC9" s="1">
        <f>IFERROR(VLOOKUP($A9,delia,2,0)*(Físico!AB9),0)</f>
        <v>0</v>
      </c>
      <c r="AD9" s="1">
        <f>IFERROR(VLOOKUP($A9,delia,2,0)*(Físico!AC9),0)</f>
        <v>0</v>
      </c>
      <c r="AE9" s="1">
        <f>IFERROR(VLOOKUP($A9,delia,2,0)*(Físico!AD9),0)</f>
        <v>0</v>
      </c>
      <c r="AF9" s="1">
        <f>IFERROR(VLOOKUP($A9,delia,2,0)*(Físico!AE9),0)</f>
        <v>381.08</v>
      </c>
      <c r="AG9" s="1">
        <f>IFERROR(VLOOKUP($A9,delia,2,0)*(Físico!AF9),0)</f>
        <v>0</v>
      </c>
      <c r="AH9" s="1">
        <f>IFERROR(VLOOKUP($A9,delia,2,0)*(Físico!AG9),0)</f>
        <v>0</v>
      </c>
      <c r="AI9" s="1">
        <f>IFERROR(VLOOKUP($A9,delia,2,0)*(Físico!AH9),0)</f>
        <v>381.08</v>
      </c>
      <c r="AJ9" s="1">
        <f>IFERROR(VLOOKUP($A9,delia,2,0)*(Físico!AI9),0)</f>
        <v>0</v>
      </c>
      <c r="AK9" s="1">
        <f t="shared" si="1"/>
        <v>9145.92</v>
      </c>
    </row>
    <row r="10" spans="1:37" x14ac:dyDescent="0.25">
      <c r="A10">
        <f t="shared" si="0"/>
        <v>405030193</v>
      </c>
      <c r="B10" t="s">
        <v>9</v>
      </c>
      <c r="C10" s="1">
        <f>IFERROR(VLOOKUP($A10,delia,2,0)*(Físico!B10),0)</f>
        <v>3443.68</v>
      </c>
      <c r="D10" s="1">
        <f>IFERROR(VLOOKUP($A10,delia,2,0)*(Físico!C10),0)</f>
        <v>0</v>
      </c>
      <c r="E10" s="1">
        <f>IFERROR(VLOOKUP($A10,delia,2,0)*(Físico!D10),0)</f>
        <v>0</v>
      </c>
      <c r="F10" s="1">
        <f>IFERROR(VLOOKUP($A10,delia,2,0)*(Físico!E10),0)</f>
        <v>0</v>
      </c>
      <c r="G10" s="1">
        <f>IFERROR(VLOOKUP($A10,delia,2,0)*(Físico!F10),0)</f>
        <v>0</v>
      </c>
      <c r="H10" s="1">
        <f>IFERROR(VLOOKUP($A10,delia,2,0)*(Físico!G10),0)</f>
        <v>0</v>
      </c>
      <c r="I10" s="1">
        <f>IFERROR(VLOOKUP($A10,delia,2,0)*(Físico!H10),0)</f>
        <v>0</v>
      </c>
      <c r="J10" s="1">
        <f>IFERROR(VLOOKUP($A10,delia,2,0)*(Físico!I10),0)</f>
        <v>0</v>
      </c>
      <c r="K10" s="1">
        <f>IFERROR(VLOOKUP($A10,delia,2,0)*(Físico!J10),0)</f>
        <v>0</v>
      </c>
      <c r="L10" s="1">
        <f>IFERROR(VLOOKUP($A10,delia,2,0)*(Físico!K10),0)</f>
        <v>0</v>
      </c>
      <c r="M10" s="1">
        <f>IFERROR(VLOOKUP($A10,delia,2,0)*(Físico!L10),0)</f>
        <v>0</v>
      </c>
      <c r="N10" s="1">
        <f>IFERROR(VLOOKUP($A10,delia,2,0)*(Físico!M10),0)</f>
        <v>0</v>
      </c>
      <c r="O10" s="1">
        <f>IFERROR(VLOOKUP($A10,delia,2,0)*(Físico!N10),0)</f>
        <v>0</v>
      </c>
      <c r="P10" s="1">
        <f>IFERROR(VLOOKUP($A10,delia,2,0)*(Físico!O10),0)</f>
        <v>0</v>
      </c>
      <c r="Q10" s="1">
        <f>IFERROR(VLOOKUP($A10,delia,2,0)*(Físico!P10),0)</f>
        <v>0</v>
      </c>
      <c r="R10" s="1">
        <f>IFERROR(VLOOKUP($A10,delia,2,0)*(Físico!Q10),0)</f>
        <v>0</v>
      </c>
      <c r="S10" s="1">
        <f>IFERROR(VLOOKUP($A10,delia,2,0)*(Físico!R10),0)</f>
        <v>0</v>
      </c>
      <c r="T10" s="1">
        <f>IFERROR(VLOOKUP($A10,delia,2,0)*(Físico!S10),0)</f>
        <v>0</v>
      </c>
      <c r="U10" s="1">
        <f>IFERROR(VLOOKUP($A10,delia,2,0)*(Físico!T10),0)</f>
        <v>0</v>
      </c>
      <c r="V10" s="1">
        <f>IFERROR(VLOOKUP($A10,delia,2,0)*(Físico!U10),0)</f>
        <v>2582.7599999999998</v>
      </c>
      <c r="W10" s="1">
        <f>IFERROR(VLOOKUP($A10,delia,2,0)*(Físico!V10),0)</f>
        <v>0</v>
      </c>
      <c r="X10" s="1">
        <f>IFERROR(VLOOKUP($A10,delia,2,0)*(Físico!W10),0)</f>
        <v>5165.5199999999995</v>
      </c>
      <c r="Y10" s="1">
        <f>IFERROR(VLOOKUP($A10,delia,2,0)*(Físico!X10),0)</f>
        <v>29701.739999999998</v>
      </c>
      <c r="Z10" s="1">
        <f>IFERROR(VLOOKUP($A10,delia,2,0)*(Físico!Y10),0)</f>
        <v>8178.74</v>
      </c>
      <c r="AA10" s="1">
        <f>IFERROR(VLOOKUP($A10,delia,2,0)*(Físico!Z10),0)</f>
        <v>0</v>
      </c>
      <c r="AB10" s="1">
        <f>IFERROR(VLOOKUP($A10,delia,2,0)*(Físico!AA10),0)</f>
        <v>0</v>
      </c>
      <c r="AC10" s="1">
        <f>IFERROR(VLOOKUP($A10,delia,2,0)*(Físico!AB10),0)</f>
        <v>0</v>
      </c>
      <c r="AD10" s="1">
        <f>IFERROR(VLOOKUP($A10,delia,2,0)*(Físico!AC10),0)</f>
        <v>0</v>
      </c>
      <c r="AE10" s="1">
        <f>IFERROR(VLOOKUP($A10,delia,2,0)*(Físico!AD10),0)</f>
        <v>0</v>
      </c>
      <c r="AF10" s="1">
        <f>IFERROR(VLOOKUP($A10,delia,2,0)*(Físico!AE10),0)</f>
        <v>41754.619999999995</v>
      </c>
      <c r="AG10" s="1">
        <f>IFERROR(VLOOKUP($A10,delia,2,0)*(Físico!AF10),0)</f>
        <v>0</v>
      </c>
      <c r="AH10" s="1">
        <f>IFERROR(VLOOKUP($A10,delia,2,0)*(Físico!AG10),0)</f>
        <v>6026.44</v>
      </c>
      <c r="AI10" s="1">
        <f>IFERROR(VLOOKUP($A10,delia,2,0)*(Físico!AH10),0)</f>
        <v>12052.88</v>
      </c>
      <c r="AJ10" s="1">
        <f>IFERROR(VLOOKUP($A10,delia,2,0)*(Físico!AI10),0)</f>
        <v>0</v>
      </c>
      <c r="AK10" s="1">
        <f t="shared" si="1"/>
        <v>108906.38</v>
      </c>
    </row>
    <row r="11" spans="1:37" x14ac:dyDescent="0.25">
      <c r="A11">
        <f t="shared" si="0"/>
        <v>405040105</v>
      </c>
      <c r="B11" t="s">
        <v>10</v>
      </c>
      <c r="C11" s="1">
        <f>IFERROR(VLOOKUP($A11,delia,2,0)*(Físico!B11),0)</f>
        <v>0</v>
      </c>
      <c r="D11" s="1">
        <f>IFERROR(VLOOKUP($A11,delia,2,0)*(Físico!C11),0)</f>
        <v>0</v>
      </c>
      <c r="E11" s="1">
        <f>IFERROR(VLOOKUP($A11,delia,2,0)*(Físico!D11),0)</f>
        <v>0</v>
      </c>
      <c r="F11" s="1">
        <f>IFERROR(VLOOKUP($A11,delia,2,0)*(Físico!E11),0)</f>
        <v>0</v>
      </c>
      <c r="G11" s="1">
        <f>IFERROR(VLOOKUP($A11,delia,2,0)*(Físico!F11),0)</f>
        <v>0</v>
      </c>
      <c r="H11" s="1">
        <f>IFERROR(VLOOKUP($A11,delia,2,0)*(Físico!G11),0)</f>
        <v>0</v>
      </c>
      <c r="I11" s="1">
        <f>IFERROR(VLOOKUP($A11,delia,2,0)*(Físico!H11),0)</f>
        <v>0</v>
      </c>
      <c r="J11" s="1">
        <f>IFERROR(VLOOKUP($A11,delia,2,0)*(Físico!I11),0)</f>
        <v>0</v>
      </c>
      <c r="K11" s="1">
        <f>IFERROR(VLOOKUP($A11,delia,2,0)*(Físico!J11),0)</f>
        <v>0</v>
      </c>
      <c r="L11" s="1">
        <f>IFERROR(VLOOKUP($A11,delia,2,0)*(Físico!K11),0)</f>
        <v>0</v>
      </c>
      <c r="M11" s="1">
        <f>IFERROR(VLOOKUP($A11,delia,2,0)*(Físico!L11),0)</f>
        <v>0</v>
      </c>
      <c r="N11" s="1">
        <f>IFERROR(VLOOKUP($A11,delia,2,0)*(Físico!M11),0)</f>
        <v>0</v>
      </c>
      <c r="O11" s="1">
        <f>IFERROR(VLOOKUP($A11,delia,2,0)*(Físico!N11),0)</f>
        <v>0</v>
      </c>
      <c r="P11" s="1">
        <f>IFERROR(VLOOKUP($A11,delia,2,0)*(Físico!O11),0)</f>
        <v>0</v>
      </c>
      <c r="Q11" s="1">
        <f>IFERROR(VLOOKUP($A11,delia,2,0)*(Físico!P11),0)</f>
        <v>0</v>
      </c>
      <c r="R11" s="1">
        <f>IFERROR(VLOOKUP($A11,delia,2,0)*(Físico!Q11),0)</f>
        <v>0</v>
      </c>
      <c r="S11" s="1">
        <f>IFERROR(VLOOKUP($A11,delia,2,0)*(Físico!R11),0)</f>
        <v>0</v>
      </c>
      <c r="T11" s="1">
        <f>IFERROR(VLOOKUP($A11,delia,2,0)*(Físico!S11),0)</f>
        <v>0</v>
      </c>
      <c r="U11" s="1">
        <f>IFERROR(VLOOKUP($A11,delia,2,0)*(Físico!T11),0)</f>
        <v>0</v>
      </c>
      <c r="V11" s="1">
        <f>IFERROR(VLOOKUP($A11,delia,2,0)*(Físico!U11),0)</f>
        <v>0</v>
      </c>
      <c r="W11" s="1">
        <f>IFERROR(VLOOKUP($A11,delia,2,0)*(Físico!V11),0)</f>
        <v>0</v>
      </c>
      <c r="X11" s="1">
        <f>IFERROR(VLOOKUP($A11,delia,2,0)*(Físico!W11),0)</f>
        <v>0</v>
      </c>
      <c r="Y11" s="1">
        <f>IFERROR(VLOOKUP($A11,delia,2,0)*(Físico!X11),0)</f>
        <v>0</v>
      </c>
      <c r="Z11" s="1">
        <f>IFERROR(VLOOKUP($A11,delia,2,0)*(Físico!Y11),0)</f>
        <v>0</v>
      </c>
      <c r="AA11" s="1">
        <f>IFERROR(VLOOKUP($A11,delia,2,0)*(Físico!Z11),0)</f>
        <v>0</v>
      </c>
      <c r="AB11" s="1">
        <f>IFERROR(VLOOKUP($A11,delia,2,0)*(Físico!AA11),0)</f>
        <v>0</v>
      </c>
      <c r="AC11" s="1">
        <f>IFERROR(VLOOKUP($A11,delia,2,0)*(Físico!AB11),0)</f>
        <v>0</v>
      </c>
      <c r="AD11" s="1">
        <f>IFERROR(VLOOKUP($A11,delia,2,0)*(Físico!AC11),0)</f>
        <v>0</v>
      </c>
      <c r="AE11" s="1">
        <f>IFERROR(VLOOKUP($A11,delia,2,0)*(Físico!AD11),0)</f>
        <v>0</v>
      </c>
      <c r="AF11" s="1">
        <f>IFERROR(VLOOKUP($A11,delia,2,0)*(Físico!AE11),0)</f>
        <v>0</v>
      </c>
      <c r="AG11" s="1">
        <f>IFERROR(VLOOKUP($A11,delia,2,0)*(Físico!AF11),0)</f>
        <v>0</v>
      </c>
      <c r="AH11" s="1">
        <f>IFERROR(VLOOKUP($A11,delia,2,0)*(Físico!AG11),0)</f>
        <v>0</v>
      </c>
      <c r="AI11" s="1">
        <f>IFERROR(VLOOKUP($A11,delia,2,0)*(Físico!AH11),0)</f>
        <v>846.19</v>
      </c>
      <c r="AJ11" s="1">
        <f>IFERROR(VLOOKUP($A11,delia,2,0)*(Físico!AI11),0)</f>
        <v>0</v>
      </c>
      <c r="AK11" s="1">
        <f t="shared" si="1"/>
        <v>846.19</v>
      </c>
    </row>
    <row r="12" spans="1:37" x14ac:dyDescent="0.25">
      <c r="A12">
        <f t="shared" si="0"/>
        <v>405040202</v>
      </c>
      <c r="B12" t="s">
        <v>11</v>
      </c>
      <c r="C12" s="1">
        <f>IFERROR(VLOOKUP($A12,delia,2,0)*(Físico!B12),0)</f>
        <v>0</v>
      </c>
      <c r="D12" s="1">
        <f>IFERROR(VLOOKUP($A12,delia,2,0)*(Físico!C12),0)</f>
        <v>0</v>
      </c>
      <c r="E12" s="1">
        <f>IFERROR(VLOOKUP($A12,delia,2,0)*(Físico!D12),0)</f>
        <v>0</v>
      </c>
      <c r="F12" s="1">
        <f>IFERROR(VLOOKUP($A12,delia,2,0)*(Físico!E12),0)</f>
        <v>0</v>
      </c>
      <c r="G12" s="1">
        <f>IFERROR(VLOOKUP($A12,delia,2,0)*(Físico!F12),0)</f>
        <v>0</v>
      </c>
      <c r="H12" s="1">
        <f>IFERROR(VLOOKUP($A12,delia,2,0)*(Físico!G12),0)</f>
        <v>0</v>
      </c>
      <c r="I12" s="1">
        <f>IFERROR(VLOOKUP($A12,delia,2,0)*(Físico!H12),0)</f>
        <v>0</v>
      </c>
      <c r="J12" s="1">
        <f>IFERROR(VLOOKUP($A12,delia,2,0)*(Físico!I12),0)</f>
        <v>0</v>
      </c>
      <c r="K12" s="1">
        <f>IFERROR(VLOOKUP($A12,delia,2,0)*(Físico!J12),0)</f>
        <v>0</v>
      </c>
      <c r="L12" s="1">
        <f>IFERROR(VLOOKUP($A12,delia,2,0)*(Físico!K12),0)</f>
        <v>0</v>
      </c>
      <c r="M12" s="1">
        <f>IFERROR(VLOOKUP($A12,delia,2,0)*(Físico!L12),0)</f>
        <v>0</v>
      </c>
      <c r="N12" s="1">
        <f>IFERROR(VLOOKUP($A12,delia,2,0)*(Físico!M12),0)</f>
        <v>0</v>
      </c>
      <c r="O12" s="1">
        <f>IFERROR(VLOOKUP($A12,delia,2,0)*(Físico!N12),0)</f>
        <v>0</v>
      </c>
      <c r="P12" s="1">
        <f>IFERROR(VLOOKUP($A12,delia,2,0)*(Físico!O12),0)</f>
        <v>0</v>
      </c>
      <c r="Q12" s="1">
        <f>IFERROR(VLOOKUP($A12,delia,2,0)*(Físico!P12),0)</f>
        <v>0</v>
      </c>
      <c r="R12" s="1">
        <f>IFERROR(VLOOKUP($A12,delia,2,0)*(Físico!Q12),0)</f>
        <v>0</v>
      </c>
      <c r="S12" s="1">
        <f>IFERROR(VLOOKUP($A12,delia,2,0)*(Físico!R12),0)</f>
        <v>0</v>
      </c>
      <c r="T12" s="1">
        <f>IFERROR(VLOOKUP($A12,delia,2,0)*(Físico!S12),0)</f>
        <v>0</v>
      </c>
      <c r="U12" s="1">
        <f>IFERROR(VLOOKUP($A12,delia,2,0)*(Físico!T12),0)</f>
        <v>0</v>
      </c>
      <c r="V12" s="1">
        <f>IFERROR(VLOOKUP($A12,delia,2,0)*(Físico!U12),0)</f>
        <v>0</v>
      </c>
      <c r="W12" s="1">
        <f>IFERROR(VLOOKUP($A12,delia,2,0)*(Físico!V12),0)</f>
        <v>0</v>
      </c>
      <c r="X12" s="1">
        <f>IFERROR(VLOOKUP($A12,delia,2,0)*(Físico!W12),0)</f>
        <v>0</v>
      </c>
      <c r="Y12" s="1">
        <f>IFERROR(VLOOKUP($A12,delia,2,0)*(Físico!X12),0)</f>
        <v>0</v>
      </c>
      <c r="Z12" s="1">
        <f>IFERROR(VLOOKUP($A12,delia,2,0)*(Físico!Y12),0)</f>
        <v>0</v>
      </c>
      <c r="AA12" s="1">
        <f>IFERROR(VLOOKUP($A12,delia,2,0)*(Físico!Z12),0)</f>
        <v>0</v>
      </c>
      <c r="AB12" s="1">
        <f>IFERROR(VLOOKUP($A12,delia,2,0)*(Físico!AA12),0)</f>
        <v>0</v>
      </c>
      <c r="AC12" s="1">
        <f>IFERROR(VLOOKUP($A12,delia,2,0)*(Físico!AB12),0)</f>
        <v>0</v>
      </c>
      <c r="AD12" s="1">
        <f>IFERROR(VLOOKUP($A12,delia,2,0)*(Físico!AC12),0)</f>
        <v>0</v>
      </c>
      <c r="AE12" s="1">
        <f>IFERROR(VLOOKUP($A12,delia,2,0)*(Físico!AD12),0)</f>
        <v>0</v>
      </c>
      <c r="AF12" s="1">
        <f>IFERROR(VLOOKUP($A12,delia,2,0)*(Físico!AE12),0)</f>
        <v>0</v>
      </c>
      <c r="AG12" s="1">
        <f>IFERROR(VLOOKUP($A12,delia,2,0)*(Físico!AF12),0)</f>
        <v>0</v>
      </c>
      <c r="AH12" s="1">
        <f>IFERROR(VLOOKUP($A12,delia,2,0)*(Físico!AG12),0)</f>
        <v>0</v>
      </c>
      <c r="AI12" s="1">
        <f>IFERROR(VLOOKUP($A12,delia,2,0)*(Físico!AH12),0)</f>
        <v>0</v>
      </c>
      <c r="AJ12" s="1">
        <f>IFERROR(VLOOKUP($A12,delia,2,0)*(Físico!AI12),0)</f>
        <v>0</v>
      </c>
      <c r="AK12" s="1">
        <f t="shared" si="1"/>
        <v>0</v>
      </c>
    </row>
    <row r="13" spans="1:37" x14ac:dyDescent="0.25">
      <c r="A13">
        <f t="shared" si="0"/>
        <v>405050020</v>
      </c>
      <c r="B13" t="s">
        <v>12</v>
      </c>
      <c r="C13" s="1">
        <f>IFERROR(VLOOKUP($A13,delia,2,0)*(Físico!B13),0)</f>
        <v>9472.68</v>
      </c>
      <c r="D13" s="1">
        <f>IFERROR(VLOOKUP($A13,delia,2,0)*(Físico!C13),0)</f>
        <v>4059.72</v>
      </c>
      <c r="E13" s="1">
        <f>IFERROR(VLOOKUP($A13,delia,2,0)*(Físico!D13),0)</f>
        <v>0</v>
      </c>
      <c r="F13" s="1">
        <f>IFERROR(VLOOKUP($A13,delia,2,0)*(Físico!E13),0)</f>
        <v>0</v>
      </c>
      <c r="G13" s="1">
        <f>IFERROR(VLOOKUP($A13,delia,2,0)*(Físico!F13),0)</f>
        <v>0</v>
      </c>
      <c r="H13" s="1">
        <f>IFERROR(VLOOKUP($A13,delia,2,0)*(Físico!G13),0)</f>
        <v>0</v>
      </c>
      <c r="I13" s="1">
        <f>IFERROR(VLOOKUP($A13,delia,2,0)*(Físico!H13),0)</f>
        <v>0</v>
      </c>
      <c r="J13" s="1">
        <f>IFERROR(VLOOKUP($A13,delia,2,0)*(Físico!I13),0)</f>
        <v>0</v>
      </c>
      <c r="K13" s="1">
        <f>IFERROR(VLOOKUP($A13,delia,2,0)*(Físico!J13),0)</f>
        <v>0</v>
      </c>
      <c r="L13" s="1">
        <f>IFERROR(VLOOKUP($A13,delia,2,0)*(Físico!K13),0)</f>
        <v>0</v>
      </c>
      <c r="M13" s="1">
        <f>IFERROR(VLOOKUP($A13,delia,2,0)*(Físico!L13),0)</f>
        <v>55482.84</v>
      </c>
      <c r="N13" s="1">
        <f>IFERROR(VLOOKUP($A13,delia,2,0)*(Físico!M13),0)</f>
        <v>0</v>
      </c>
      <c r="O13" s="1">
        <f>IFERROR(VLOOKUP($A13,delia,2,0)*(Físico!N13),0)</f>
        <v>0</v>
      </c>
      <c r="P13" s="1">
        <f>IFERROR(VLOOKUP($A13,delia,2,0)*(Físico!O13),0)</f>
        <v>0</v>
      </c>
      <c r="Q13" s="1">
        <f>IFERROR(VLOOKUP($A13,delia,2,0)*(Físico!P13),0)</f>
        <v>0</v>
      </c>
      <c r="R13" s="1">
        <f>IFERROR(VLOOKUP($A13,delia,2,0)*(Físico!Q13),0)</f>
        <v>0</v>
      </c>
      <c r="S13" s="1">
        <f>IFERROR(VLOOKUP($A13,delia,2,0)*(Físico!R13),0)</f>
        <v>0</v>
      </c>
      <c r="T13" s="1">
        <f>IFERROR(VLOOKUP($A13,delia,2,0)*(Físico!S13),0)</f>
        <v>0</v>
      </c>
      <c r="U13" s="1">
        <f>IFERROR(VLOOKUP($A13,delia,2,0)*(Físico!T13),0)</f>
        <v>5864.04</v>
      </c>
      <c r="V13" s="1">
        <f>IFERROR(VLOOKUP($A13,delia,2,0)*(Físico!U13),0)</f>
        <v>10825.92</v>
      </c>
      <c r="W13" s="1">
        <f>IFERROR(VLOOKUP($A13,delia,2,0)*(Físico!V13),0)</f>
        <v>11277</v>
      </c>
      <c r="X13" s="1">
        <f>IFERROR(VLOOKUP($A13,delia,2,0)*(Físico!W13),0)</f>
        <v>4059.72</v>
      </c>
      <c r="Y13" s="1">
        <f>IFERROR(VLOOKUP($A13,delia,2,0)*(Físico!X13),0)</f>
        <v>92020.319999999992</v>
      </c>
      <c r="Z13" s="1">
        <f>IFERROR(VLOOKUP($A13,delia,2,0)*(Físico!Y13),0)</f>
        <v>67662</v>
      </c>
      <c r="AA13" s="1">
        <f>IFERROR(VLOOKUP($A13,delia,2,0)*(Físico!Z13),0)</f>
        <v>26613.719999999998</v>
      </c>
      <c r="AB13" s="1">
        <f>IFERROR(VLOOKUP($A13,delia,2,0)*(Físico!AA13),0)</f>
        <v>11277</v>
      </c>
      <c r="AC13" s="1">
        <f>IFERROR(VLOOKUP($A13,delia,2,0)*(Físico!AB13),0)</f>
        <v>2706.48</v>
      </c>
      <c r="AD13" s="1">
        <f>IFERROR(VLOOKUP($A13,delia,2,0)*(Físico!AC13),0)</f>
        <v>0</v>
      </c>
      <c r="AE13" s="1">
        <f>IFERROR(VLOOKUP($A13,delia,2,0)*(Físico!AD13),0)</f>
        <v>0</v>
      </c>
      <c r="AF13" s="1">
        <f>IFERROR(VLOOKUP($A13,delia,2,0)*(Físico!AE13),0)</f>
        <v>111867.84</v>
      </c>
      <c r="AG13" s="1">
        <f>IFERROR(VLOOKUP($A13,delia,2,0)*(Físico!AF13),0)</f>
        <v>0</v>
      </c>
      <c r="AH13" s="1">
        <f>IFERROR(VLOOKUP($A13,delia,2,0)*(Físico!AG13),0)</f>
        <v>113672.15999999999</v>
      </c>
      <c r="AI13" s="1">
        <f>IFERROR(VLOOKUP($A13,delia,2,0)*(Físico!AH13),0)</f>
        <v>41499.360000000001</v>
      </c>
      <c r="AJ13" s="1">
        <f>IFERROR(VLOOKUP($A13,delia,2,0)*(Físico!AI13),0)</f>
        <v>52325.279999999999</v>
      </c>
      <c r="AK13" s="1">
        <f t="shared" si="1"/>
        <v>620686.07999999996</v>
      </c>
    </row>
    <row r="14" spans="1:37" x14ac:dyDescent="0.25">
      <c r="A14">
        <f t="shared" si="0"/>
        <v>405050151</v>
      </c>
      <c r="B14" t="s">
        <v>13</v>
      </c>
      <c r="C14" s="1">
        <f>IFERROR(VLOOKUP($A14,delia,2,0)*(Físico!B14),0)</f>
        <v>3338.49</v>
      </c>
      <c r="D14" s="1">
        <f>IFERROR(VLOOKUP($A14,delia,2,0)*(Físico!C14),0)</f>
        <v>0</v>
      </c>
      <c r="E14" s="1">
        <f>IFERROR(VLOOKUP($A14,delia,2,0)*(Físico!D14),0)</f>
        <v>0</v>
      </c>
      <c r="F14" s="1">
        <f>IFERROR(VLOOKUP($A14,delia,2,0)*(Físico!E14),0)</f>
        <v>0</v>
      </c>
      <c r="G14" s="1">
        <f>IFERROR(VLOOKUP($A14,delia,2,0)*(Físico!F14),0)</f>
        <v>0</v>
      </c>
      <c r="H14" s="1">
        <f>IFERROR(VLOOKUP($A14,delia,2,0)*(Físico!G14),0)</f>
        <v>0</v>
      </c>
      <c r="I14" s="1">
        <f>IFERROR(VLOOKUP($A14,delia,2,0)*(Físico!H14),0)</f>
        <v>0</v>
      </c>
      <c r="J14" s="1">
        <f>IFERROR(VLOOKUP($A14,delia,2,0)*(Físico!I14),0)</f>
        <v>0</v>
      </c>
      <c r="K14" s="1">
        <f>IFERROR(VLOOKUP($A14,delia,2,0)*(Físico!J14),0)</f>
        <v>0</v>
      </c>
      <c r="L14" s="1">
        <f>IFERROR(VLOOKUP($A14,delia,2,0)*(Físico!K14),0)</f>
        <v>0</v>
      </c>
      <c r="M14" s="1">
        <f>IFERROR(VLOOKUP($A14,delia,2,0)*(Físico!L14),0)</f>
        <v>0</v>
      </c>
      <c r="N14" s="1">
        <f>IFERROR(VLOOKUP($A14,delia,2,0)*(Físico!M14),0)</f>
        <v>0</v>
      </c>
      <c r="O14" s="1">
        <f>IFERROR(VLOOKUP($A14,delia,2,0)*(Físico!N14),0)</f>
        <v>0</v>
      </c>
      <c r="P14" s="1">
        <f>IFERROR(VLOOKUP($A14,delia,2,0)*(Físico!O14),0)</f>
        <v>0</v>
      </c>
      <c r="Q14" s="1">
        <f>IFERROR(VLOOKUP($A14,delia,2,0)*(Físico!P14),0)</f>
        <v>0</v>
      </c>
      <c r="R14" s="1">
        <f>IFERROR(VLOOKUP($A14,delia,2,0)*(Físico!Q14),0)</f>
        <v>0</v>
      </c>
      <c r="S14" s="1">
        <f>IFERROR(VLOOKUP($A14,delia,2,0)*(Físico!R14),0)</f>
        <v>0</v>
      </c>
      <c r="T14" s="1">
        <f>IFERROR(VLOOKUP($A14,delia,2,0)*(Físico!S14),0)</f>
        <v>0</v>
      </c>
      <c r="U14" s="1">
        <f>IFERROR(VLOOKUP($A14,delia,2,0)*(Físico!T14),0)</f>
        <v>0</v>
      </c>
      <c r="V14" s="1">
        <f>IFERROR(VLOOKUP($A14,delia,2,0)*(Físico!U14),0)</f>
        <v>0</v>
      </c>
      <c r="W14" s="1">
        <f>IFERROR(VLOOKUP($A14,delia,2,0)*(Físico!V14),0)</f>
        <v>0</v>
      </c>
      <c r="X14" s="1">
        <f>IFERROR(VLOOKUP($A14,delia,2,0)*(Físico!W14),0)</f>
        <v>0</v>
      </c>
      <c r="Y14" s="1">
        <f>IFERROR(VLOOKUP($A14,delia,2,0)*(Físico!X14),0)</f>
        <v>0</v>
      </c>
      <c r="Z14" s="1">
        <f>IFERROR(VLOOKUP($A14,delia,2,0)*(Físico!Y14),0)</f>
        <v>0</v>
      </c>
      <c r="AA14" s="1">
        <f>IFERROR(VLOOKUP($A14,delia,2,0)*(Físico!Z14),0)</f>
        <v>0</v>
      </c>
      <c r="AB14" s="1">
        <f>IFERROR(VLOOKUP($A14,delia,2,0)*(Físico!AA14),0)</f>
        <v>0</v>
      </c>
      <c r="AC14" s="1">
        <f>IFERROR(VLOOKUP($A14,delia,2,0)*(Físico!AB14),0)</f>
        <v>0</v>
      </c>
      <c r="AD14" s="1">
        <f>IFERROR(VLOOKUP($A14,delia,2,0)*(Físico!AC14),0)</f>
        <v>0</v>
      </c>
      <c r="AE14" s="1">
        <f>IFERROR(VLOOKUP($A14,delia,2,0)*(Físico!AD14),0)</f>
        <v>0</v>
      </c>
      <c r="AF14" s="1">
        <f>IFERROR(VLOOKUP($A14,delia,2,0)*(Físico!AE14),0)</f>
        <v>0</v>
      </c>
      <c r="AG14" s="1">
        <f>IFERROR(VLOOKUP($A14,delia,2,0)*(Físico!AF14),0)</f>
        <v>0</v>
      </c>
      <c r="AH14" s="1">
        <f>IFERROR(VLOOKUP($A14,delia,2,0)*(Físico!AG14),0)</f>
        <v>0</v>
      </c>
      <c r="AI14" s="1">
        <f>IFERROR(VLOOKUP($A14,delia,2,0)*(Físico!AH14),0)</f>
        <v>2225.66</v>
      </c>
      <c r="AJ14" s="1">
        <f>IFERROR(VLOOKUP($A14,delia,2,0)*(Físico!AI14),0)</f>
        <v>0</v>
      </c>
      <c r="AK14" s="1">
        <f t="shared" si="1"/>
        <v>5564.15</v>
      </c>
    </row>
    <row r="15" spans="1:37" x14ac:dyDescent="0.25">
      <c r="A15">
        <f t="shared" si="0"/>
        <v>405050194</v>
      </c>
      <c r="B15" t="s">
        <v>14</v>
      </c>
      <c r="C15" s="1">
        <f>IFERROR(VLOOKUP($A15,delia,2,0)*(Físico!B15),0)</f>
        <v>0</v>
      </c>
      <c r="D15" s="1">
        <f>IFERROR(VLOOKUP($A15,delia,2,0)*(Físico!C15),0)</f>
        <v>405</v>
      </c>
      <c r="E15" s="1">
        <f>IFERROR(VLOOKUP($A15,delia,2,0)*(Físico!D15),0)</f>
        <v>0</v>
      </c>
      <c r="F15" s="1">
        <f>IFERROR(VLOOKUP($A15,delia,2,0)*(Físico!E15),0)</f>
        <v>0</v>
      </c>
      <c r="G15" s="1">
        <f>IFERROR(VLOOKUP($A15,delia,2,0)*(Físico!F15),0)</f>
        <v>0</v>
      </c>
      <c r="H15" s="1">
        <f>IFERROR(VLOOKUP($A15,delia,2,0)*(Físico!G15),0)</f>
        <v>0</v>
      </c>
      <c r="I15" s="1">
        <f>IFERROR(VLOOKUP($A15,delia,2,0)*(Físico!H15),0)</f>
        <v>0</v>
      </c>
      <c r="J15" s="1">
        <f>IFERROR(VLOOKUP($A15,delia,2,0)*(Físico!I15),0)</f>
        <v>0</v>
      </c>
      <c r="K15" s="1">
        <f>IFERROR(VLOOKUP($A15,delia,2,0)*(Físico!J15),0)</f>
        <v>0</v>
      </c>
      <c r="L15" s="1">
        <f>IFERROR(VLOOKUP($A15,delia,2,0)*(Físico!K15),0)</f>
        <v>0</v>
      </c>
      <c r="M15" s="1">
        <f>IFERROR(VLOOKUP($A15,delia,2,0)*(Físico!L15),0)</f>
        <v>0</v>
      </c>
      <c r="N15" s="1">
        <f>IFERROR(VLOOKUP($A15,delia,2,0)*(Físico!M15),0)</f>
        <v>0</v>
      </c>
      <c r="O15" s="1">
        <f>IFERROR(VLOOKUP($A15,delia,2,0)*(Físico!N15),0)</f>
        <v>0</v>
      </c>
      <c r="P15" s="1">
        <f>IFERROR(VLOOKUP($A15,delia,2,0)*(Físico!O15),0)</f>
        <v>0</v>
      </c>
      <c r="Q15" s="1">
        <f>IFERROR(VLOOKUP($A15,delia,2,0)*(Físico!P15),0)</f>
        <v>0</v>
      </c>
      <c r="R15" s="1">
        <f>IFERROR(VLOOKUP($A15,delia,2,0)*(Físico!Q15),0)</f>
        <v>0</v>
      </c>
      <c r="S15" s="1">
        <f>IFERROR(VLOOKUP($A15,delia,2,0)*(Físico!R15),0)</f>
        <v>0</v>
      </c>
      <c r="T15" s="1">
        <f>IFERROR(VLOOKUP($A15,delia,2,0)*(Físico!S15),0)</f>
        <v>0</v>
      </c>
      <c r="U15" s="1">
        <f>IFERROR(VLOOKUP($A15,delia,2,0)*(Físico!T15),0)</f>
        <v>0</v>
      </c>
      <c r="V15" s="1">
        <f>IFERROR(VLOOKUP($A15,delia,2,0)*(Físico!U15),0)</f>
        <v>4860</v>
      </c>
      <c r="W15" s="1">
        <f>IFERROR(VLOOKUP($A15,delia,2,0)*(Físico!V15),0)</f>
        <v>0</v>
      </c>
      <c r="X15" s="1">
        <f>IFERROR(VLOOKUP($A15,delia,2,0)*(Físico!W15),0)</f>
        <v>0</v>
      </c>
      <c r="Y15" s="1">
        <f>IFERROR(VLOOKUP($A15,delia,2,0)*(Físico!X15),0)</f>
        <v>0</v>
      </c>
      <c r="Z15" s="1">
        <f>IFERROR(VLOOKUP($A15,delia,2,0)*(Físico!Y15),0)</f>
        <v>0</v>
      </c>
      <c r="AA15" s="1">
        <f>IFERROR(VLOOKUP($A15,delia,2,0)*(Físico!Z15),0)</f>
        <v>0</v>
      </c>
      <c r="AB15" s="1">
        <f>IFERROR(VLOOKUP($A15,delia,2,0)*(Físico!AA15),0)</f>
        <v>1620</v>
      </c>
      <c r="AC15" s="1">
        <f>IFERROR(VLOOKUP($A15,delia,2,0)*(Físico!AB15),0)</f>
        <v>0</v>
      </c>
      <c r="AD15" s="1">
        <f>IFERROR(VLOOKUP($A15,delia,2,0)*(Físico!AC15),0)</f>
        <v>0</v>
      </c>
      <c r="AE15" s="1">
        <f>IFERROR(VLOOKUP($A15,delia,2,0)*(Físico!AD15),0)</f>
        <v>0</v>
      </c>
      <c r="AF15" s="1">
        <f>IFERROR(VLOOKUP($A15,delia,2,0)*(Físico!AE15),0)</f>
        <v>0</v>
      </c>
      <c r="AG15" s="1">
        <f>IFERROR(VLOOKUP($A15,delia,2,0)*(Físico!AF15),0)</f>
        <v>0</v>
      </c>
      <c r="AH15" s="1">
        <f>IFERROR(VLOOKUP($A15,delia,2,0)*(Físico!AG15),0)</f>
        <v>0</v>
      </c>
      <c r="AI15" s="1">
        <f>IFERROR(VLOOKUP($A15,delia,2,0)*(Físico!AH15),0)</f>
        <v>0</v>
      </c>
      <c r="AJ15" s="1">
        <f>IFERROR(VLOOKUP($A15,delia,2,0)*(Físico!AI15),0)</f>
        <v>0</v>
      </c>
      <c r="AK15" s="1">
        <f t="shared" si="1"/>
        <v>6885</v>
      </c>
    </row>
    <row r="16" spans="1:37" x14ac:dyDescent="0.25">
      <c r="A16">
        <f t="shared" si="0"/>
        <v>405050216</v>
      </c>
      <c r="B16" t="s">
        <v>15</v>
      </c>
      <c r="C16" s="1">
        <f>IFERROR(VLOOKUP($A16,delia,2,0)*(Físico!B16),0)</f>
        <v>0</v>
      </c>
      <c r="D16" s="1">
        <f>IFERROR(VLOOKUP($A16,delia,2,0)*(Físico!C16),0)</f>
        <v>0</v>
      </c>
      <c r="E16" s="1">
        <f>IFERROR(VLOOKUP($A16,delia,2,0)*(Físico!D16),0)</f>
        <v>0</v>
      </c>
      <c r="F16" s="1">
        <f>IFERROR(VLOOKUP($A16,delia,2,0)*(Físico!E16),0)</f>
        <v>0</v>
      </c>
      <c r="G16" s="1">
        <f>IFERROR(VLOOKUP($A16,delia,2,0)*(Físico!F16),0)</f>
        <v>0</v>
      </c>
      <c r="H16" s="1">
        <f>IFERROR(VLOOKUP($A16,delia,2,0)*(Físico!G16),0)</f>
        <v>0</v>
      </c>
      <c r="I16" s="1">
        <f>IFERROR(VLOOKUP($A16,delia,2,0)*(Físico!H16),0)</f>
        <v>0</v>
      </c>
      <c r="J16" s="1">
        <f>IFERROR(VLOOKUP($A16,delia,2,0)*(Físico!I16),0)</f>
        <v>0</v>
      </c>
      <c r="K16" s="1">
        <f>IFERROR(VLOOKUP($A16,delia,2,0)*(Físico!J16),0)</f>
        <v>0</v>
      </c>
      <c r="L16" s="1">
        <f>IFERROR(VLOOKUP($A16,delia,2,0)*(Físico!K16),0)</f>
        <v>0</v>
      </c>
      <c r="M16" s="1">
        <f>IFERROR(VLOOKUP($A16,delia,2,0)*(Físico!L16),0)</f>
        <v>17571.539999999997</v>
      </c>
      <c r="N16" s="1">
        <f>IFERROR(VLOOKUP($A16,delia,2,0)*(Físico!M16),0)</f>
        <v>0</v>
      </c>
      <c r="O16" s="1">
        <f>IFERROR(VLOOKUP($A16,delia,2,0)*(Físico!N16),0)</f>
        <v>0</v>
      </c>
      <c r="P16" s="1">
        <f>IFERROR(VLOOKUP($A16,delia,2,0)*(Físico!O16),0)</f>
        <v>0</v>
      </c>
      <c r="Q16" s="1">
        <f>IFERROR(VLOOKUP($A16,delia,2,0)*(Físico!P16),0)</f>
        <v>0</v>
      </c>
      <c r="R16" s="1">
        <f>IFERROR(VLOOKUP($A16,delia,2,0)*(Físico!Q16),0)</f>
        <v>0</v>
      </c>
      <c r="S16" s="1">
        <f>IFERROR(VLOOKUP($A16,delia,2,0)*(Físico!R16),0)</f>
        <v>0</v>
      </c>
      <c r="T16" s="1">
        <f>IFERROR(VLOOKUP($A16,delia,2,0)*(Físico!S16),0)</f>
        <v>0</v>
      </c>
      <c r="U16" s="1">
        <f>IFERROR(VLOOKUP($A16,delia,2,0)*(Físico!T16),0)</f>
        <v>0</v>
      </c>
      <c r="V16" s="1">
        <f>IFERROR(VLOOKUP($A16,delia,2,0)*(Físico!U16),0)</f>
        <v>0</v>
      </c>
      <c r="W16" s="1">
        <f>IFERROR(VLOOKUP($A16,delia,2,0)*(Físico!V16),0)</f>
        <v>0</v>
      </c>
      <c r="X16" s="1">
        <f>IFERROR(VLOOKUP($A16,delia,2,0)*(Físico!W16),0)</f>
        <v>0</v>
      </c>
      <c r="Y16" s="1">
        <f>IFERROR(VLOOKUP($A16,delia,2,0)*(Físico!X16),0)</f>
        <v>0</v>
      </c>
      <c r="Z16" s="1">
        <f>IFERROR(VLOOKUP($A16,delia,2,0)*(Físico!Y16),0)</f>
        <v>0</v>
      </c>
      <c r="AA16" s="1">
        <f>IFERROR(VLOOKUP($A16,delia,2,0)*(Físico!Z16),0)</f>
        <v>0</v>
      </c>
      <c r="AB16" s="1">
        <f>IFERROR(VLOOKUP($A16,delia,2,0)*(Físico!AA16),0)</f>
        <v>0</v>
      </c>
      <c r="AC16" s="1">
        <f>IFERROR(VLOOKUP($A16,delia,2,0)*(Físico!AB16),0)</f>
        <v>0</v>
      </c>
      <c r="AD16" s="1">
        <f>IFERROR(VLOOKUP($A16,delia,2,0)*(Físico!AC16),0)</f>
        <v>0</v>
      </c>
      <c r="AE16" s="1">
        <f>IFERROR(VLOOKUP($A16,delia,2,0)*(Físico!AD16),0)</f>
        <v>0</v>
      </c>
      <c r="AF16" s="1">
        <f>IFERROR(VLOOKUP($A16,delia,2,0)*(Físico!AE16),0)</f>
        <v>0</v>
      </c>
      <c r="AG16" s="1">
        <f>IFERROR(VLOOKUP($A16,delia,2,0)*(Físico!AF16),0)</f>
        <v>0</v>
      </c>
      <c r="AH16" s="1">
        <f>IFERROR(VLOOKUP($A16,delia,2,0)*(Físico!AG16),0)</f>
        <v>0</v>
      </c>
      <c r="AI16" s="1">
        <f>IFERROR(VLOOKUP($A16,delia,2,0)*(Físico!AH16),0)</f>
        <v>0</v>
      </c>
      <c r="AJ16" s="1">
        <f>IFERROR(VLOOKUP($A16,delia,2,0)*(Físico!AI16),0)</f>
        <v>0</v>
      </c>
      <c r="AK16" s="1">
        <f t="shared" si="1"/>
        <v>17571.539999999997</v>
      </c>
    </row>
    <row r="17" spans="1:37" x14ac:dyDescent="0.25">
      <c r="A17">
        <f t="shared" si="0"/>
        <v>405050224</v>
      </c>
      <c r="B17" t="s">
        <v>16</v>
      </c>
      <c r="C17" s="1">
        <f>IFERROR(VLOOKUP($A17,delia,2,0)*(Físico!B17),0)</f>
        <v>0</v>
      </c>
      <c r="D17" s="1">
        <f>IFERROR(VLOOKUP($A17,delia,2,0)*(Físico!C17),0)</f>
        <v>0</v>
      </c>
      <c r="E17" s="1">
        <f>IFERROR(VLOOKUP($A17,delia,2,0)*(Físico!D17),0)</f>
        <v>0</v>
      </c>
      <c r="F17" s="1">
        <f>IFERROR(VLOOKUP($A17,delia,2,0)*(Físico!E17),0)</f>
        <v>0</v>
      </c>
      <c r="G17" s="1">
        <f>IFERROR(VLOOKUP($A17,delia,2,0)*(Físico!F17),0)</f>
        <v>0</v>
      </c>
      <c r="H17" s="1">
        <f>IFERROR(VLOOKUP($A17,delia,2,0)*(Físico!G17),0)</f>
        <v>0</v>
      </c>
      <c r="I17" s="1">
        <f>IFERROR(VLOOKUP($A17,delia,2,0)*(Físico!H17),0)</f>
        <v>0</v>
      </c>
      <c r="J17" s="1">
        <f>IFERROR(VLOOKUP($A17,delia,2,0)*(Físico!I17),0)</f>
        <v>0</v>
      </c>
      <c r="K17" s="1">
        <f>IFERROR(VLOOKUP($A17,delia,2,0)*(Físico!J17),0)</f>
        <v>0</v>
      </c>
      <c r="L17" s="1">
        <f>IFERROR(VLOOKUP($A17,delia,2,0)*(Físico!K17),0)</f>
        <v>0</v>
      </c>
      <c r="M17" s="1">
        <f>IFERROR(VLOOKUP($A17,delia,2,0)*(Físico!L17),0)</f>
        <v>0</v>
      </c>
      <c r="N17" s="1">
        <f>IFERROR(VLOOKUP($A17,delia,2,0)*(Físico!M17),0)</f>
        <v>0</v>
      </c>
      <c r="O17" s="1">
        <f>IFERROR(VLOOKUP($A17,delia,2,0)*(Físico!N17),0)</f>
        <v>0</v>
      </c>
      <c r="P17" s="1">
        <f>IFERROR(VLOOKUP($A17,delia,2,0)*(Físico!O17),0)</f>
        <v>26186.400000000001</v>
      </c>
      <c r="Q17" s="1">
        <f>IFERROR(VLOOKUP($A17,delia,2,0)*(Físico!P17),0)</f>
        <v>0</v>
      </c>
      <c r="R17" s="1">
        <f>IFERROR(VLOOKUP($A17,delia,2,0)*(Físico!Q17),0)</f>
        <v>0</v>
      </c>
      <c r="S17" s="1">
        <f>IFERROR(VLOOKUP($A17,delia,2,0)*(Físico!R17),0)</f>
        <v>0</v>
      </c>
      <c r="T17" s="1">
        <f>IFERROR(VLOOKUP($A17,delia,2,0)*(Físico!S17),0)</f>
        <v>0</v>
      </c>
      <c r="U17" s="1">
        <f>IFERROR(VLOOKUP($A17,delia,2,0)*(Físico!T17),0)</f>
        <v>0</v>
      </c>
      <c r="V17" s="1">
        <f>IFERROR(VLOOKUP($A17,delia,2,0)*(Físico!U17),0)</f>
        <v>0</v>
      </c>
      <c r="W17" s="1">
        <f>IFERROR(VLOOKUP($A17,delia,2,0)*(Físico!V17),0)</f>
        <v>0</v>
      </c>
      <c r="X17" s="1">
        <f>IFERROR(VLOOKUP($A17,delia,2,0)*(Físico!W17),0)</f>
        <v>0</v>
      </c>
      <c r="Y17" s="1">
        <f>IFERROR(VLOOKUP($A17,delia,2,0)*(Físico!X17),0)</f>
        <v>0</v>
      </c>
      <c r="Z17" s="1">
        <f>IFERROR(VLOOKUP($A17,delia,2,0)*(Físico!Y17),0)</f>
        <v>0</v>
      </c>
      <c r="AA17" s="1">
        <f>IFERROR(VLOOKUP($A17,delia,2,0)*(Físico!Z17),0)</f>
        <v>0</v>
      </c>
      <c r="AB17" s="1">
        <f>IFERROR(VLOOKUP($A17,delia,2,0)*(Físico!AA17),0)</f>
        <v>0</v>
      </c>
      <c r="AC17" s="1">
        <f>IFERROR(VLOOKUP($A17,delia,2,0)*(Físico!AB17),0)</f>
        <v>0</v>
      </c>
      <c r="AD17" s="1">
        <f>IFERROR(VLOOKUP($A17,delia,2,0)*(Físico!AC17),0)</f>
        <v>0</v>
      </c>
      <c r="AE17" s="1">
        <f>IFERROR(VLOOKUP($A17,delia,2,0)*(Físico!AD17),0)</f>
        <v>0</v>
      </c>
      <c r="AF17" s="1">
        <f>IFERROR(VLOOKUP($A17,delia,2,0)*(Físico!AE17),0)</f>
        <v>0</v>
      </c>
      <c r="AG17" s="1">
        <f>IFERROR(VLOOKUP($A17,delia,2,0)*(Físico!AF17),0)</f>
        <v>0</v>
      </c>
      <c r="AH17" s="1">
        <f>IFERROR(VLOOKUP($A17,delia,2,0)*(Físico!AG17),0)</f>
        <v>0</v>
      </c>
      <c r="AI17" s="1">
        <f>IFERROR(VLOOKUP($A17,delia,2,0)*(Físico!AH17),0)</f>
        <v>0</v>
      </c>
      <c r="AJ17" s="1">
        <f>IFERROR(VLOOKUP($A17,delia,2,0)*(Físico!AI17),0)</f>
        <v>0</v>
      </c>
      <c r="AK17" s="1">
        <f t="shared" si="1"/>
        <v>26186.400000000001</v>
      </c>
    </row>
    <row r="18" spans="1:37" x14ac:dyDescent="0.25">
      <c r="A18">
        <f t="shared" si="0"/>
        <v>405050321</v>
      </c>
      <c r="B18" t="s">
        <v>17</v>
      </c>
      <c r="C18" s="1">
        <f>IFERROR(VLOOKUP($A18,delia,2,0)*(Físico!B18),0)</f>
        <v>0</v>
      </c>
      <c r="D18" s="1">
        <f>IFERROR(VLOOKUP($A18,delia,2,0)*(Físico!C18),0)</f>
        <v>0</v>
      </c>
      <c r="E18" s="1">
        <f>IFERROR(VLOOKUP($A18,delia,2,0)*(Físico!D18),0)</f>
        <v>0</v>
      </c>
      <c r="F18" s="1">
        <f>IFERROR(VLOOKUP($A18,delia,2,0)*(Físico!E18),0)</f>
        <v>0</v>
      </c>
      <c r="G18" s="1">
        <f>IFERROR(VLOOKUP($A18,delia,2,0)*(Físico!F18),0)</f>
        <v>0</v>
      </c>
      <c r="H18" s="1">
        <f>IFERROR(VLOOKUP($A18,delia,2,0)*(Físico!G18),0)</f>
        <v>0</v>
      </c>
      <c r="I18" s="1">
        <f>IFERROR(VLOOKUP($A18,delia,2,0)*(Físico!H18),0)</f>
        <v>0</v>
      </c>
      <c r="J18" s="1">
        <f>IFERROR(VLOOKUP($A18,delia,2,0)*(Físico!I18),0)</f>
        <v>0</v>
      </c>
      <c r="K18" s="1">
        <f>IFERROR(VLOOKUP($A18,delia,2,0)*(Físico!J18),0)</f>
        <v>0</v>
      </c>
      <c r="L18" s="1">
        <f>IFERROR(VLOOKUP($A18,delia,2,0)*(Físico!K18),0)</f>
        <v>0</v>
      </c>
      <c r="M18" s="1">
        <f>IFERROR(VLOOKUP($A18,delia,2,0)*(Físico!L18),0)</f>
        <v>0</v>
      </c>
      <c r="N18" s="1">
        <f>IFERROR(VLOOKUP($A18,delia,2,0)*(Físico!M18),0)</f>
        <v>0</v>
      </c>
      <c r="O18" s="1">
        <f>IFERROR(VLOOKUP($A18,delia,2,0)*(Físico!N18),0)</f>
        <v>0</v>
      </c>
      <c r="P18" s="1">
        <f>IFERROR(VLOOKUP($A18,delia,2,0)*(Físico!O18),0)</f>
        <v>8983.5</v>
      </c>
      <c r="Q18" s="1">
        <f>IFERROR(VLOOKUP($A18,delia,2,0)*(Físico!P18),0)</f>
        <v>0</v>
      </c>
      <c r="R18" s="1">
        <f>IFERROR(VLOOKUP($A18,delia,2,0)*(Físico!Q18),0)</f>
        <v>0</v>
      </c>
      <c r="S18" s="1">
        <f>IFERROR(VLOOKUP($A18,delia,2,0)*(Físico!R18),0)</f>
        <v>0</v>
      </c>
      <c r="T18" s="1">
        <f>IFERROR(VLOOKUP($A18,delia,2,0)*(Físico!S18),0)</f>
        <v>0</v>
      </c>
      <c r="U18" s="1">
        <f>IFERROR(VLOOKUP($A18,delia,2,0)*(Físico!T18),0)</f>
        <v>0</v>
      </c>
      <c r="V18" s="1">
        <f>IFERROR(VLOOKUP($A18,delia,2,0)*(Físico!U18),0)</f>
        <v>3593.4</v>
      </c>
      <c r="W18" s="1">
        <f>IFERROR(VLOOKUP($A18,delia,2,0)*(Físico!V18),0)</f>
        <v>0</v>
      </c>
      <c r="X18" s="1">
        <f>IFERROR(VLOOKUP($A18,delia,2,0)*(Físico!W18),0)</f>
        <v>0</v>
      </c>
      <c r="Y18" s="1">
        <f>IFERROR(VLOOKUP($A18,delia,2,0)*(Físico!X18),0)</f>
        <v>0</v>
      </c>
      <c r="Z18" s="1">
        <f>IFERROR(VLOOKUP($A18,delia,2,0)*(Físico!Y18),0)</f>
        <v>0</v>
      </c>
      <c r="AA18" s="1">
        <f>IFERROR(VLOOKUP($A18,delia,2,0)*(Físico!Z18),0)</f>
        <v>0</v>
      </c>
      <c r="AB18" s="1">
        <f>IFERROR(VLOOKUP($A18,delia,2,0)*(Físico!AA18),0)</f>
        <v>0</v>
      </c>
      <c r="AC18" s="1">
        <f>IFERROR(VLOOKUP($A18,delia,2,0)*(Físico!AB18),0)</f>
        <v>0</v>
      </c>
      <c r="AD18" s="1">
        <f>IFERROR(VLOOKUP($A18,delia,2,0)*(Físico!AC18),0)</f>
        <v>0</v>
      </c>
      <c r="AE18" s="1">
        <f>IFERROR(VLOOKUP($A18,delia,2,0)*(Físico!AD18),0)</f>
        <v>0</v>
      </c>
      <c r="AF18" s="1">
        <f>IFERROR(VLOOKUP($A18,delia,2,0)*(Físico!AE18),0)</f>
        <v>0</v>
      </c>
      <c r="AG18" s="1">
        <f>IFERROR(VLOOKUP($A18,delia,2,0)*(Físico!AF18),0)</f>
        <v>0</v>
      </c>
      <c r="AH18" s="1">
        <f>IFERROR(VLOOKUP($A18,delia,2,0)*(Físico!AG18),0)</f>
        <v>0</v>
      </c>
      <c r="AI18" s="1">
        <f>IFERROR(VLOOKUP($A18,delia,2,0)*(Físico!AH18),0)</f>
        <v>0</v>
      </c>
      <c r="AJ18" s="1">
        <f>IFERROR(VLOOKUP($A18,delia,2,0)*(Físico!AI18),0)</f>
        <v>0</v>
      </c>
      <c r="AK18" s="1">
        <f t="shared" si="1"/>
        <v>12576.9</v>
      </c>
    </row>
    <row r="19" spans="1:37" x14ac:dyDescent="0.25">
      <c r="A19">
        <f t="shared" si="0"/>
        <v>405050372</v>
      </c>
      <c r="B19" t="s">
        <v>18</v>
      </c>
      <c r="C19" s="1">
        <f>IFERROR(VLOOKUP($A19,delia,2,0)*(Físico!B19),0)</f>
        <v>20250</v>
      </c>
      <c r="D19" s="1">
        <f>IFERROR(VLOOKUP($A19,delia,2,0)*(Físico!C19),0)</f>
        <v>0</v>
      </c>
      <c r="E19" s="1">
        <f>IFERROR(VLOOKUP($A19,delia,2,0)*(Físico!D19),0)</f>
        <v>18450</v>
      </c>
      <c r="F19" s="1">
        <f>IFERROR(VLOOKUP($A19,delia,2,0)*(Físico!E19),0)</f>
        <v>4500</v>
      </c>
      <c r="G19" s="1">
        <f>IFERROR(VLOOKUP($A19,delia,2,0)*(Físico!F19),0)</f>
        <v>0</v>
      </c>
      <c r="H19" s="1">
        <f>IFERROR(VLOOKUP($A19,delia,2,0)*(Físico!G19),0)</f>
        <v>0</v>
      </c>
      <c r="I19" s="1">
        <f>IFERROR(VLOOKUP($A19,delia,2,0)*(Físico!H19),0)</f>
        <v>30600</v>
      </c>
      <c r="J19" s="1">
        <f>IFERROR(VLOOKUP($A19,delia,2,0)*(Físico!I19),0)</f>
        <v>0</v>
      </c>
      <c r="K19" s="1">
        <f>IFERROR(VLOOKUP($A19,delia,2,0)*(Físico!J19),0)</f>
        <v>45000</v>
      </c>
      <c r="L19" s="1">
        <f>IFERROR(VLOOKUP($A19,delia,2,0)*(Físico!K19),0)</f>
        <v>0</v>
      </c>
      <c r="M19" s="1">
        <f>IFERROR(VLOOKUP($A19,delia,2,0)*(Físico!L19),0)</f>
        <v>32400</v>
      </c>
      <c r="N19" s="1">
        <f>IFERROR(VLOOKUP($A19,delia,2,0)*(Físico!M19),0)</f>
        <v>0</v>
      </c>
      <c r="O19" s="1">
        <f>IFERROR(VLOOKUP($A19,delia,2,0)*(Físico!N19),0)</f>
        <v>60300</v>
      </c>
      <c r="P19" s="1">
        <f>IFERROR(VLOOKUP($A19,delia,2,0)*(Físico!O19),0)</f>
        <v>48600</v>
      </c>
      <c r="Q19" s="1">
        <f>IFERROR(VLOOKUP($A19,delia,2,0)*(Físico!P19),0)</f>
        <v>63900</v>
      </c>
      <c r="R19" s="1">
        <f>IFERROR(VLOOKUP($A19,delia,2,0)*(Físico!Q19),0)</f>
        <v>0</v>
      </c>
      <c r="S19" s="1">
        <f>IFERROR(VLOOKUP($A19,delia,2,0)*(Físico!R19),0)</f>
        <v>0</v>
      </c>
      <c r="T19" s="1">
        <f>IFERROR(VLOOKUP($A19,delia,2,0)*(Físico!S19),0)</f>
        <v>0</v>
      </c>
      <c r="U19" s="1">
        <f>IFERROR(VLOOKUP($A19,delia,2,0)*(Físico!T19),0)</f>
        <v>6300</v>
      </c>
      <c r="V19" s="1">
        <f>IFERROR(VLOOKUP($A19,delia,2,0)*(Físico!U19),0)</f>
        <v>40500</v>
      </c>
      <c r="W19" s="1">
        <f>IFERROR(VLOOKUP($A19,delia,2,0)*(Físico!V19),0)</f>
        <v>0</v>
      </c>
      <c r="X19" s="1">
        <f>IFERROR(VLOOKUP($A19,delia,2,0)*(Físico!W19),0)</f>
        <v>0</v>
      </c>
      <c r="Y19" s="1">
        <f>IFERROR(VLOOKUP($A19,delia,2,0)*(Físico!X19),0)</f>
        <v>31500</v>
      </c>
      <c r="Z19" s="1">
        <f>IFERROR(VLOOKUP($A19,delia,2,0)*(Físico!Y19),0)</f>
        <v>96750</v>
      </c>
      <c r="AA19" s="1">
        <f>IFERROR(VLOOKUP($A19,delia,2,0)*(Físico!Z19),0)</f>
        <v>0</v>
      </c>
      <c r="AB19" s="1">
        <f>IFERROR(VLOOKUP($A19,delia,2,0)*(Físico!AA19),0)</f>
        <v>34200</v>
      </c>
      <c r="AC19" s="1">
        <f>IFERROR(VLOOKUP($A19,delia,2,0)*(Físico!AB19),0)</f>
        <v>3150</v>
      </c>
      <c r="AD19" s="1">
        <f>IFERROR(VLOOKUP($A19,delia,2,0)*(Físico!AC19),0)</f>
        <v>0</v>
      </c>
      <c r="AE19" s="1">
        <f>IFERROR(VLOOKUP($A19,delia,2,0)*(Físico!AD19),0)</f>
        <v>27000</v>
      </c>
      <c r="AF19" s="1">
        <f>IFERROR(VLOOKUP($A19,delia,2,0)*(Físico!AE19),0)</f>
        <v>92700</v>
      </c>
      <c r="AG19" s="1">
        <f>IFERROR(VLOOKUP($A19,delia,2,0)*(Físico!AF19),0)</f>
        <v>55350</v>
      </c>
      <c r="AH19" s="1">
        <f>IFERROR(VLOOKUP($A19,delia,2,0)*(Físico!AG19),0)</f>
        <v>56250</v>
      </c>
      <c r="AI19" s="1">
        <f>IFERROR(VLOOKUP($A19,delia,2,0)*(Físico!AH19),0)</f>
        <v>87300</v>
      </c>
      <c r="AJ19" s="1">
        <f>IFERROR(VLOOKUP($A19,delia,2,0)*(Físico!AI19),0)</f>
        <v>72450</v>
      </c>
      <c r="AK19" s="1">
        <f t="shared" si="1"/>
        <v>927450</v>
      </c>
    </row>
    <row r="20" spans="1:37" x14ac:dyDescent="0.25">
      <c r="A20">
        <f t="shared" si="0"/>
        <v>409050083</v>
      </c>
      <c r="B20" t="s">
        <v>19</v>
      </c>
      <c r="C20" s="1">
        <f>IFERROR(VLOOKUP($A20,delia,2,0)*(Físico!B20),0)</f>
        <v>0</v>
      </c>
      <c r="D20" s="1">
        <f>IFERROR(VLOOKUP($A20,delia,2,0)*(Físico!C20),0)</f>
        <v>0</v>
      </c>
      <c r="E20" s="1">
        <f>IFERROR(VLOOKUP($A20,delia,2,0)*(Físico!D20),0)</f>
        <v>0</v>
      </c>
      <c r="F20" s="1">
        <f>IFERROR(VLOOKUP($A20,delia,2,0)*(Físico!E20),0)</f>
        <v>0</v>
      </c>
      <c r="G20" s="1">
        <f>IFERROR(VLOOKUP($A20,delia,2,0)*(Físico!F20),0)</f>
        <v>4820.6400000000003</v>
      </c>
      <c r="H20" s="1">
        <f>IFERROR(VLOOKUP($A20,delia,2,0)*(Físico!G20),0)</f>
        <v>3505.92</v>
      </c>
      <c r="I20" s="1">
        <f>IFERROR(VLOOKUP($A20,delia,2,0)*(Físico!H20),0)</f>
        <v>0</v>
      </c>
      <c r="J20" s="1">
        <f>IFERROR(VLOOKUP($A20,delia,2,0)*(Físico!I20),0)</f>
        <v>876.48</v>
      </c>
      <c r="K20" s="1">
        <f>IFERROR(VLOOKUP($A20,delia,2,0)*(Físico!J20),0)</f>
        <v>1752.96</v>
      </c>
      <c r="L20" s="1">
        <f>IFERROR(VLOOKUP($A20,delia,2,0)*(Físico!K20),0)</f>
        <v>3944.16</v>
      </c>
      <c r="M20" s="1">
        <f>IFERROR(VLOOKUP($A20,delia,2,0)*(Físico!L20),0)</f>
        <v>2629.44</v>
      </c>
      <c r="N20" s="1">
        <f>IFERROR(VLOOKUP($A20,delia,2,0)*(Físico!M20),0)</f>
        <v>1752.96</v>
      </c>
      <c r="O20" s="1">
        <f>IFERROR(VLOOKUP($A20,delia,2,0)*(Físico!N20),0)</f>
        <v>0</v>
      </c>
      <c r="P20" s="1">
        <f>IFERROR(VLOOKUP($A20,delia,2,0)*(Físico!O20),0)</f>
        <v>0</v>
      </c>
      <c r="Q20" s="1">
        <f>IFERROR(VLOOKUP($A20,delia,2,0)*(Físico!P20),0)</f>
        <v>0</v>
      </c>
      <c r="R20" s="1">
        <f>IFERROR(VLOOKUP($A20,delia,2,0)*(Físico!Q20),0)</f>
        <v>438.24</v>
      </c>
      <c r="S20" s="1">
        <f>IFERROR(VLOOKUP($A20,delia,2,0)*(Físico!R20),0)</f>
        <v>7450.08</v>
      </c>
      <c r="T20" s="1">
        <f>IFERROR(VLOOKUP($A20,delia,2,0)*(Físico!S20),0)</f>
        <v>438.24</v>
      </c>
      <c r="U20" s="1">
        <f>IFERROR(VLOOKUP($A20,delia,2,0)*(Físico!T20),0)</f>
        <v>0</v>
      </c>
      <c r="V20" s="1">
        <f>IFERROR(VLOOKUP($A20,delia,2,0)*(Físico!U20),0)</f>
        <v>0</v>
      </c>
      <c r="W20" s="1">
        <f>IFERROR(VLOOKUP($A20,delia,2,0)*(Físico!V20),0)</f>
        <v>0</v>
      </c>
      <c r="X20" s="1">
        <f>IFERROR(VLOOKUP($A20,delia,2,0)*(Físico!W20),0)</f>
        <v>0</v>
      </c>
      <c r="Y20" s="1">
        <f>IFERROR(VLOOKUP($A20,delia,2,0)*(Físico!X20),0)</f>
        <v>0</v>
      </c>
      <c r="Z20" s="1">
        <f>IFERROR(VLOOKUP($A20,delia,2,0)*(Físico!Y20),0)</f>
        <v>8326.56</v>
      </c>
      <c r="AA20" s="1">
        <f>IFERROR(VLOOKUP($A20,delia,2,0)*(Físico!Z20),0)</f>
        <v>0</v>
      </c>
      <c r="AB20" s="1">
        <f>IFERROR(VLOOKUP($A20,delia,2,0)*(Físico!AA20),0)</f>
        <v>0</v>
      </c>
      <c r="AC20" s="1">
        <f>IFERROR(VLOOKUP($A20,delia,2,0)*(Físico!AB20),0)</f>
        <v>0</v>
      </c>
      <c r="AD20" s="1">
        <f>IFERROR(VLOOKUP($A20,delia,2,0)*(Físico!AC20),0)</f>
        <v>438.24</v>
      </c>
      <c r="AE20" s="1">
        <f>IFERROR(VLOOKUP($A20,delia,2,0)*(Físico!AD20),0)</f>
        <v>0</v>
      </c>
      <c r="AF20" s="1">
        <f>IFERROR(VLOOKUP($A20,delia,2,0)*(Físico!AE20),0)</f>
        <v>0</v>
      </c>
      <c r="AG20" s="1">
        <f>IFERROR(VLOOKUP($A20,delia,2,0)*(Físico!AF20),0)</f>
        <v>0</v>
      </c>
      <c r="AH20" s="1">
        <f>IFERROR(VLOOKUP($A20,delia,2,0)*(Físico!AG20),0)</f>
        <v>0</v>
      </c>
      <c r="AI20" s="1">
        <f>IFERROR(VLOOKUP($A20,delia,2,0)*(Físico!AH20),0)</f>
        <v>0</v>
      </c>
      <c r="AJ20" s="1">
        <f>IFERROR(VLOOKUP($A20,delia,2,0)*(Físico!AI20),0)</f>
        <v>0</v>
      </c>
      <c r="AK20" s="1">
        <f t="shared" si="1"/>
        <v>36373.919999999998</v>
      </c>
    </row>
    <row r="21" spans="1:37" x14ac:dyDescent="0.25">
      <c r="B21" t="s">
        <v>20</v>
      </c>
      <c r="C21" s="1">
        <f t="shared" ref="C21:AJ21" si="2">SUM(C2:C20)</f>
        <v>49418.049999999996</v>
      </c>
      <c r="D21" s="1">
        <f t="shared" si="2"/>
        <v>4464.7199999999993</v>
      </c>
      <c r="E21" s="1">
        <f t="shared" si="2"/>
        <v>18450</v>
      </c>
      <c r="F21" s="1">
        <f t="shared" si="2"/>
        <v>4500</v>
      </c>
      <c r="G21" s="1">
        <f t="shared" si="2"/>
        <v>4820.6400000000003</v>
      </c>
      <c r="H21" s="1">
        <f t="shared" si="2"/>
        <v>3505.92</v>
      </c>
      <c r="I21" s="1">
        <f t="shared" si="2"/>
        <v>30600</v>
      </c>
      <c r="J21" s="1">
        <f t="shared" si="2"/>
        <v>876.48</v>
      </c>
      <c r="K21" s="1">
        <f t="shared" si="2"/>
        <v>46752.959999999999</v>
      </c>
      <c r="L21" s="1">
        <f t="shared" si="2"/>
        <v>3944.16</v>
      </c>
      <c r="M21" s="1">
        <f t="shared" si="2"/>
        <v>141230.26</v>
      </c>
      <c r="N21" s="1">
        <f t="shared" si="2"/>
        <v>2375.04</v>
      </c>
      <c r="O21" s="1">
        <f t="shared" si="2"/>
        <v>60300</v>
      </c>
      <c r="P21" s="1">
        <f t="shared" si="2"/>
        <v>103510.66</v>
      </c>
      <c r="Q21" s="1">
        <f t="shared" si="2"/>
        <v>63900</v>
      </c>
      <c r="R21" s="1">
        <f t="shared" si="2"/>
        <v>438.24</v>
      </c>
      <c r="S21" s="1">
        <f t="shared" si="2"/>
        <v>7450.08</v>
      </c>
      <c r="T21" s="1">
        <f t="shared" si="2"/>
        <v>10733.84</v>
      </c>
      <c r="U21" s="1">
        <f t="shared" si="2"/>
        <v>12571.52</v>
      </c>
      <c r="V21" s="1">
        <f t="shared" si="2"/>
        <v>69848.540000000008</v>
      </c>
      <c r="W21" s="1">
        <f t="shared" si="2"/>
        <v>17904.75</v>
      </c>
      <c r="X21" s="1">
        <f t="shared" si="2"/>
        <v>9225.24</v>
      </c>
      <c r="Y21" s="1">
        <f t="shared" si="2"/>
        <v>153222.06</v>
      </c>
      <c r="Z21" s="1">
        <f t="shared" si="2"/>
        <v>191678.3</v>
      </c>
      <c r="AA21" s="1">
        <f t="shared" si="2"/>
        <v>26613.719999999998</v>
      </c>
      <c r="AB21" s="1">
        <f t="shared" si="2"/>
        <v>47490.75</v>
      </c>
      <c r="AC21" s="1">
        <f t="shared" si="2"/>
        <v>5856.48</v>
      </c>
      <c r="AD21" s="1">
        <f t="shared" si="2"/>
        <v>438.24</v>
      </c>
      <c r="AE21" s="1">
        <f t="shared" si="2"/>
        <v>27000</v>
      </c>
      <c r="AF21" s="1">
        <f t="shared" si="2"/>
        <v>246703.53999999998</v>
      </c>
      <c r="AG21" s="1">
        <f t="shared" si="2"/>
        <v>55350</v>
      </c>
      <c r="AH21" s="1">
        <f t="shared" si="2"/>
        <v>175948.59999999998</v>
      </c>
      <c r="AI21" s="1">
        <f t="shared" si="2"/>
        <v>144305.16999999998</v>
      </c>
      <c r="AJ21" s="1">
        <f t="shared" si="2"/>
        <v>124775.28</v>
      </c>
      <c r="AK21" s="1">
        <f>SUM(AK2:AK20)</f>
        <v>1866203.24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02A72-6EB4-4C46-8AF8-206C46E9DF94}">
  <dimension ref="A1:AJ21"/>
  <sheetViews>
    <sheetView tabSelected="1" topLeftCell="X1" workbookViewId="0">
      <selection activeCell="AJ21" sqref="AJ21"/>
    </sheetView>
  </sheetViews>
  <sheetFormatPr defaultRowHeight="15" x14ac:dyDescent="0.25"/>
  <cols>
    <col min="36" max="36" width="15.85546875" bestFit="1" customWidth="1"/>
  </cols>
  <sheetData>
    <row r="1" spans="1:36" x14ac:dyDescent="0.25">
      <c r="A1" t="s">
        <v>0</v>
      </c>
      <c r="B1" t="s">
        <v>21</v>
      </c>
      <c r="C1" t="s">
        <v>22</v>
      </c>
      <c r="D1" t="s">
        <v>23</v>
      </c>
      <c r="E1" t="s">
        <v>24</v>
      </c>
      <c r="F1" t="s">
        <v>25</v>
      </c>
      <c r="G1" t="s">
        <v>26</v>
      </c>
      <c r="H1" t="s">
        <v>27</v>
      </c>
      <c r="I1" t="s">
        <v>28</v>
      </c>
      <c r="J1" t="s">
        <v>29</v>
      </c>
      <c r="K1" t="s">
        <v>30</v>
      </c>
      <c r="L1" t="s">
        <v>31</v>
      </c>
      <c r="M1" t="s">
        <v>32</v>
      </c>
      <c r="N1" t="s">
        <v>33</v>
      </c>
      <c r="O1" t="s">
        <v>34</v>
      </c>
      <c r="P1" t="s">
        <v>35</v>
      </c>
      <c r="Q1" t="s">
        <v>36</v>
      </c>
      <c r="R1" t="s">
        <v>37</v>
      </c>
      <c r="S1" t="s">
        <v>38</v>
      </c>
      <c r="T1" t="s">
        <v>39</v>
      </c>
      <c r="U1" t="s">
        <v>40</v>
      </c>
      <c r="V1" t="s">
        <v>41</v>
      </c>
      <c r="W1" t="s">
        <v>42</v>
      </c>
      <c r="X1" t="s">
        <v>43</v>
      </c>
      <c r="Y1" t="s">
        <v>44</v>
      </c>
      <c r="Z1" t="s">
        <v>45</v>
      </c>
      <c r="AA1" t="s">
        <v>46</v>
      </c>
      <c r="AB1" t="s">
        <v>47</v>
      </c>
      <c r="AC1" t="s">
        <v>48</v>
      </c>
      <c r="AD1" t="s">
        <v>49</v>
      </c>
      <c r="AE1" t="s">
        <v>50</v>
      </c>
      <c r="AF1" t="s">
        <v>51</v>
      </c>
      <c r="AG1" t="s">
        <v>52</v>
      </c>
      <c r="AH1" t="s">
        <v>53</v>
      </c>
      <c r="AI1" t="s">
        <v>54</v>
      </c>
      <c r="AJ1" t="s">
        <v>20</v>
      </c>
    </row>
    <row r="2" spans="1:36" x14ac:dyDescent="0.25">
      <c r="A2" t="s">
        <v>1</v>
      </c>
      <c r="B2" s="2">
        <f>Financeiro!B2+Complemento!C2</f>
        <v>0</v>
      </c>
      <c r="C2" s="2">
        <f>Financeiro!C2+Complemento!D2</f>
        <v>0</v>
      </c>
      <c r="D2" s="2">
        <f>Financeiro!D2+Complemento!E2</f>
        <v>0</v>
      </c>
      <c r="E2" s="2">
        <f>Financeiro!E2+Complemento!F2</f>
        <v>0</v>
      </c>
      <c r="F2" s="2">
        <f>Financeiro!F2+Complemento!G2</f>
        <v>0</v>
      </c>
      <c r="G2" s="2">
        <f>Financeiro!G2+Complemento!H2</f>
        <v>0</v>
      </c>
      <c r="H2" s="2">
        <f>Financeiro!H2+Complemento!I2</f>
        <v>0</v>
      </c>
      <c r="I2" s="2">
        <f>Financeiro!I2+Complemento!J2</f>
        <v>0</v>
      </c>
      <c r="J2" s="2">
        <f>Financeiro!J2+Complemento!K2</f>
        <v>0</v>
      </c>
      <c r="K2" s="2">
        <f>Financeiro!K2+Complemento!L2</f>
        <v>0</v>
      </c>
      <c r="L2" s="2">
        <f>Financeiro!L2+Complemento!M2</f>
        <v>40748</v>
      </c>
      <c r="M2" s="2">
        <f>Financeiro!M2+Complemento!N2</f>
        <v>0</v>
      </c>
      <c r="N2" s="2">
        <f>Financeiro!N2+Complemento!O2</f>
        <v>0</v>
      </c>
      <c r="O2" s="2">
        <f>Financeiro!O2+Complemento!P2</f>
        <v>0</v>
      </c>
      <c r="P2" s="2">
        <f>Financeiro!P2+Complemento!Q2</f>
        <v>0</v>
      </c>
      <c r="Q2" s="2">
        <f>Financeiro!Q2+Complemento!R2</f>
        <v>0</v>
      </c>
      <c r="R2" s="2">
        <f>Financeiro!R2+Complemento!S2</f>
        <v>0</v>
      </c>
      <c r="S2" s="2">
        <f>Financeiro!S2+Complemento!T2</f>
        <v>8149.6</v>
      </c>
      <c r="T2" s="2">
        <f>Financeiro!T2+Complemento!U2</f>
        <v>814.96</v>
      </c>
      <c r="U2" s="2">
        <f>Financeiro!U2+Complemento!V2</f>
        <v>2444.88</v>
      </c>
      <c r="V2" s="2">
        <f>Financeiro!V2+Complemento!W2</f>
        <v>0</v>
      </c>
      <c r="W2" s="2">
        <f>Financeiro!W2+Complemento!X2</f>
        <v>0</v>
      </c>
      <c r="X2" s="2">
        <f>Financeiro!X2+Complemento!Y2</f>
        <v>0</v>
      </c>
      <c r="Y2" s="2">
        <f>Financeiro!Y2+Complemento!Z2</f>
        <v>0</v>
      </c>
      <c r="Z2" s="2">
        <f>Financeiro!Z2+Complemento!AA2</f>
        <v>0</v>
      </c>
      <c r="AA2" s="2">
        <f>Financeiro!AA2+Complemento!AB2</f>
        <v>0</v>
      </c>
      <c r="AB2" s="2">
        <f>Financeiro!AB2+Complemento!AC2</f>
        <v>0</v>
      </c>
      <c r="AC2" s="2">
        <f>Financeiro!AC2+Complemento!AD2</f>
        <v>0</v>
      </c>
      <c r="AD2" s="2">
        <f>Financeiro!AD2+Complemento!AE2</f>
        <v>0</v>
      </c>
      <c r="AE2" s="2">
        <f>Financeiro!AE2+Complemento!AF2</f>
        <v>0</v>
      </c>
      <c r="AF2" s="2">
        <f>Financeiro!AF2+Complemento!AG2</f>
        <v>0</v>
      </c>
      <c r="AG2" s="2">
        <f>Financeiro!AG2+Complemento!AH2</f>
        <v>0</v>
      </c>
      <c r="AH2" s="2">
        <f>Financeiro!AH2+Complemento!AI2</f>
        <v>0</v>
      </c>
      <c r="AI2" s="2">
        <f>Financeiro!AI2+Complemento!AJ2</f>
        <v>0</v>
      </c>
      <c r="AJ2" s="2">
        <f>SUM(B2:AI2)</f>
        <v>52157.439999999995</v>
      </c>
    </row>
    <row r="3" spans="1:36" x14ac:dyDescent="0.25">
      <c r="A3" t="s">
        <v>2</v>
      </c>
      <c r="B3" s="2">
        <f>Financeiro!B3+Complemento!C3</f>
        <v>0</v>
      </c>
      <c r="C3" s="2">
        <f>Financeiro!C3+Complemento!D3</f>
        <v>0</v>
      </c>
      <c r="D3" s="2">
        <f>Financeiro!D3+Complemento!E3</f>
        <v>0</v>
      </c>
      <c r="E3" s="2">
        <f>Financeiro!E3+Complemento!F3</f>
        <v>0</v>
      </c>
      <c r="F3" s="2">
        <f>Financeiro!F3+Complemento!G3</f>
        <v>0</v>
      </c>
      <c r="G3" s="2">
        <f>Financeiro!G3+Complemento!H3</f>
        <v>0</v>
      </c>
      <c r="H3" s="2">
        <f>Financeiro!H3+Complemento!I3</f>
        <v>0</v>
      </c>
      <c r="I3" s="2">
        <f>Financeiro!I3+Complemento!J3</f>
        <v>0</v>
      </c>
      <c r="J3" s="2">
        <f>Financeiro!J3+Complemento!K3</f>
        <v>0</v>
      </c>
      <c r="K3" s="2">
        <f>Financeiro!K3+Complemento!L3</f>
        <v>0</v>
      </c>
      <c r="L3" s="2">
        <f>Financeiro!L3+Complemento!M3</f>
        <v>2205</v>
      </c>
      <c r="M3" s="2">
        <f>Financeiro!M3+Complemento!N3</f>
        <v>0</v>
      </c>
      <c r="N3" s="2">
        <f>Financeiro!N3+Complemento!O3</f>
        <v>0</v>
      </c>
      <c r="O3" s="2">
        <f>Financeiro!O3+Complemento!P3</f>
        <v>0</v>
      </c>
      <c r="P3" s="2">
        <f>Financeiro!P3+Complemento!Q3</f>
        <v>0</v>
      </c>
      <c r="Q3" s="2">
        <f>Financeiro!Q3+Complemento!R3</f>
        <v>0</v>
      </c>
      <c r="R3" s="2">
        <f>Financeiro!R3+Complemento!S3</f>
        <v>0</v>
      </c>
      <c r="S3" s="2">
        <f>Financeiro!S3+Complemento!T3</f>
        <v>0</v>
      </c>
      <c r="T3" s="2">
        <f>Financeiro!T3+Complemento!U3</f>
        <v>0</v>
      </c>
      <c r="U3" s="2">
        <f>Financeiro!U3+Complemento!V3</f>
        <v>0</v>
      </c>
      <c r="V3" s="2">
        <f>Financeiro!V3+Complemento!W3</f>
        <v>5512.5</v>
      </c>
      <c r="W3" s="2">
        <f>Financeiro!W3+Complemento!X3</f>
        <v>0</v>
      </c>
      <c r="X3" s="2">
        <f>Financeiro!X3+Complemento!Y3</f>
        <v>0</v>
      </c>
      <c r="Y3" s="2">
        <f>Financeiro!Y3+Complemento!Z3</f>
        <v>0</v>
      </c>
      <c r="Z3" s="2">
        <f>Financeiro!Z3+Complemento!AA3</f>
        <v>0</v>
      </c>
      <c r="AA3" s="2">
        <f>Financeiro!AA3+Complemento!AB3</f>
        <v>551.25</v>
      </c>
      <c r="AB3" s="2">
        <f>Financeiro!AB3+Complemento!AC3</f>
        <v>0</v>
      </c>
      <c r="AC3" s="2">
        <f>Financeiro!AC3+Complemento!AD3</f>
        <v>0</v>
      </c>
      <c r="AD3" s="2">
        <f>Financeiro!AD3+Complemento!AE3</f>
        <v>0</v>
      </c>
      <c r="AE3" s="2">
        <f>Financeiro!AE3+Complemento!AF3</f>
        <v>0</v>
      </c>
      <c r="AF3" s="2">
        <f>Financeiro!AF3+Complemento!AG3</f>
        <v>0</v>
      </c>
      <c r="AG3" s="2">
        <f>Financeiro!AG3+Complemento!AH3</f>
        <v>0</v>
      </c>
      <c r="AH3" s="2">
        <f>Financeiro!AH3+Complemento!AI3</f>
        <v>0</v>
      </c>
      <c r="AI3" s="2">
        <f>Financeiro!AI3+Complemento!AJ3</f>
        <v>0</v>
      </c>
      <c r="AJ3" s="2">
        <f t="shared" ref="AJ3:AJ20" si="0">SUM(B3:AI3)</f>
        <v>8268.75</v>
      </c>
    </row>
    <row r="4" spans="1:36" x14ac:dyDescent="0.25">
      <c r="A4" t="s">
        <v>3</v>
      </c>
      <c r="B4" s="2">
        <f>Financeiro!B4+Complemento!C4</f>
        <v>0</v>
      </c>
      <c r="C4" s="2">
        <f>Financeiro!C4+Complemento!D4</f>
        <v>0</v>
      </c>
      <c r="D4" s="2">
        <f>Financeiro!D4+Complemento!E4</f>
        <v>0</v>
      </c>
      <c r="E4" s="2">
        <f>Financeiro!E4+Complemento!F4</f>
        <v>0</v>
      </c>
      <c r="F4" s="2">
        <f>Financeiro!F4+Complemento!G4</f>
        <v>0</v>
      </c>
      <c r="G4" s="2">
        <f>Financeiro!G4+Complemento!H4</f>
        <v>0</v>
      </c>
      <c r="H4" s="2">
        <f>Financeiro!H4+Complemento!I4</f>
        <v>0</v>
      </c>
      <c r="I4" s="2">
        <f>Financeiro!I4+Complemento!J4</f>
        <v>0</v>
      </c>
      <c r="J4" s="2">
        <f>Financeiro!J4+Complemento!K4</f>
        <v>0</v>
      </c>
      <c r="K4" s="2">
        <f>Financeiro!K4+Complemento!L4</f>
        <v>0</v>
      </c>
      <c r="L4" s="2">
        <f>Financeiro!L4+Complemento!M4</f>
        <v>0</v>
      </c>
      <c r="M4" s="2">
        <f>Financeiro!M4+Complemento!N4</f>
        <v>0</v>
      </c>
      <c r="N4" s="2">
        <f>Financeiro!N4+Complemento!O4</f>
        <v>0</v>
      </c>
      <c r="O4" s="2">
        <f>Financeiro!O4+Complemento!P4</f>
        <v>11034.56</v>
      </c>
      <c r="P4" s="2">
        <f>Financeiro!P4+Complemento!Q4</f>
        <v>0</v>
      </c>
      <c r="Q4" s="2">
        <f>Financeiro!Q4+Complemento!R4</f>
        <v>0</v>
      </c>
      <c r="R4" s="2">
        <f>Financeiro!R4+Complemento!S4</f>
        <v>0</v>
      </c>
      <c r="S4" s="2">
        <f>Financeiro!S4+Complemento!T4</f>
        <v>0</v>
      </c>
      <c r="T4" s="2">
        <f>Financeiro!T4+Complemento!U4</f>
        <v>0</v>
      </c>
      <c r="U4" s="2">
        <f>Financeiro!U4+Complemento!V4</f>
        <v>4137.96</v>
      </c>
      <c r="V4" s="2">
        <f>Financeiro!V4+Complemento!W4</f>
        <v>0</v>
      </c>
      <c r="W4" s="2">
        <f>Financeiro!W4+Complemento!X4</f>
        <v>0</v>
      </c>
      <c r="X4" s="2">
        <f>Financeiro!X4+Complemento!Y4</f>
        <v>0</v>
      </c>
      <c r="Y4" s="2">
        <f>Financeiro!Y4+Complemento!Z4</f>
        <v>0</v>
      </c>
      <c r="Z4" s="2">
        <f>Financeiro!Z4+Complemento!AA4</f>
        <v>0</v>
      </c>
      <c r="AA4" s="2">
        <f>Financeiro!AA4+Complemento!AB4</f>
        <v>0</v>
      </c>
      <c r="AB4" s="2">
        <f>Financeiro!AB4+Complemento!AC4</f>
        <v>0</v>
      </c>
      <c r="AC4" s="2">
        <f>Financeiro!AC4+Complemento!AD4</f>
        <v>0</v>
      </c>
      <c r="AD4" s="2">
        <f>Financeiro!AD4+Complemento!AE4</f>
        <v>0</v>
      </c>
      <c r="AE4" s="2">
        <f>Financeiro!AE4+Complemento!AF4</f>
        <v>0</v>
      </c>
      <c r="AF4" s="2">
        <f>Financeiro!AF4+Complemento!AG4</f>
        <v>0</v>
      </c>
      <c r="AG4" s="2">
        <f>Financeiro!AG4+Complemento!AH4</f>
        <v>0</v>
      </c>
      <c r="AH4" s="2">
        <f>Financeiro!AH4+Complemento!AI4</f>
        <v>0</v>
      </c>
      <c r="AI4" s="2">
        <f>Financeiro!AI4+Complemento!AJ4</f>
        <v>0</v>
      </c>
      <c r="AJ4" s="2">
        <f t="shared" si="0"/>
        <v>15172.52</v>
      </c>
    </row>
    <row r="5" spans="1:36" x14ac:dyDescent="0.25">
      <c r="A5" t="s">
        <v>4</v>
      </c>
      <c r="B5" s="2">
        <f>Financeiro!B5+Complemento!C5</f>
        <v>0</v>
      </c>
      <c r="C5" s="2">
        <f>Financeiro!C5+Complemento!D5</f>
        <v>0</v>
      </c>
      <c r="D5" s="2">
        <f>Financeiro!D5+Complemento!E5</f>
        <v>0</v>
      </c>
      <c r="E5" s="2">
        <f>Financeiro!E5+Complemento!F5</f>
        <v>0</v>
      </c>
      <c r="F5" s="2">
        <f>Financeiro!F5+Complemento!G5</f>
        <v>0</v>
      </c>
      <c r="G5" s="2">
        <f>Financeiro!G5+Complemento!H5</f>
        <v>0</v>
      </c>
      <c r="H5" s="2">
        <f>Financeiro!H5+Complemento!I5</f>
        <v>0</v>
      </c>
      <c r="I5" s="2">
        <f>Financeiro!I5+Complemento!J5</f>
        <v>0</v>
      </c>
      <c r="J5" s="2">
        <f>Financeiro!J5+Complemento!K5</f>
        <v>0</v>
      </c>
      <c r="K5" s="2">
        <f>Financeiro!K5+Complemento!L5</f>
        <v>0</v>
      </c>
      <c r="L5" s="2">
        <f>Financeiro!L5+Complemento!M5</f>
        <v>16796.16</v>
      </c>
      <c r="M5" s="2">
        <f>Financeiro!M5+Complemento!N5</f>
        <v>933.12000000000012</v>
      </c>
      <c r="N5" s="2">
        <f>Financeiro!N5+Complemento!O5</f>
        <v>0</v>
      </c>
      <c r="O5" s="2">
        <f>Financeiro!O5+Complemento!P5</f>
        <v>9331.2000000000007</v>
      </c>
      <c r="P5" s="2">
        <f>Financeiro!P5+Complemento!Q5</f>
        <v>0</v>
      </c>
      <c r="Q5" s="2">
        <f>Financeiro!Q5+Complemento!R5</f>
        <v>0</v>
      </c>
      <c r="R5" s="2">
        <f>Financeiro!R5+Complemento!S5</f>
        <v>0</v>
      </c>
      <c r="S5" s="2">
        <f>Financeiro!S5+Complemento!T5</f>
        <v>12441.6</v>
      </c>
      <c r="T5" s="2">
        <f>Financeiro!T5+Complemento!U5</f>
        <v>0</v>
      </c>
      <c r="U5" s="2">
        <f>Financeiro!U5+Complemento!V5</f>
        <v>0</v>
      </c>
      <c r="V5" s="2">
        <f>Financeiro!V5+Complemento!W5</f>
        <v>0</v>
      </c>
      <c r="W5" s="2">
        <f>Financeiro!W5+Complemento!X5</f>
        <v>0</v>
      </c>
      <c r="X5" s="2">
        <f>Financeiro!X5+Complemento!Y5</f>
        <v>0</v>
      </c>
      <c r="Y5" s="2">
        <f>Financeiro!Y5+Complemento!Z5</f>
        <v>0</v>
      </c>
      <c r="Z5" s="2">
        <f>Financeiro!Z5+Complemento!AA5</f>
        <v>0</v>
      </c>
      <c r="AA5" s="2">
        <f>Financeiro!AA5+Complemento!AB5</f>
        <v>0</v>
      </c>
      <c r="AB5" s="2">
        <f>Financeiro!AB5+Complemento!AC5</f>
        <v>0</v>
      </c>
      <c r="AC5" s="2">
        <f>Financeiro!AC5+Complemento!AD5</f>
        <v>0</v>
      </c>
      <c r="AD5" s="2">
        <f>Financeiro!AD5+Complemento!AE5</f>
        <v>0</v>
      </c>
      <c r="AE5" s="2">
        <f>Financeiro!AE5+Complemento!AF5</f>
        <v>0</v>
      </c>
      <c r="AF5" s="2">
        <f>Financeiro!AF5+Complemento!AG5</f>
        <v>0</v>
      </c>
      <c r="AG5" s="2">
        <f>Financeiro!AG5+Complemento!AH5</f>
        <v>0</v>
      </c>
      <c r="AH5" s="2">
        <f>Financeiro!AH5+Complemento!AI5</f>
        <v>0</v>
      </c>
      <c r="AI5" s="2">
        <f>Financeiro!AI5+Complemento!AJ5</f>
        <v>0</v>
      </c>
      <c r="AJ5" s="2">
        <f t="shared" si="0"/>
        <v>39502.080000000002</v>
      </c>
    </row>
    <row r="6" spans="1:36" x14ac:dyDescent="0.25">
      <c r="A6" t="s">
        <v>5</v>
      </c>
      <c r="B6" s="2">
        <f>Financeiro!B6+Complemento!C6</f>
        <v>0</v>
      </c>
      <c r="C6" s="2">
        <f>Financeiro!C6+Complemento!D6</f>
        <v>0</v>
      </c>
      <c r="D6" s="2">
        <f>Financeiro!D6+Complemento!E6</f>
        <v>0</v>
      </c>
      <c r="E6" s="2">
        <f>Financeiro!E6+Complemento!F6</f>
        <v>0</v>
      </c>
      <c r="F6" s="2">
        <f>Financeiro!F6+Complemento!G6</f>
        <v>0</v>
      </c>
      <c r="G6" s="2">
        <f>Financeiro!G6+Complemento!H6</f>
        <v>0</v>
      </c>
      <c r="H6" s="2">
        <f>Financeiro!H6+Complemento!I6</f>
        <v>0</v>
      </c>
      <c r="I6" s="2">
        <f>Financeiro!I6+Complemento!J6</f>
        <v>0</v>
      </c>
      <c r="J6" s="2">
        <f>Financeiro!J6+Complemento!K6</f>
        <v>0</v>
      </c>
      <c r="K6" s="2">
        <f>Financeiro!K6+Complemento!L6</f>
        <v>0</v>
      </c>
      <c r="L6" s="2">
        <f>Financeiro!L6+Complemento!M6</f>
        <v>0</v>
      </c>
      <c r="M6" s="2">
        <f>Financeiro!M6+Complemento!N6</f>
        <v>0</v>
      </c>
      <c r="N6" s="2">
        <f>Financeiro!N6+Complemento!O6</f>
        <v>0</v>
      </c>
      <c r="O6" s="2">
        <f>Financeiro!O6+Complemento!P6</f>
        <v>0</v>
      </c>
      <c r="P6" s="2">
        <f>Financeiro!P6+Complemento!Q6</f>
        <v>0</v>
      </c>
      <c r="Q6" s="2">
        <f>Financeiro!Q6+Complemento!R6</f>
        <v>0</v>
      </c>
      <c r="R6" s="2">
        <f>Financeiro!R6+Complemento!S6</f>
        <v>0</v>
      </c>
      <c r="S6" s="2">
        <f>Financeiro!S6+Complemento!T6</f>
        <v>0</v>
      </c>
      <c r="T6" s="2">
        <f>Financeiro!T6+Complemento!U6</f>
        <v>0</v>
      </c>
      <c r="U6" s="2">
        <f>Financeiro!U6+Complemento!V6</f>
        <v>3323.52</v>
      </c>
      <c r="V6" s="2">
        <f>Financeiro!V6+Complemento!W6</f>
        <v>0</v>
      </c>
      <c r="W6" s="2">
        <f>Financeiro!W6+Complemento!X6</f>
        <v>0</v>
      </c>
      <c r="X6" s="2">
        <f>Financeiro!X6+Complemento!Y6</f>
        <v>0</v>
      </c>
      <c r="Y6" s="2">
        <f>Financeiro!Y6+Complemento!Z6</f>
        <v>0</v>
      </c>
      <c r="Z6" s="2">
        <f>Financeiro!Z6+Complemento!AA6</f>
        <v>0</v>
      </c>
      <c r="AA6" s="2">
        <f>Financeiro!AA6+Complemento!AB6</f>
        <v>0</v>
      </c>
      <c r="AB6" s="2">
        <f>Financeiro!AB6+Complemento!AC6</f>
        <v>0</v>
      </c>
      <c r="AC6" s="2">
        <f>Financeiro!AC6+Complemento!AD6</f>
        <v>0</v>
      </c>
      <c r="AD6" s="2">
        <f>Financeiro!AD6+Complemento!AE6</f>
        <v>0</v>
      </c>
      <c r="AE6" s="2">
        <f>Financeiro!AE6+Complemento!AF6</f>
        <v>0</v>
      </c>
      <c r="AF6" s="2">
        <f>Financeiro!AF6+Complemento!AG6</f>
        <v>0</v>
      </c>
      <c r="AG6" s="2">
        <f>Financeiro!AG6+Complemento!AH6</f>
        <v>0</v>
      </c>
      <c r="AH6" s="2">
        <f>Financeiro!AH6+Complemento!AI6</f>
        <v>0</v>
      </c>
      <c r="AI6" s="2">
        <f>Financeiro!AI6+Complemento!AJ6</f>
        <v>0</v>
      </c>
      <c r="AJ6" s="2">
        <f t="shared" si="0"/>
        <v>3323.52</v>
      </c>
    </row>
    <row r="7" spans="1:36" x14ac:dyDescent="0.25">
      <c r="A7" t="s">
        <v>6</v>
      </c>
      <c r="B7" s="2">
        <f>Financeiro!B7+Complemento!C7</f>
        <v>0</v>
      </c>
      <c r="C7" s="2">
        <f>Financeiro!C7+Complemento!D7</f>
        <v>0</v>
      </c>
      <c r="D7" s="2">
        <f>Financeiro!D7+Complemento!E7</f>
        <v>0</v>
      </c>
      <c r="E7" s="2">
        <f>Financeiro!E7+Complemento!F7</f>
        <v>0</v>
      </c>
      <c r="F7" s="2">
        <f>Financeiro!F7+Complemento!G7</f>
        <v>0</v>
      </c>
      <c r="G7" s="2">
        <f>Financeiro!G7+Complemento!H7</f>
        <v>0</v>
      </c>
      <c r="H7" s="2">
        <f>Financeiro!H7+Complemento!I7</f>
        <v>0</v>
      </c>
      <c r="I7" s="2">
        <f>Financeiro!I7+Complemento!J7</f>
        <v>0</v>
      </c>
      <c r="J7" s="2">
        <f>Financeiro!J7+Complemento!K7</f>
        <v>0</v>
      </c>
      <c r="K7" s="2">
        <f>Financeiro!K7+Complemento!L7</f>
        <v>0</v>
      </c>
      <c r="L7" s="2">
        <f>Financeiro!L7+Complemento!M7</f>
        <v>0</v>
      </c>
      <c r="M7" s="2">
        <f>Financeiro!M7+Complemento!N7</f>
        <v>0</v>
      </c>
      <c r="N7" s="2">
        <f>Financeiro!N7+Complemento!O7</f>
        <v>0</v>
      </c>
      <c r="O7" s="2">
        <f>Financeiro!O7+Complemento!P7</f>
        <v>0</v>
      </c>
      <c r="P7" s="2">
        <f>Financeiro!P7+Complemento!Q7</f>
        <v>0</v>
      </c>
      <c r="Q7" s="2">
        <f>Financeiro!Q7+Complemento!R7</f>
        <v>0</v>
      </c>
      <c r="R7" s="2">
        <f>Financeiro!R7+Complemento!S7</f>
        <v>0</v>
      </c>
      <c r="S7" s="2">
        <f>Financeiro!S7+Complemento!T7</f>
        <v>0</v>
      </c>
      <c r="T7" s="2">
        <f>Financeiro!T7+Complemento!U7</f>
        <v>0</v>
      </c>
      <c r="U7" s="2">
        <f>Financeiro!U7+Complemento!V7</f>
        <v>2335.64</v>
      </c>
      <c r="V7" s="2">
        <f>Financeiro!V7+Complemento!W7</f>
        <v>0</v>
      </c>
      <c r="W7" s="2">
        <f>Financeiro!W7+Complemento!X7</f>
        <v>0</v>
      </c>
      <c r="X7" s="2">
        <f>Financeiro!X7+Complemento!Y7</f>
        <v>0</v>
      </c>
      <c r="Y7" s="2">
        <f>Financeiro!Y7+Complemento!Z7</f>
        <v>0</v>
      </c>
      <c r="Z7" s="2">
        <f>Financeiro!Z7+Complemento!AA7</f>
        <v>0</v>
      </c>
      <c r="AA7" s="2">
        <f>Financeiro!AA7+Complemento!AB7</f>
        <v>0</v>
      </c>
      <c r="AB7" s="2">
        <f>Financeiro!AB7+Complemento!AC7</f>
        <v>0</v>
      </c>
      <c r="AC7" s="2">
        <f>Financeiro!AC7+Complemento!AD7</f>
        <v>0</v>
      </c>
      <c r="AD7" s="2">
        <f>Financeiro!AD7+Complemento!AE7</f>
        <v>0</v>
      </c>
      <c r="AE7" s="2">
        <f>Financeiro!AE7+Complemento!AF7</f>
        <v>0</v>
      </c>
      <c r="AF7" s="2">
        <f>Financeiro!AF7+Complemento!AG7</f>
        <v>0</v>
      </c>
      <c r="AG7" s="2">
        <f>Financeiro!AG7+Complemento!AH7</f>
        <v>0</v>
      </c>
      <c r="AH7" s="2">
        <f>Financeiro!AH7+Complemento!AI7</f>
        <v>0</v>
      </c>
      <c r="AI7" s="2">
        <f>Financeiro!AI7+Complemento!AJ7</f>
        <v>0</v>
      </c>
      <c r="AJ7" s="2">
        <f t="shared" si="0"/>
        <v>2335.64</v>
      </c>
    </row>
    <row r="8" spans="1:36" x14ac:dyDescent="0.25">
      <c r="A8" t="s">
        <v>7</v>
      </c>
      <c r="B8" s="2">
        <f>Financeiro!B8+Complemento!C8</f>
        <v>15495.839999999998</v>
      </c>
      <c r="C8" s="2">
        <f>Financeiro!C8+Complemento!D8</f>
        <v>0</v>
      </c>
      <c r="D8" s="2">
        <f>Financeiro!D8+Complemento!E8</f>
        <v>0</v>
      </c>
      <c r="E8" s="2">
        <f>Financeiro!E8+Complemento!F8</f>
        <v>0</v>
      </c>
      <c r="F8" s="2">
        <f>Financeiro!F8+Complemento!G8</f>
        <v>0</v>
      </c>
      <c r="G8" s="2">
        <f>Financeiro!G8+Complemento!H8</f>
        <v>0</v>
      </c>
      <c r="H8" s="2">
        <f>Financeiro!H8+Complemento!I8</f>
        <v>0</v>
      </c>
      <c r="I8" s="2">
        <f>Financeiro!I8+Complemento!J8</f>
        <v>0</v>
      </c>
      <c r="J8" s="2">
        <f>Financeiro!J8+Complemento!K8</f>
        <v>0</v>
      </c>
      <c r="K8" s="2">
        <f>Financeiro!K8+Complemento!L8</f>
        <v>0</v>
      </c>
      <c r="L8" s="2">
        <f>Financeiro!L8+Complemento!M8</f>
        <v>0</v>
      </c>
      <c r="M8" s="2">
        <f>Financeiro!M8+Complemento!N8</f>
        <v>0</v>
      </c>
      <c r="N8" s="2">
        <f>Financeiro!N8+Complemento!O8</f>
        <v>0</v>
      </c>
      <c r="O8" s="2">
        <f>Financeiro!O8+Complemento!P8</f>
        <v>0</v>
      </c>
      <c r="P8" s="2">
        <f>Financeiro!P8+Complemento!Q8</f>
        <v>0</v>
      </c>
      <c r="Q8" s="2">
        <f>Financeiro!Q8+Complemento!R8</f>
        <v>0</v>
      </c>
      <c r="R8" s="2">
        <f>Financeiro!R8+Complemento!S8</f>
        <v>0</v>
      </c>
      <c r="S8" s="2">
        <f>Financeiro!S8+Complemento!T8</f>
        <v>0</v>
      </c>
      <c r="T8" s="2">
        <f>Financeiro!T8+Complemento!U8</f>
        <v>0</v>
      </c>
      <c r="U8" s="2">
        <f>Financeiro!U8+Complemento!V8</f>
        <v>2582.64</v>
      </c>
      <c r="V8" s="2">
        <f>Financeiro!V8+Complemento!W8</f>
        <v>3228.3</v>
      </c>
      <c r="W8" s="2">
        <f>Financeiro!W8+Complemento!X8</f>
        <v>0</v>
      </c>
      <c r="X8" s="2">
        <f>Financeiro!X8+Complemento!Y8</f>
        <v>0</v>
      </c>
      <c r="Y8" s="2">
        <f>Financeiro!Y8+Complemento!Z8</f>
        <v>12913.2</v>
      </c>
      <c r="Z8" s="2">
        <f>Financeiro!Z8+Complemento!AA8</f>
        <v>0</v>
      </c>
      <c r="AA8" s="2">
        <f>Financeiro!AA8+Complemento!AB8</f>
        <v>0</v>
      </c>
      <c r="AB8" s="2">
        <f>Financeiro!AB8+Complemento!AC8</f>
        <v>0</v>
      </c>
      <c r="AC8" s="2">
        <f>Financeiro!AC8+Complemento!AD8</f>
        <v>0</v>
      </c>
      <c r="AD8" s="2">
        <f>Financeiro!AD8+Complemento!AE8</f>
        <v>0</v>
      </c>
      <c r="AE8" s="2">
        <f>Financeiro!AE8+Complemento!AF8</f>
        <v>0</v>
      </c>
      <c r="AF8" s="2">
        <f>Financeiro!AF8+Complemento!AG8</f>
        <v>0</v>
      </c>
      <c r="AG8" s="2">
        <f>Financeiro!AG8+Complemento!AH8</f>
        <v>0</v>
      </c>
      <c r="AH8" s="2">
        <f>Financeiro!AH8+Complemento!AI8</f>
        <v>0</v>
      </c>
      <c r="AI8" s="2">
        <f>Financeiro!AI8+Complemento!AJ8</f>
        <v>0</v>
      </c>
      <c r="AJ8" s="2">
        <f t="shared" si="0"/>
        <v>34219.979999999996</v>
      </c>
    </row>
    <row r="9" spans="1:36" x14ac:dyDescent="0.25">
      <c r="A9" t="s">
        <v>8</v>
      </c>
      <c r="B9" s="2">
        <f>Financeiro!B9+Complemento!C9</f>
        <v>0</v>
      </c>
      <c r="C9" s="2">
        <f>Financeiro!C9+Complemento!D9</f>
        <v>0</v>
      </c>
      <c r="D9" s="2">
        <f>Financeiro!D9+Complemento!E9</f>
        <v>0</v>
      </c>
      <c r="E9" s="2">
        <f>Financeiro!E9+Complemento!F9</f>
        <v>0</v>
      </c>
      <c r="F9" s="2">
        <f>Financeiro!F9+Complemento!G9</f>
        <v>0</v>
      </c>
      <c r="G9" s="2">
        <f>Financeiro!G9+Complemento!H9</f>
        <v>0</v>
      </c>
      <c r="H9" s="2">
        <f>Financeiro!H9+Complemento!I9</f>
        <v>0</v>
      </c>
      <c r="I9" s="2">
        <f>Financeiro!I9+Complemento!J9</f>
        <v>0</v>
      </c>
      <c r="J9" s="2">
        <f>Financeiro!J9+Complemento!K9</f>
        <v>0</v>
      </c>
      <c r="K9" s="2">
        <f>Financeiro!K9+Complemento!L9</f>
        <v>0</v>
      </c>
      <c r="L9" s="2">
        <f>Financeiro!L9+Complemento!M9</f>
        <v>0</v>
      </c>
      <c r="M9" s="2">
        <f>Financeiro!M9+Complemento!N9</f>
        <v>0</v>
      </c>
      <c r="N9" s="2">
        <f>Financeiro!N9+Complemento!O9</f>
        <v>0</v>
      </c>
      <c r="O9" s="2">
        <f>Financeiro!O9+Complemento!P9</f>
        <v>24008.04</v>
      </c>
      <c r="P9" s="2">
        <f>Financeiro!P9+Complemento!Q9</f>
        <v>0</v>
      </c>
      <c r="Q9" s="2">
        <f>Financeiro!Q9+Complemento!R9</f>
        <v>0</v>
      </c>
      <c r="R9" s="2">
        <f>Financeiro!R9+Complemento!S9</f>
        <v>0</v>
      </c>
      <c r="S9" s="2">
        <f>Financeiro!S9+Complemento!T9</f>
        <v>0</v>
      </c>
      <c r="T9" s="2">
        <f>Financeiro!T9+Complemento!U9</f>
        <v>0</v>
      </c>
      <c r="U9" s="2">
        <f>Financeiro!U9+Complemento!V9</f>
        <v>1143.24</v>
      </c>
      <c r="V9" s="2">
        <f>Financeiro!V9+Complemento!W9</f>
        <v>0</v>
      </c>
      <c r="W9" s="2">
        <f>Financeiro!W9+Complemento!X9</f>
        <v>0</v>
      </c>
      <c r="X9" s="2">
        <f>Financeiro!X9+Complemento!Y9</f>
        <v>0</v>
      </c>
      <c r="Y9" s="2">
        <f>Financeiro!Y9+Complemento!Z9</f>
        <v>0</v>
      </c>
      <c r="Z9" s="2">
        <f>Financeiro!Z9+Complemento!AA9</f>
        <v>0</v>
      </c>
      <c r="AA9" s="2">
        <f>Financeiro!AA9+Complemento!AB9</f>
        <v>0</v>
      </c>
      <c r="AB9" s="2">
        <f>Financeiro!AB9+Complemento!AC9</f>
        <v>0</v>
      </c>
      <c r="AC9" s="2">
        <f>Financeiro!AC9+Complemento!AD9</f>
        <v>0</v>
      </c>
      <c r="AD9" s="2">
        <f>Financeiro!AD9+Complemento!AE9</f>
        <v>0</v>
      </c>
      <c r="AE9" s="2">
        <f>Financeiro!AE9+Complemento!AF9</f>
        <v>1143.24</v>
      </c>
      <c r="AF9" s="2">
        <f>Financeiro!AF9+Complemento!AG9</f>
        <v>0</v>
      </c>
      <c r="AG9" s="2">
        <f>Financeiro!AG9+Complemento!AH9</f>
        <v>0</v>
      </c>
      <c r="AH9" s="2">
        <f>Financeiro!AH9+Complemento!AI9</f>
        <v>1143.24</v>
      </c>
      <c r="AI9" s="2">
        <f>Financeiro!AI9+Complemento!AJ9</f>
        <v>0</v>
      </c>
      <c r="AJ9" s="2">
        <f t="shared" si="0"/>
        <v>27437.760000000006</v>
      </c>
    </row>
    <row r="10" spans="1:36" x14ac:dyDescent="0.25">
      <c r="A10" t="s">
        <v>9</v>
      </c>
      <c r="B10" s="2">
        <f>Financeiro!B10+Complemento!C10</f>
        <v>6887.36</v>
      </c>
      <c r="C10" s="2">
        <f>Financeiro!C10+Complemento!D10</f>
        <v>0</v>
      </c>
      <c r="D10" s="2">
        <f>Financeiro!D10+Complemento!E10</f>
        <v>0</v>
      </c>
      <c r="E10" s="2">
        <f>Financeiro!E10+Complemento!F10</f>
        <v>0</v>
      </c>
      <c r="F10" s="2">
        <f>Financeiro!F10+Complemento!G10</f>
        <v>0</v>
      </c>
      <c r="G10" s="2">
        <f>Financeiro!G10+Complemento!H10</f>
        <v>0</v>
      </c>
      <c r="H10" s="2">
        <f>Financeiro!H10+Complemento!I10</f>
        <v>0</v>
      </c>
      <c r="I10" s="2">
        <f>Financeiro!I10+Complemento!J10</f>
        <v>0</v>
      </c>
      <c r="J10" s="2">
        <f>Financeiro!J10+Complemento!K10</f>
        <v>0</v>
      </c>
      <c r="K10" s="2">
        <f>Financeiro!K10+Complemento!L10</f>
        <v>0</v>
      </c>
      <c r="L10" s="2">
        <f>Financeiro!L10+Complemento!M10</f>
        <v>0</v>
      </c>
      <c r="M10" s="2">
        <f>Financeiro!M10+Complemento!N10</f>
        <v>0</v>
      </c>
      <c r="N10" s="2">
        <f>Financeiro!N10+Complemento!O10</f>
        <v>0</v>
      </c>
      <c r="O10" s="2">
        <f>Financeiro!O10+Complemento!P10</f>
        <v>0</v>
      </c>
      <c r="P10" s="2">
        <f>Financeiro!P10+Complemento!Q10</f>
        <v>0</v>
      </c>
      <c r="Q10" s="2">
        <f>Financeiro!Q10+Complemento!R10</f>
        <v>0</v>
      </c>
      <c r="R10" s="2">
        <f>Financeiro!R10+Complemento!S10</f>
        <v>0</v>
      </c>
      <c r="S10" s="2">
        <f>Financeiro!S10+Complemento!T10</f>
        <v>0</v>
      </c>
      <c r="T10" s="2">
        <f>Financeiro!T10+Complemento!U10</f>
        <v>0</v>
      </c>
      <c r="U10" s="2">
        <f>Financeiro!U10+Complemento!V10</f>
        <v>5165.5200000000004</v>
      </c>
      <c r="V10" s="2">
        <f>Financeiro!V10+Complemento!W10</f>
        <v>0</v>
      </c>
      <c r="W10" s="2">
        <f>Financeiro!W10+Complemento!X10</f>
        <v>10331.040000000001</v>
      </c>
      <c r="X10" s="2">
        <f>Financeiro!X10+Complemento!Y10</f>
        <v>59403.479999999996</v>
      </c>
      <c r="Y10" s="2">
        <f>Financeiro!Y10+Complemento!Z10</f>
        <v>16357.48</v>
      </c>
      <c r="Z10" s="2">
        <f>Financeiro!Z10+Complemento!AA10</f>
        <v>0</v>
      </c>
      <c r="AA10" s="2">
        <f>Financeiro!AA10+Complemento!AB10</f>
        <v>0</v>
      </c>
      <c r="AB10" s="2">
        <f>Financeiro!AB10+Complemento!AC10</f>
        <v>0</v>
      </c>
      <c r="AC10" s="2">
        <f>Financeiro!AC10+Complemento!AD10</f>
        <v>0</v>
      </c>
      <c r="AD10" s="2">
        <f>Financeiro!AD10+Complemento!AE10</f>
        <v>0</v>
      </c>
      <c r="AE10" s="2">
        <f>Financeiro!AE10+Complemento!AF10</f>
        <v>83509.239999999991</v>
      </c>
      <c r="AF10" s="2">
        <f>Financeiro!AF10+Complemento!AG10</f>
        <v>0</v>
      </c>
      <c r="AG10" s="2">
        <f>Financeiro!AG10+Complemento!AH10</f>
        <v>12052.88</v>
      </c>
      <c r="AH10" s="2">
        <f>Financeiro!AH10+Complemento!AI10</f>
        <v>24105.759999999998</v>
      </c>
      <c r="AI10" s="2">
        <f>Financeiro!AI10+Complemento!AJ10</f>
        <v>0</v>
      </c>
      <c r="AJ10" s="2">
        <f t="shared" si="0"/>
        <v>217812.76</v>
      </c>
    </row>
    <row r="11" spans="1:36" x14ac:dyDescent="0.25">
      <c r="A11" t="s">
        <v>10</v>
      </c>
      <c r="B11" s="2">
        <f>Financeiro!B11+Complemento!C11</f>
        <v>0</v>
      </c>
      <c r="C11" s="2">
        <f>Financeiro!C11+Complemento!D11</f>
        <v>0</v>
      </c>
      <c r="D11" s="2">
        <f>Financeiro!D11+Complemento!E11</f>
        <v>0</v>
      </c>
      <c r="E11" s="2">
        <f>Financeiro!E11+Complemento!F11</f>
        <v>0</v>
      </c>
      <c r="F11" s="2">
        <f>Financeiro!F11+Complemento!G11</f>
        <v>0</v>
      </c>
      <c r="G11" s="2">
        <f>Financeiro!G11+Complemento!H11</f>
        <v>0</v>
      </c>
      <c r="H11" s="2">
        <f>Financeiro!H11+Complemento!I11</f>
        <v>0</v>
      </c>
      <c r="I11" s="2">
        <f>Financeiro!I11+Complemento!J11</f>
        <v>0</v>
      </c>
      <c r="J11" s="2">
        <f>Financeiro!J11+Complemento!K11</f>
        <v>0</v>
      </c>
      <c r="K11" s="2">
        <f>Financeiro!K11+Complemento!L11</f>
        <v>0</v>
      </c>
      <c r="L11" s="2">
        <f>Financeiro!L11+Complemento!M11</f>
        <v>0</v>
      </c>
      <c r="M11" s="2">
        <f>Financeiro!M11+Complemento!N11</f>
        <v>0</v>
      </c>
      <c r="N11" s="2">
        <f>Financeiro!N11+Complemento!O11</f>
        <v>0</v>
      </c>
      <c r="O11" s="2">
        <f>Financeiro!O11+Complemento!P11</f>
        <v>0</v>
      </c>
      <c r="P11" s="2">
        <f>Financeiro!P11+Complemento!Q11</f>
        <v>0</v>
      </c>
      <c r="Q11" s="2">
        <f>Financeiro!Q11+Complemento!R11</f>
        <v>0</v>
      </c>
      <c r="R11" s="2">
        <f>Financeiro!R11+Complemento!S11</f>
        <v>0</v>
      </c>
      <c r="S11" s="2">
        <f>Financeiro!S11+Complemento!T11</f>
        <v>0</v>
      </c>
      <c r="T11" s="2">
        <f>Financeiro!T11+Complemento!U11</f>
        <v>0</v>
      </c>
      <c r="U11" s="2">
        <f>Financeiro!U11+Complemento!V11</f>
        <v>0</v>
      </c>
      <c r="V11" s="2">
        <f>Financeiro!V11+Complemento!W11</f>
        <v>0</v>
      </c>
      <c r="W11" s="2">
        <f>Financeiro!W11+Complemento!X11</f>
        <v>0</v>
      </c>
      <c r="X11" s="2">
        <f>Financeiro!X11+Complemento!Y11</f>
        <v>0</v>
      </c>
      <c r="Y11" s="2">
        <f>Financeiro!Y11+Complemento!Z11</f>
        <v>0</v>
      </c>
      <c r="Z11" s="2">
        <f>Financeiro!Z11+Complemento!AA11</f>
        <v>0</v>
      </c>
      <c r="AA11" s="2">
        <f>Financeiro!AA11+Complemento!AB11</f>
        <v>0</v>
      </c>
      <c r="AB11" s="2">
        <f>Financeiro!AB11+Complemento!AC11</f>
        <v>0</v>
      </c>
      <c r="AC11" s="2">
        <f>Financeiro!AC11+Complemento!AD11</f>
        <v>0</v>
      </c>
      <c r="AD11" s="2">
        <f>Financeiro!AD11+Complemento!AE11</f>
        <v>0</v>
      </c>
      <c r="AE11" s="2">
        <f>Financeiro!AE11+Complemento!AF11</f>
        <v>0</v>
      </c>
      <c r="AF11" s="2">
        <f>Financeiro!AF11+Complemento!AG11</f>
        <v>0</v>
      </c>
      <c r="AG11" s="2">
        <f>Financeiro!AG11+Complemento!AH11</f>
        <v>0</v>
      </c>
      <c r="AH11" s="2">
        <f>Financeiro!AH11+Complemento!AI11</f>
        <v>1692.38</v>
      </c>
      <c r="AI11" s="2">
        <f>Financeiro!AI11+Complemento!AJ11</f>
        <v>0</v>
      </c>
      <c r="AJ11" s="2">
        <f t="shared" si="0"/>
        <v>1692.38</v>
      </c>
    </row>
    <row r="12" spans="1:36" x14ac:dyDescent="0.25">
      <c r="A12" t="s">
        <v>11</v>
      </c>
      <c r="B12" s="2">
        <f>Financeiro!B12+Complemento!C12</f>
        <v>0</v>
      </c>
      <c r="C12" s="2">
        <f>Financeiro!C12+Complemento!D12</f>
        <v>0</v>
      </c>
      <c r="D12" s="2">
        <f>Financeiro!D12+Complemento!E12</f>
        <v>0</v>
      </c>
      <c r="E12" s="2">
        <f>Financeiro!E12+Complemento!F12</f>
        <v>0</v>
      </c>
      <c r="F12" s="2">
        <f>Financeiro!F12+Complemento!G12</f>
        <v>0</v>
      </c>
      <c r="G12" s="2">
        <f>Financeiro!G12+Complemento!H12</f>
        <v>0</v>
      </c>
      <c r="H12" s="2">
        <f>Financeiro!H12+Complemento!I12</f>
        <v>0</v>
      </c>
      <c r="I12" s="2">
        <f>Financeiro!I12+Complemento!J12</f>
        <v>0</v>
      </c>
      <c r="J12" s="2">
        <f>Financeiro!J12+Complemento!K12</f>
        <v>0</v>
      </c>
      <c r="K12" s="2">
        <f>Financeiro!K12+Complemento!L12</f>
        <v>0</v>
      </c>
      <c r="L12" s="2">
        <f>Financeiro!L12+Complemento!M12</f>
        <v>44944</v>
      </c>
      <c r="M12" s="2">
        <f>Financeiro!M12+Complemento!N12</f>
        <v>77303.679999999993</v>
      </c>
      <c r="N12" s="2">
        <f>Financeiro!N12+Complemento!O12</f>
        <v>0</v>
      </c>
      <c r="O12" s="2">
        <f>Financeiro!O12+Complemento!P12</f>
        <v>3595.52</v>
      </c>
      <c r="P12" s="2">
        <f>Financeiro!P12+Complemento!Q12</f>
        <v>0</v>
      </c>
      <c r="Q12" s="2">
        <f>Financeiro!Q12+Complemento!R12</f>
        <v>0</v>
      </c>
      <c r="R12" s="2">
        <f>Financeiro!R12+Complemento!S12</f>
        <v>5393.28</v>
      </c>
      <c r="S12" s="2">
        <f>Financeiro!S12+Complemento!T12</f>
        <v>8988.7999999999993</v>
      </c>
      <c r="T12" s="2">
        <f>Financeiro!T12+Complemento!U12</f>
        <v>1797.76</v>
      </c>
      <c r="U12" s="2">
        <f>Financeiro!U12+Complemento!V12</f>
        <v>0</v>
      </c>
      <c r="V12" s="2">
        <f>Financeiro!V12+Complemento!W12</f>
        <v>0</v>
      </c>
      <c r="W12" s="2">
        <f>Financeiro!W12+Complemento!X12</f>
        <v>0</v>
      </c>
      <c r="X12" s="2">
        <f>Financeiro!X12+Complemento!Y12</f>
        <v>0</v>
      </c>
      <c r="Y12" s="2">
        <f>Financeiro!Y12+Complemento!Z12</f>
        <v>0</v>
      </c>
      <c r="Z12" s="2">
        <f>Financeiro!Z12+Complemento!AA12</f>
        <v>0</v>
      </c>
      <c r="AA12" s="2">
        <f>Financeiro!AA12+Complemento!AB12</f>
        <v>0</v>
      </c>
      <c r="AB12" s="2">
        <f>Financeiro!AB12+Complemento!AC12</f>
        <v>0</v>
      </c>
      <c r="AC12" s="2">
        <f>Financeiro!AC12+Complemento!AD12</f>
        <v>0</v>
      </c>
      <c r="AD12" s="2">
        <f>Financeiro!AD12+Complemento!AE12</f>
        <v>0</v>
      </c>
      <c r="AE12" s="2">
        <f>Financeiro!AE12+Complemento!AF12</f>
        <v>0</v>
      </c>
      <c r="AF12" s="2">
        <f>Financeiro!AF12+Complemento!AG12</f>
        <v>0</v>
      </c>
      <c r="AG12" s="2">
        <f>Financeiro!AG12+Complemento!AH12</f>
        <v>0</v>
      </c>
      <c r="AH12" s="2">
        <f>Financeiro!AH12+Complemento!AI12</f>
        <v>0</v>
      </c>
      <c r="AI12" s="2">
        <f>Financeiro!AI12+Complemento!AJ12</f>
        <v>0</v>
      </c>
      <c r="AJ12" s="2">
        <f t="shared" si="0"/>
        <v>142023.04000000001</v>
      </c>
    </row>
    <row r="13" spans="1:36" x14ac:dyDescent="0.25">
      <c r="A13" t="s">
        <v>12</v>
      </c>
      <c r="B13" s="2">
        <f>Financeiro!B13+Complemento!C13</f>
        <v>11840.85</v>
      </c>
      <c r="C13" s="2">
        <f>Financeiro!C13+Complemento!D13</f>
        <v>5074.6499999999996</v>
      </c>
      <c r="D13" s="2">
        <f>Financeiro!D13+Complemento!E13</f>
        <v>0</v>
      </c>
      <c r="E13" s="2">
        <f>Financeiro!E13+Complemento!F13</f>
        <v>0</v>
      </c>
      <c r="F13" s="2">
        <f>Financeiro!F13+Complemento!G13</f>
        <v>0</v>
      </c>
      <c r="G13" s="2">
        <f>Financeiro!G13+Complemento!H13</f>
        <v>0</v>
      </c>
      <c r="H13" s="2">
        <f>Financeiro!H13+Complemento!I13</f>
        <v>0</v>
      </c>
      <c r="I13" s="2">
        <f>Financeiro!I13+Complemento!J13</f>
        <v>0</v>
      </c>
      <c r="J13" s="2">
        <f>Financeiro!J13+Complemento!K13</f>
        <v>0</v>
      </c>
      <c r="K13" s="2">
        <f>Financeiro!K13+Complemento!L13</f>
        <v>0</v>
      </c>
      <c r="L13" s="2">
        <f>Financeiro!L13+Complemento!M13</f>
        <v>69353.549999999988</v>
      </c>
      <c r="M13" s="2">
        <f>Financeiro!M13+Complemento!N13</f>
        <v>0</v>
      </c>
      <c r="N13" s="2">
        <f>Financeiro!N13+Complemento!O13</f>
        <v>0</v>
      </c>
      <c r="O13" s="2">
        <f>Financeiro!O13+Complemento!P13</f>
        <v>0</v>
      </c>
      <c r="P13" s="2">
        <f>Financeiro!P13+Complemento!Q13</f>
        <v>0</v>
      </c>
      <c r="Q13" s="2">
        <f>Financeiro!Q13+Complemento!R13</f>
        <v>0</v>
      </c>
      <c r="R13" s="2">
        <f>Financeiro!R13+Complemento!S13</f>
        <v>0</v>
      </c>
      <c r="S13" s="2">
        <f>Financeiro!S13+Complemento!T13</f>
        <v>0</v>
      </c>
      <c r="T13" s="2">
        <f>Financeiro!T13+Complemento!U13</f>
        <v>7330.05</v>
      </c>
      <c r="U13" s="2">
        <f>Financeiro!U13+Complemento!V13</f>
        <v>13532.4</v>
      </c>
      <c r="V13" s="2">
        <f>Financeiro!V13+Complemento!W13</f>
        <v>14096.25</v>
      </c>
      <c r="W13" s="2">
        <f>Financeiro!W13+Complemento!X13</f>
        <v>5074.6499999999996</v>
      </c>
      <c r="X13" s="2">
        <f>Financeiro!X13+Complemento!Y13</f>
        <v>115025.4</v>
      </c>
      <c r="Y13" s="2">
        <f>Financeiro!Y13+Complemento!Z13</f>
        <v>84577.5</v>
      </c>
      <c r="Z13" s="2">
        <f>Financeiro!Z13+Complemento!AA13</f>
        <v>33267.149999999994</v>
      </c>
      <c r="AA13" s="2">
        <f>Financeiro!AA13+Complemento!AB13</f>
        <v>14096.25</v>
      </c>
      <c r="AB13" s="2">
        <f>Financeiro!AB13+Complemento!AC13</f>
        <v>3383.1</v>
      </c>
      <c r="AC13" s="2">
        <f>Financeiro!AC13+Complemento!AD13</f>
        <v>0</v>
      </c>
      <c r="AD13" s="2">
        <f>Financeiro!AD13+Complemento!AE13</f>
        <v>0</v>
      </c>
      <c r="AE13" s="2">
        <f>Financeiro!AE13+Complemento!AF13</f>
        <v>139834.79999999999</v>
      </c>
      <c r="AF13" s="2">
        <f>Financeiro!AF13+Complemento!AG13</f>
        <v>0</v>
      </c>
      <c r="AG13" s="2">
        <f>Financeiro!AG13+Complemento!AH13</f>
        <v>142090.19999999998</v>
      </c>
      <c r="AH13" s="2">
        <f>Financeiro!AH13+Complemento!AI13</f>
        <v>51874.2</v>
      </c>
      <c r="AI13" s="2">
        <f>Financeiro!AI13+Complemento!AJ13</f>
        <v>65406.6</v>
      </c>
      <c r="AJ13" s="2">
        <f t="shared" si="0"/>
        <v>775857.59999999986</v>
      </c>
    </row>
    <row r="14" spans="1:36" x14ac:dyDescent="0.25">
      <c r="A14" t="s">
        <v>13</v>
      </c>
      <c r="B14" s="2">
        <f>Financeiro!B14+Complemento!C14</f>
        <v>6676.98</v>
      </c>
      <c r="C14" s="2">
        <f>Financeiro!C14+Complemento!D14</f>
        <v>0</v>
      </c>
      <c r="D14" s="2">
        <f>Financeiro!D14+Complemento!E14</f>
        <v>0</v>
      </c>
      <c r="E14" s="2">
        <f>Financeiro!E14+Complemento!F14</f>
        <v>0</v>
      </c>
      <c r="F14" s="2">
        <f>Financeiro!F14+Complemento!G14</f>
        <v>0</v>
      </c>
      <c r="G14" s="2">
        <f>Financeiro!G14+Complemento!H14</f>
        <v>0</v>
      </c>
      <c r="H14" s="2">
        <f>Financeiro!H14+Complemento!I14</f>
        <v>0</v>
      </c>
      <c r="I14" s="2">
        <f>Financeiro!I14+Complemento!J14</f>
        <v>0</v>
      </c>
      <c r="J14" s="2">
        <f>Financeiro!J14+Complemento!K14</f>
        <v>0</v>
      </c>
      <c r="K14" s="2">
        <f>Financeiro!K14+Complemento!L14</f>
        <v>0</v>
      </c>
      <c r="L14" s="2">
        <f>Financeiro!L14+Complemento!M14</f>
        <v>0</v>
      </c>
      <c r="M14" s="2">
        <f>Financeiro!M14+Complemento!N14</f>
        <v>0</v>
      </c>
      <c r="N14" s="2">
        <f>Financeiro!N14+Complemento!O14</f>
        <v>0</v>
      </c>
      <c r="O14" s="2">
        <f>Financeiro!O14+Complemento!P14</f>
        <v>0</v>
      </c>
      <c r="P14" s="2">
        <f>Financeiro!P14+Complemento!Q14</f>
        <v>0</v>
      </c>
      <c r="Q14" s="2">
        <f>Financeiro!Q14+Complemento!R14</f>
        <v>0</v>
      </c>
      <c r="R14" s="2">
        <f>Financeiro!R14+Complemento!S14</f>
        <v>0</v>
      </c>
      <c r="S14" s="2">
        <f>Financeiro!S14+Complemento!T14</f>
        <v>0</v>
      </c>
      <c r="T14" s="2">
        <f>Financeiro!T14+Complemento!U14</f>
        <v>0</v>
      </c>
      <c r="U14" s="2">
        <f>Financeiro!U14+Complemento!V14</f>
        <v>0</v>
      </c>
      <c r="V14" s="2">
        <f>Financeiro!V14+Complemento!W14</f>
        <v>0</v>
      </c>
      <c r="W14" s="2">
        <f>Financeiro!W14+Complemento!X14</f>
        <v>0</v>
      </c>
      <c r="X14" s="2">
        <f>Financeiro!X14+Complemento!Y14</f>
        <v>0</v>
      </c>
      <c r="Y14" s="2">
        <f>Financeiro!Y14+Complemento!Z14</f>
        <v>0</v>
      </c>
      <c r="Z14" s="2">
        <f>Financeiro!Z14+Complemento!AA14</f>
        <v>0</v>
      </c>
      <c r="AA14" s="2">
        <f>Financeiro!AA14+Complemento!AB14</f>
        <v>0</v>
      </c>
      <c r="AB14" s="2">
        <f>Financeiro!AB14+Complemento!AC14</f>
        <v>0</v>
      </c>
      <c r="AC14" s="2">
        <f>Financeiro!AC14+Complemento!AD14</f>
        <v>0</v>
      </c>
      <c r="AD14" s="2">
        <f>Financeiro!AD14+Complemento!AE14</f>
        <v>0</v>
      </c>
      <c r="AE14" s="2">
        <f>Financeiro!AE14+Complemento!AF14</f>
        <v>0</v>
      </c>
      <c r="AF14" s="2">
        <f>Financeiro!AF14+Complemento!AG14</f>
        <v>0</v>
      </c>
      <c r="AG14" s="2">
        <f>Financeiro!AG14+Complemento!AH14</f>
        <v>0</v>
      </c>
      <c r="AH14" s="2">
        <f>Financeiro!AH14+Complemento!AI14</f>
        <v>4451.32</v>
      </c>
      <c r="AI14" s="2">
        <f>Financeiro!AI14+Complemento!AJ14</f>
        <v>0</v>
      </c>
      <c r="AJ14" s="2">
        <f t="shared" si="0"/>
        <v>11128.3</v>
      </c>
    </row>
    <row r="15" spans="1:36" x14ac:dyDescent="0.25">
      <c r="A15" t="s">
        <v>14</v>
      </c>
      <c r="B15" s="2">
        <f>Financeiro!B15+Complemento!C15</f>
        <v>0</v>
      </c>
      <c r="C15" s="2">
        <f>Financeiro!C15+Complemento!D15</f>
        <v>495</v>
      </c>
      <c r="D15" s="2">
        <f>Financeiro!D15+Complemento!E15</f>
        <v>0</v>
      </c>
      <c r="E15" s="2">
        <f>Financeiro!E15+Complemento!F15</f>
        <v>0</v>
      </c>
      <c r="F15" s="2">
        <f>Financeiro!F15+Complemento!G15</f>
        <v>0</v>
      </c>
      <c r="G15" s="2">
        <f>Financeiro!G15+Complemento!H15</f>
        <v>0</v>
      </c>
      <c r="H15" s="2">
        <f>Financeiro!H15+Complemento!I15</f>
        <v>0</v>
      </c>
      <c r="I15" s="2">
        <f>Financeiro!I15+Complemento!J15</f>
        <v>0</v>
      </c>
      <c r="J15" s="2">
        <f>Financeiro!J15+Complemento!K15</f>
        <v>0</v>
      </c>
      <c r="K15" s="2">
        <f>Financeiro!K15+Complemento!L15</f>
        <v>0</v>
      </c>
      <c r="L15" s="2">
        <f>Financeiro!L15+Complemento!M15</f>
        <v>0</v>
      </c>
      <c r="M15" s="2">
        <f>Financeiro!M15+Complemento!N15</f>
        <v>0</v>
      </c>
      <c r="N15" s="2">
        <f>Financeiro!N15+Complemento!O15</f>
        <v>0</v>
      </c>
      <c r="O15" s="2">
        <f>Financeiro!O15+Complemento!P15</f>
        <v>0</v>
      </c>
      <c r="P15" s="2">
        <f>Financeiro!P15+Complemento!Q15</f>
        <v>0</v>
      </c>
      <c r="Q15" s="2">
        <f>Financeiro!Q15+Complemento!R15</f>
        <v>0</v>
      </c>
      <c r="R15" s="2">
        <f>Financeiro!R15+Complemento!S15</f>
        <v>0</v>
      </c>
      <c r="S15" s="2">
        <f>Financeiro!S15+Complemento!T15</f>
        <v>0</v>
      </c>
      <c r="T15" s="2">
        <f>Financeiro!T15+Complemento!U15</f>
        <v>0</v>
      </c>
      <c r="U15" s="2">
        <f>Financeiro!U15+Complemento!V15</f>
        <v>5940</v>
      </c>
      <c r="V15" s="2">
        <f>Financeiro!V15+Complemento!W15</f>
        <v>0</v>
      </c>
      <c r="W15" s="2">
        <f>Financeiro!W15+Complemento!X15</f>
        <v>0</v>
      </c>
      <c r="X15" s="2">
        <f>Financeiro!X15+Complemento!Y15</f>
        <v>0</v>
      </c>
      <c r="Y15" s="2">
        <f>Financeiro!Y15+Complemento!Z15</f>
        <v>0</v>
      </c>
      <c r="Z15" s="2">
        <f>Financeiro!Z15+Complemento!AA15</f>
        <v>0</v>
      </c>
      <c r="AA15" s="2">
        <f>Financeiro!AA15+Complemento!AB15</f>
        <v>1980</v>
      </c>
      <c r="AB15" s="2">
        <f>Financeiro!AB15+Complemento!AC15</f>
        <v>0</v>
      </c>
      <c r="AC15" s="2">
        <f>Financeiro!AC15+Complemento!AD15</f>
        <v>0</v>
      </c>
      <c r="AD15" s="2">
        <f>Financeiro!AD15+Complemento!AE15</f>
        <v>0</v>
      </c>
      <c r="AE15" s="2">
        <f>Financeiro!AE15+Complemento!AF15</f>
        <v>0</v>
      </c>
      <c r="AF15" s="2">
        <f>Financeiro!AF15+Complemento!AG15</f>
        <v>0</v>
      </c>
      <c r="AG15" s="2">
        <f>Financeiro!AG15+Complemento!AH15</f>
        <v>0</v>
      </c>
      <c r="AH15" s="2">
        <f>Financeiro!AH15+Complemento!AI15</f>
        <v>0</v>
      </c>
      <c r="AI15" s="2">
        <f>Financeiro!AI15+Complemento!AJ15</f>
        <v>0</v>
      </c>
      <c r="AJ15" s="2">
        <f t="shared" si="0"/>
        <v>8415</v>
      </c>
    </row>
    <row r="16" spans="1:36" x14ac:dyDescent="0.25">
      <c r="A16" t="s">
        <v>15</v>
      </c>
      <c r="B16" s="2">
        <f>Financeiro!B16+Complemento!C16</f>
        <v>0</v>
      </c>
      <c r="C16" s="2">
        <f>Financeiro!C16+Complemento!D16</f>
        <v>0</v>
      </c>
      <c r="D16" s="2">
        <f>Financeiro!D16+Complemento!E16</f>
        <v>0</v>
      </c>
      <c r="E16" s="2">
        <f>Financeiro!E16+Complemento!F16</f>
        <v>0</v>
      </c>
      <c r="F16" s="2">
        <f>Financeiro!F16+Complemento!G16</f>
        <v>0</v>
      </c>
      <c r="G16" s="2">
        <f>Financeiro!G16+Complemento!H16</f>
        <v>0</v>
      </c>
      <c r="H16" s="2">
        <f>Financeiro!H16+Complemento!I16</f>
        <v>0</v>
      </c>
      <c r="I16" s="2">
        <f>Financeiro!I16+Complemento!J16</f>
        <v>0</v>
      </c>
      <c r="J16" s="2">
        <f>Financeiro!J16+Complemento!K16</f>
        <v>0</v>
      </c>
      <c r="K16" s="2">
        <f>Financeiro!K16+Complemento!L16</f>
        <v>0</v>
      </c>
      <c r="L16" s="2">
        <f>Financeiro!L16+Complemento!M16</f>
        <v>23428.719999999998</v>
      </c>
      <c r="M16" s="2">
        <f>Financeiro!M16+Complemento!N16</f>
        <v>0</v>
      </c>
      <c r="N16" s="2">
        <f>Financeiro!N16+Complemento!O16</f>
        <v>0</v>
      </c>
      <c r="O16" s="2">
        <f>Financeiro!O16+Complemento!P16</f>
        <v>0</v>
      </c>
      <c r="P16" s="2">
        <f>Financeiro!P16+Complemento!Q16</f>
        <v>0</v>
      </c>
      <c r="Q16" s="2">
        <f>Financeiro!Q16+Complemento!R16</f>
        <v>0</v>
      </c>
      <c r="R16" s="2">
        <f>Financeiro!R16+Complemento!S16</f>
        <v>0</v>
      </c>
      <c r="S16" s="2">
        <f>Financeiro!S16+Complemento!T16</f>
        <v>0</v>
      </c>
      <c r="T16" s="2">
        <f>Financeiro!T16+Complemento!U16</f>
        <v>0</v>
      </c>
      <c r="U16" s="2">
        <f>Financeiro!U16+Complemento!V16</f>
        <v>0</v>
      </c>
      <c r="V16" s="2">
        <f>Financeiro!V16+Complemento!W16</f>
        <v>0</v>
      </c>
      <c r="W16" s="2">
        <f>Financeiro!W16+Complemento!X16</f>
        <v>0</v>
      </c>
      <c r="X16" s="2">
        <f>Financeiro!X16+Complemento!Y16</f>
        <v>0</v>
      </c>
      <c r="Y16" s="2">
        <f>Financeiro!Y16+Complemento!Z16</f>
        <v>0</v>
      </c>
      <c r="Z16" s="2">
        <f>Financeiro!Z16+Complemento!AA16</f>
        <v>0</v>
      </c>
      <c r="AA16" s="2">
        <f>Financeiro!AA16+Complemento!AB16</f>
        <v>0</v>
      </c>
      <c r="AB16" s="2">
        <f>Financeiro!AB16+Complemento!AC16</f>
        <v>0</v>
      </c>
      <c r="AC16" s="2">
        <f>Financeiro!AC16+Complemento!AD16</f>
        <v>0</v>
      </c>
      <c r="AD16" s="2">
        <f>Financeiro!AD16+Complemento!AE16</f>
        <v>0</v>
      </c>
      <c r="AE16" s="2">
        <f>Financeiro!AE16+Complemento!AF16</f>
        <v>0</v>
      </c>
      <c r="AF16" s="2">
        <f>Financeiro!AF16+Complemento!AG16</f>
        <v>0</v>
      </c>
      <c r="AG16" s="2">
        <f>Financeiro!AG16+Complemento!AH16</f>
        <v>0</v>
      </c>
      <c r="AH16" s="2">
        <f>Financeiro!AH16+Complemento!AI16</f>
        <v>0</v>
      </c>
      <c r="AI16" s="2">
        <f>Financeiro!AI16+Complemento!AJ16</f>
        <v>0</v>
      </c>
      <c r="AJ16" s="2">
        <f t="shared" si="0"/>
        <v>23428.719999999998</v>
      </c>
    </row>
    <row r="17" spans="1:36" x14ac:dyDescent="0.25">
      <c r="A17" t="s">
        <v>16</v>
      </c>
      <c r="B17" s="2">
        <f>Financeiro!B17+Complemento!C17</f>
        <v>0</v>
      </c>
      <c r="C17" s="2">
        <f>Financeiro!C17+Complemento!D17</f>
        <v>0</v>
      </c>
      <c r="D17" s="2">
        <f>Financeiro!D17+Complemento!E17</f>
        <v>0</v>
      </c>
      <c r="E17" s="2">
        <f>Financeiro!E17+Complemento!F17</f>
        <v>0</v>
      </c>
      <c r="F17" s="2">
        <f>Financeiro!F17+Complemento!G17</f>
        <v>0</v>
      </c>
      <c r="G17" s="2">
        <f>Financeiro!G17+Complemento!H17</f>
        <v>0</v>
      </c>
      <c r="H17" s="2">
        <f>Financeiro!H17+Complemento!I17</f>
        <v>0</v>
      </c>
      <c r="I17" s="2">
        <f>Financeiro!I17+Complemento!J17</f>
        <v>0</v>
      </c>
      <c r="J17" s="2">
        <f>Financeiro!J17+Complemento!K17</f>
        <v>0</v>
      </c>
      <c r="K17" s="2">
        <f>Financeiro!K17+Complemento!L17</f>
        <v>0</v>
      </c>
      <c r="L17" s="2">
        <f>Financeiro!L17+Complemento!M17</f>
        <v>0</v>
      </c>
      <c r="M17" s="2">
        <f>Financeiro!M17+Complemento!N17</f>
        <v>0</v>
      </c>
      <c r="N17" s="2">
        <f>Financeiro!N17+Complemento!O17</f>
        <v>0</v>
      </c>
      <c r="O17" s="2">
        <f>Financeiro!O17+Complemento!P17</f>
        <v>39279.600000000006</v>
      </c>
      <c r="P17" s="2">
        <f>Financeiro!P17+Complemento!Q17</f>
        <v>0</v>
      </c>
      <c r="Q17" s="2">
        <f>Financeiro!Q17+Complemento!R17</f>
        <v>0</v>
      </c>
      <c r="R17" s="2">
        <f>Financeiro!R17+Complemento!S17</f>
        <v>0</v>
      </c>
      <c r="S17" s="2">
        <f>Financeiro!S17+Complemento!T17</f>
        <v>0</v>
      </c>
      <c r="T17" s="2">
        <f>Financeiro!T17+Complemento!U17</f>
        <v>0</v>
      </c>
      <c r="U17" s="2">
        <f>Financeiro!U17+Complemento!V17</f>
        <v>0</v>
      </c>
      <c r="V17" s="2">
        <f>Financeiro!V17+Complemento!W17</f>
        <v>0</v>
      </c>
      <c r="W17" s="2">
        <f>Financeiro!W17+Complemento!X17</f>
        <v>0</v>
      </c>
      <c r="X17" s="2">
        <f>Financeiro!X17+Complemento!Y17</f>
        <v>0</v>
      </c>
      <c r="Y17" s="2">
        <f>Financeiro!Y17+Complemento!Z17</f>
        <v>0</v>
      </c>
      <c r="Z17" s="2">
        <f>Financeiro!Z17+Complemento!AA17</f>
        <v>0</v>
      </c>
      <c r="AA17" s="2">
        <f>Financeiro!AA17+Complemento!AB17</f>
        <v>0</v>
      </c>
      <c r="AB17" s="2">
        <f>Financeiro!AB17+Complemento!AC17</f>
        <v>0</v>
      </c>
      <c r="AC17" s="2">
        <f>Financeiro!AC17+Complemento!AD17</f>
        <v>0</v>
      </c>
      <c r="AD17" s="2">
        <f>Financeiro!AD17+Complemento!AE17</f>
        <v>0</v>
      </c>
      <c r="AE17" s="2">
        <f>Financeiro!AE17+Complemento!AF17</f>
        <v>0</v>
      </c>
      <c r="AF17" s="2">
        <f>Financeiro!AF17+Complemento!AG17</f>
        <v>0</v>
      </c>
      <c r="AG17" s="2">
        <f>Financeiro!AG17+Complemento!AH17</f>
        <v>0</v>
      </c>
      <c r="AH17" s="2">
        <f>Financeiro!AH17+Complemento!AI17</f>
        <v>0</v>
      </c>
      <c r="AI17" s="2">
        <f>Financeiro!AI17+Complemento!AJ17</f>
        <v>0</v>
      </c>
      <c r="AJ17" s="2">
        <f t="shared" si="0"/>
        <v>39279.600000000006</v>
      </c>
    </row>
    <row r="18" spans="1:36" x14ac:dyDescent="0.25">
      <c r="A18" t="s">
        <v>17</v>
      </c>
      <c r="B18" s="2">
        <f>Financeiro!B18+Complemento!C18</f>
        <v>0</v>
      </c>
      <c r="C18" s="2">
        <f>Financeiro!C18+Complemento!D18</f>
        <v>0</v>
      </c>
      <c r="D18" s="2">
        <f>Financeiro!D18+Complemento!E18</f>
        <v>0</v>
      </c>
      <c r="E18" s="2">
        <f>Financeiro!E18+Complemento!F18</f>
        <v>0</v>
      </c>
      <c r="F18" s="2">
        <f>Financeiro!F18+Complemento!G18</f>
        <v>0</v>
      </c>
      <c r="G18" s="2">
        <f>Financeiro!G18+Complemento!H18</f>
        <v>0</v>
      </c>
      <c r="H18" s="2">
        <f>Financeiro!H18+Complemento!I18</f>
        <v>0</v>
      </c>
      <c r="I18" s="2">
        <f>Financeiro!I18+Complemento!J18</f>
        <v>0</v>
      </c>
      <c r="J18" s="2">
        <f>Financeiro!J18+Complemento!K18</f>
        <v>0</v>
      </c>
      <c r="K18" s="2">
        <f>Financeiro!K18+Complemento!L18</f>
        <v>0</v>
      </c>
      <c r="L18" s="2">
        <f>Financeiro!L18+Complemento!M18</f>
        <v>0</v>
      </c>
      <c r="M18" s="2">
        <f>Financeiro!M18+Complemento!N18</f>
        <v>0</v>
      </c>
      <c r="N18" s="2">
        <f>Financeiro!N18+Complemento!O18</f>
        <v>0</v>
      </c>
      <c r="O18" s="2">
        <f>Financeiro!O18+Complemento!P18</f>
        <v>17967</v>
      </c>
      <c r="P18" s="2">
        <f>Financeiro!P18+Complemento!Q18</f>
        <v>0</v>
      </c>
      <c r="Q18" s="2">
        <f>Financeiro!Q18+Complemento!R18</f>
        <v>0</v>
      </c>
      <c r="R18" s="2">
        <f>Financeiro!R18+Complemento!S18</f>
        <v>0</v>
      </c>
      <c r="S18" s="2">
        <f>Financeiro!S18+Complemento!T18</f>
        <v>0</v>
      </c>
      <c r="T18" s="2">
        <f>Financeiro!T18+Complemento!U18</f>
        <v>0</v>
      </c>
      <c r="U18" s="2">
        <f>Financeiro!U18+Complemento!V18</f>
        <v>7186.8</v>
      </c>
      <c r="V18" s="2">
        <f>Financeiro!V18+Complemento!W18</f>
        <v>0</v>
      </c>
      <c r="W18" s="2">
        <f>Financeiro!W18+Complemento!X18</f>
        <v>0</v>
      </c>
      <c r="X18" s="2">
        <f>Financeiro!X18+Complemento!Y18</f>
        <v>0</v>
      </c>
      <c r="Y18" s="2">
        <f>Financeiro!Y18+Complemento!Z18</f>
        <v>0</v>
      </c>
      <c r="Z18" s="2">
        <f>Financeiro!Z18+Complemento!AA18</f>
        <v>0</v>
      </c>
      <c r="AA18" s="2">
        <f>Financeiro!AA18+Complemento!AB18</f>
        <v>0</v>
      </c>
      <c r="AB18" s="2">
        <f>Financeiro!AB18+Complemento!AC18</f>
        <v>0</v>
      </c>
      <c r="AC18" s="2">
        <f>Financeiro!AC18+Complemento!AD18</f>
        <v>0</v>
      </c>
      <c r="AD18" s="2">
        <f>Financeiro!AD18+Complemento!AE18</f>
        <v>0</v>
      </c>
      <c r="AE18" s="2">
        <f>Financeiro!AE18+Complemento!AF18</f>
        <v>0</v>
      </c>
      <c r="AF18" s="2">
        <f>Financeiro!AF18+Complemento!AG18</f>
        <v>0</v>
      </c>
      <c r="AG18" s="2">
        <f>Financeiro!AG18+Complemento!AH18</f>
        <v>0</v>
      </c>
      <c r="AH18" s="2">
        <f>Financeiro!AH18+Complemento!AI18</f>
        <v>0</v>
      </c>
      <c r="AI18" s="2">
        <f>Financeiro!AI18+Complemento!AJ18</f>
        <v>0</v>
      </c>
      <c r="AJ18" s="2">
        <f t="shared" si="0"/>
        <v>25153.8</v>
      </c>
    </row>
    <row r="19" spans="1:36" x14ac:dyDescent="0.25">
      <c r="A19" t="s">
        <v>18</v>
      </c>
      <c r="B19" s="2">
        <f>Financeiro!B19+Complemento!C19</f>
        <v>54972</v>
      </c>
      <c r="C19" s="2">
        <f>Financeiro!C19+Complemento!D19</f>
        <v>0</v>
      </c>
      <c r="D19" s="2">
        <f>Financeiro!D19+Complemento!E19</f>
        <v>50085.599999999999</v>
      </c>
      <c r="E19" s="2">
        <f>Financeiro!E19+Complemento!F19</f>
        <v>12216</v>
      </c>
      <c r="F19" s="2">
        <f>Financeiro!F19+Complemento!G19</f>
        <v>0</v>
      </c>
      <c r="G19" s="2">
        <f>Financeiro!G19+Complemento!H19</f>
        <v>0</v>
      </c>
      <c r="H19" s="2">
        <f>Financeiro!H19+Complemento!I19</f>
        <v>83068.800000000003</v>
      </c>
      <c r="I19" s="2">
        <f>Financeiro!I19+Complemento!J19</f>
        <v>0</v>
      </c>
      <c r="J19" s="2">
        <f>Financeiro!J19+Complemento!K19</f>
        <v>122160</v>
      </c>
      <c r="K19" s="2">
        <f>Financeiro!K19+Complemento!L19</f>
        <v>0</v>
      </c>
      <c r="L19" s="2">
        <f>Financeiro!L19+Complemento!M19</f>
        <v>87955.199999999997</v>
      </c>
      <c r="M19" s="2">
        <f>Financeiro!M19+Complemento!N19</f>
        <v>0</v>
      </c>
      <c r="N19" s="2">
        <f>Financeiro!N19+Complemento!O19</f>
        <v>163694.39999999999</v>
      </c>
      <c r="O19" s="2">
        <f>Financeiro!O19+Complemento!P19</f>
        <v>213722.4</v>
      </c>
      <c r="P19" s="2">
        <f>Financeiro!P19+Complemento!Q19</f>
        <v>173467.2</v>
      </c>
      <c r="Q19" s="2">
        <f>Financeiro!Q19+Complemento!R19</f>
        <v>0</v>
      </c>
      <c r="R19" s="2">
        <f>Financeiro!R19+Complemento!S19</f>
        <v>0</v>
      </c>
      <c r="S19" s="2">
        <f>Financeiro!S19+Complemento!T19</f>
        <v>0</v>
      </c>
      <c r="T19" s="2">
        <f>Financeiro!T19+Complemento!U19</f>
        <v>17102.400000000001</v>
      </c>
      <c r="U19" s="2">
        <f>Financeiro!U19+Complemento!V19</f>
        <v>109944</v>
      </c>
      <c r="V19" s="2">
        <f>Financeiro!V19+Complemento!W19</f>
        <v>0</v>
      </c>
      <c r="W19" s="2">
        <f>Financeiro!W19+Complemento!X19</f>
        <v>0</v>
      </c>
      <c r="X19" s="2">
        <f>Financeiro!X19+Complemento!Y19</f>
        <v>85512</v>
      </c>
      <c r="Y19" s="2">
        <f>Financeiro!Y19+Complemento!Z19</f>
        <v>262644</v>
      </c>
      <c r="Z19" s="2">
        <f>Financeiro!Z19+Complemento!AA19</f>
        <v>0</v>
      </c>
      <c r="AA19" s="2">
        <f>Financeiro!AA19+Complemento!AB19</f>
        <v>92841.600000000006</v>
      </c>
      <c r="AB19" s="2">
        <f>Financeiro!AB19+Complemento!AC19</f>
        <v>8551.2000000000007</v>
      </c>
      <c r="AC19" s="2">
        <f>Financeiro!AC19+Complemento!AD19</f>
        <v>0</v>
      </c>
      <c r="AD19" s="2">
        <f>Financeiro!AD19+Complemento!AE19</f>
        <v>73296</v>
      </c>
      <c r="AE19" s="2">
        <f>Financeiro!AE19+Complemento!AF19</f>
        <v>251649.6</v>
      </c>
      <c r="AF19" s="2">
        <f>Financeiro!AF19+Complemento!AG19</f>
        <v>150256.79999999999</v>
      </c>
      <c r="AG19" s="2">
        <f>Financeiro!AG19+Complemento!AH19</f>
        <v>152700</v>
      </c>
      <c r="AH19" s="2">
        <f>Financeiro!AH19+Complemento!AI19</f>
        <v>236990.4</v>
      </c>
      <c r="AI19" s="2">
        <f>Financeiro!AI19+Complemento!AJ19</f>
        <v>196677.6</v>
      </c>
      <c r="AJ19" s="2">
        <f t="shared" si="0"/>
        <v>2599507.2000000002</v>
      </c>
    </row>
    <row r="20" spans="1:36" x14ac:dyDescent="0.25">
      <c r="A20" t="s">
        <v>19</v>
      </c>
      <c r="B20" s="2">
        <f>Financeiro!B20+Complemento!C20</f>
        <v>0</v>
      </c>
      <c r="C20" s="2">
        <f>Financeiro!C20+Complemento!D20</f>
        <v>0</v>
      </c>
      <c r="D20" s="2">
        <f>Financeiro!D20+Complemento!E20</f>
        <v>0</v>
      </c>
      <c r="E20" s="2">
        <f>Financeiro!E20+Complemento!F20</f>
        <v>0</v>
      </c>
      <c r="F20" s="2">
        <f>Financeiro!F20+Complemento!G20</f>
        <v>9641.2800000000007</v>
      </c>
      <c r="G20" s="2">
        <f>Financeiro!G20+Complemento!H20</f>
        <v>7011.84</v>
      </c>
      <c r="H20" s="2">
        <f>Financeiro!H20+Complemento!I20</f>
        <v>0</v>
      </c>
      <c r="I20" s="2">
        <f>Financeiro!I20+Complemento!J20</f>
        <v>1752.96</v>
      </c>
      <c r="J20" s="2">
        <f>Financeiro!J20+Complemento!K20</f>
        <v>3505.92</v>
      </c>
      <c r="K20" s="2">
        <f>Financeiro!K20+Complemento!L20</f>
        <v>5916.24</v>
      </c>
      <c r="L20" s="2">
        <f>Financeiro!L20+Complemento!M20</f>
        <v>5258.88</v>
      </c>
      <c r="M20" s="2">
        <f>Financeiro!M20+Complemento!N20</f>
        <v>3505.92</v>
      </c>
      <c r="N20" s="2">
        <f>Financeiro!N20+Complemento!O20</f>
        <v>0</v>
      </c>
      <c r="O20" s="2">
        <f>Financeiro!O20+Complemento!P20</f>
        <v>0</v>
      </c>
      <c r="P20" s="2">
        <f>Financeiro!P20+Complemento!Q20</f>
        <v>0</v>
      </c>
      <c r="Q20" s="2">
        <f>Financeiro!Q20+Complemento!R20</f>
        <v>876.48</v>
      </c>
      <c r="R20" s="2">
        <f>Financeiro!R20+Complemento!S20</f>
        <v>11175.119999999999</v>
      </c>
      <c r="S20" s="2">
        <f>Financeiro!S20+Complemento!T20</f>
        <v>876.48</v>
      </c>
      <c r="T20" s="2">
        <f>Financeiro!T20+Complemento!U20</f>
        <v>0</v>
      </c>
      <c r="U20" s="2">
        <f>Financeiro!U20+Complemento!V20</f>
        <v>0</v>
      </c>
      <c r="V20" s="2">
        <f>Financeiro!V20+Complemento!W20</f>
        <v>0</v>
      </c>
      <c r="W20" s="2">
        <f>Financeiro!W20+Complemento!X20</f>
        <v>0</v>
      </c>
      <c r="X20" s="2">
        <f>Financeiro!X20+Complemento!Y20</f>
        <v>0</v>
      </c>
      <c r="Y20" s="2">
        <f>Financeiro!Y20+Complemento!Z20</f>
        <v>12489.84</v>
      </c>
      <c r="Z20" s="2">
        <f>Financeiro!Z20+Complemento!AA20</f>
        <v>0</v>
      </c>
      <c r="AA20" s="2">
        <f>Financeiro!AA20+Complemento!AB20</f>
        <v>0</v>
      </c>
      <c r="AB20" s="2">
        <f>Financeiro!AB20+Complemento!AC20</f>
        <v>0</v>
      </c>
      <c r="AC20" s="2">
        <f>Financeiro!AC20+Complemento!AD20</f>
        <v>657.36</v>
      </c>
      <c r="AD20" s="2">
        <f>Financeiro!AD20+Complemento!AE20</f>
        <v>0</v>
      </c>
      <c r="AE20" s="2">
        <f>Financeiro!AE20+Complemento!AF20</f>
        <v>0</v>
      </c>
      <c r="AF20" s="2">
        <f>Financeiro!AF20+Complemento!AG20</f>
        <v>0</v>
      </c>
      <c r="AG20" s="2">
        <f>Financeiro!AG20+Complemento!AH20</f>
        <v>0</v>
      </c>
      <c r="AH20" s="2">
        <f>Financeiro!AH20+Complemento!AI20</f>
        <v>0</v>
      </c>
      <c r="AI20" s="2">
        <f>Financeiro!AI20+Complemento!AJ20</f>
        <v>0</v>
      </c>
      <c r="AJ20" s="2">
        <f t="shared" si="0"/>
        <v>62668.320000000007</v>
      </c>
    </row>
    <row r="21" spans="1:36" x14ac:dyDescent="0.25">
      <c r="A21" t="s">
        <v>20</v>
      </c>
      <c r="B21" s="2">
        <f t="shared" ref="B21:AI21" si="1">SUM(B2:B20)</f>
        <v>95873.03</v>
      </c>
      <c r="C21" s="2">
        <f t="shared" si="1"/>
        <v>5569.65</v>
      </c>
      <c r="D21" s="2">
        <f t="shared" si="1"/>
        <v>50085.599999999999</v>
      </c>
      <c r="E21" s="2">
        <f t="shared" si="1"/>
        <v>12216</v>
      </c>
      <c r="F21" s="2">
        <f t="shared" si="1"/>
        <v>9641.2800000000007</v>
      </c>
      <c r="G21" s="2">
        <f t="shared" si="1"/>
        <v>7011.84</v>
      </c>
      <c r="H21" s="2">
        <f t="shared" si="1"/>
        <v>83068.800000000003</v>
      </c>
      <c r="I21" s="2">
        <f t="shared" si="1"/>
        <v>1752.96</v>
      </c>
      <c r="J21" s="2">
        <f t="shared" si="1"/>
        <v>125665.92</v>
      </c>
      <c r="K21" s="2">
        <f t="shared" si="1"/>
        <v>5916.24</v>
      </c>
      <c r="L21" s="2">
        <f t="shared" si="1"/>
        <v>290689.51</v>
      </c>
      <c r="M21" s="2">
        <f t="shared" si="1"/>
        <v>81742.719999999987</v>
      </c>
      <c r="N21" s="2">
        <f t="shared" si="1"/>
        <v>163694.39999999999</v>
      </c>
      <c r="O21" s="2">
        <f t="shared" si="1"/>
        <v>318938.32</v>
      </c>
      <c r="P21" s="2">
        <f t="shared" si="1"/>
        <v>173467.2</v>
      </c>
      <c r="Q21" s="2">
        <f t="shared" si="1"/>
        <v>876.48</v>
      </c>
      <c r="R21" s="2">
        <f t="shared" si="1"/>
        <v>16568.399999999998</v>
      </c>
      <c r="S21" s="2">
        <f t="shared" si="1"/>
        <v>30456.48</v>
      </c>
      <c r="T21" s="2">
        <f t="shared" si="1"/>
        <v>27045.170000000002</v>
      </c>
      <c r="U21" s="2">
        <f t="shared" si="1"/>
        <v>157736.6</v>
      </c>
      <c r="V21" s="2">
        <f t="shared" si="1"/>
        <v>22837.05</v>
      </c>
      <c r="W21" s="2">
        <f t="shared" si="1"/>
        <v>15405.69</v>
      </c>
      <c r="X21" s="2">
        <f t="shared" si="1"/>
        <v>259940.88</v>
      </c>
      <c r="Y21" s="2">
        <f t="shared" si="1"/>
        <v>388982.02</v>
      </c>
      <c r="Z21" s="2">
        <f t="shared" si="1"/>
        <v>33267.149999999994</v>
      </c>
      <c r="AA21" s="2">
        <f t="shared" si="1"/>
        <v>109469.1</v>
      </c>
      <c r="AB21" s="2">
        <f t="shared" si="1"/>
        <v>11934.300000000001</v>
      </c>
      <c r="AC21" s="2">
        <f t="shared" si="1"/>
        <v>657.36</v>
      </c>
      <c r="AD21" s="2">
        <f t="shared" si="1"/>
        <v>73296</v>
      </c>
      <c r="AE21" s="2">
        <f t="shared" si="1"/>
        <v>476136.88</v>
      </c>
      <c r="AF21" s="2">
        <f t="shared" si="1"/>
        <v>150256.79999999999</v>
      </c>
      <c r="AG21" s="2">
        <f t="shared" si="1"/>
        <v>306843.07999999996</v>
      </c>
      <c r="AH21" s="2">
        <f t="shared" si="1"/>
        <v>320257.3</v>
      </c>
      <c r="AI21" s="2">
        <f t="shared" si="1"/>
        <v>262084.2</v>
      </c>
      <c r="AJ21" s="2">
        <f>SUM(AJ2:AJ20)</f>
        <v>4089384.4099999997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Delib</vt:lpstr>
      <vt:lpstr>Resumo</vt:lpstr>
      <vt:lpstr>Físico</vt:lpstr>
      <vt:lpstr>Financeiro</vt:lpstr>
      <vt:lpstr>Complemento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2025-12-08T13:51:13Z</dcterms:created>
  <dcterms:modified xsi:type="dcterms:W3CDTF">2025-12-08T13:58:41Z</dcterms:modified>
</cp:coreProperties>
</file>