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Ambulatorial\"/>
    </mc:Choice>
  </mc:AlternateContent>
  <xr:revisionPtr revIDLastSave="0" documentId="13_ncr:1_{F2A3B9B6-40E5-4404-9D11-C5FEA9257828}" xr6:coauthVersionLast="47" xr6:coauthVersionMax="47" xr10:uidLastSave="{00000000-0000-0000-0000-000000000000}"/>
  <bookViews>
    <workbookView xWindow="2730" yWindow="720" windowWidth="14640" windowHeight="15480" activeTab="4" xr2:uid="{4FE51B7F-36F6-42F1-81D5-B05CDCB73E7F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">[1]Delib!$A$1:$B$27</definedName>
    <definedName name="df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" i="5" l="1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B2" i="5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C22" i="4"/>
  <c r="AQ3" i="4"/>
  <c r="AQ4" i="4"/>
  <c r="AQ5" i="4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" i="4"/>
</calcChain>
</file>

<file path=xl/sharedStrings.xml><?xml version="1.0" encoding="utf-8"?>
<sst xmlns="http://schemas.openxmlformats.org/spreadsheetml/2006/main" count="254" uniqueCount="64">
  <si>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</si>
  <si>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</si>
  <si>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</si>
  <si>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</si>
  <si>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</si>
  <si>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</si>
  <si>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</si>
  <si>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</si>
  <si>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</si>
  <si>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</si>
  <si>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</si>
  <si>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0405040210 REPOSICIONAMENTO DE LENTE INTRAOCULAR</t>
  </si>
  <si>
    <t>0405050020 CAPSULOTOMIA A YAG LASER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</si>
  <si>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</si>
  <si>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</si>
  <si>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</si>
  <si>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</si>
  <si>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</si>
  <si>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</si>
  <si>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</si>
  <si>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</si>
  <si>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</si>
  <si>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</si>
  <si>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</si>
  <si>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</si>
  <si>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</si>
  <si>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</si>
  <si>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</si>
  <si>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2418177 HOSPITAL SAO FRANCISCO DE ASSIS</t>
  </si>
  <si>
    <t>2491249 HOSPITAL SANTA CRUZ DE CANOINHAS</t>
  </si>
  <si>
    <t>2492342 HOSPITAL SANTO ANTONIO GUARAMIRIM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</si>
  <si>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</si>
  <si>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</si>
  <si>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</si>
  <si>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</si>
  <si>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</si>
  <si>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</si>
  <si>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</si>
  <si>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2558017 HOSPITAL DE CARIDADE S B J DOS PASSOS</t>
  </si>
  <si>
    <t>2558246 HOSPITAL SANTA ISABEL</t>
  </si>
  <si>
    <t>2568713 HOSPITAL REGIONAL ALTO VALE</t>
  </si>
  <si>
    <t>2778831 HOSPITAL NOSSA SENHORA DA IMACULADA CONCEICAO</t>
  </si>
  <si>
    <t>2846055 BRUNO BIANCHI SERVICOS MEDICOS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</si>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</sst>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Ambulatorial/SIA%20FAEC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0</v>
          </cell>
        </row>
        <row r="17">
          <cell r="A17">
            <v>405050100</v>
          </cell>
          <cell r="B17">
            <v>0</v>
          </cell>
        </row>
        <row r="18">
          <cell r="A18">
            <v>405050119</v>
          </cell>
          <cell r="B18">
            <v>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D54F-082C-463F-8179-0B33B98D81DF}">
  <dimension ref="A1:B27"/>
  <sheetViews>
    <sheetView workbookViewId="0">
      <selection sqref="A1:B27"/>
    </sheetView>
  </sheetViews>
  <sheetFormatPr defaultRowHeight="15" x14ac:dyDescent="0.25"/>
  <cols>
    <col min="1" max="1" width="10.28515625" customWidth="1"/>
    <col min="2" max="2" width="12.140625" bestFit="1" customWidth="1"/>
  </cols>
  <sheetData>
    <row r="1" spans="1:2" x14ac:dyDescent="0.25">
      <c r="A1" t="s">
        <v>62</v>
      </c>
      <c r="B1" t="s">
        <v>63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0</v>
      </c>
    </row>
    <row r="17" spans="1:2" x14ac:dyDescent="0.25">
      <c r="A17">
        <v>405050100</v>
      </c>
      <c r="B17" s="1">
        <v>0</v>
      </c>
    </row>
    <row r="18" spans="1:2" x14ac:dyDescent="0.25">
      <c r="A18">
        <v>405050119</v>
      </c>
      <c r="B18" s="1">
        <v>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89FC-8558-4D2A-8325-50FA1F165479}">
  <dimension ref="A1:AP22"/>
  <sheetViews>
    <sheetView workbookViewId="0">
      <selection sqref="A1:AP22"/>
    </sheetView>
  </sheetViews>
  <sheetFormatPr defaultRowHeight="15" x14ac:dyDescent="0.25"/>
  <cols>
    <col min="1" max="1" width="10.85546875" customWidth="1"/>
  </cols>
  <sheetData>
    <row r="1" spans="1:4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56</v>
      </c>
      <c r="AK1" t="s">
        <v>57</v>
      </c>
      <c r="AL1" t="s">
        <v>58</v>
      </c>
      <c r="AM1" t="s">
        <v>59</v>
      </c>
      <c r="AN1" t="s">
        <v>60</v>
      </c>
      <c r="AO1" t="s">
        <v>61</v>
      </c>
      <c r="AP1" t="s">
        <v>21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6</v>
      </c>
      <c r="M2">
        <v>0</v>
      </c>
      <c r="N2">
        <v>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4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12</v>
      </c>
    </row>
    <row r="3" spans="1:4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7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2</v>
      </c>
      <c r="W3">
        <v>0</v>
      </c>
      <c r="X3">
        <v>1</v>
      </c>
      <c r="Y3">
        <v>7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7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25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100</v>
      </c>
    </row>
    <row r="6" spans="1:4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2</v>
      </c>
      <c r="AN6">
        <v>0</v>
      </c>
      <c r="AO6">
        <v>0</v>
      </c>
      <c r="AP6">
        <v>3</v>
      </c>
    </row>
    <row r="7" spans="1:42" x14ac:dyDescent="0.25">
      <c r="A7" t="s">
        <v>6</v>
      </c>
      <c r="B7">
        <v>17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21</v>
      </c>
      <c r="AG7">
        <v>0</v>
      </c>
      <c r="AH7">
        <v>0</v>
      </c>
      <c r="AI7">
        <v>0</v>
      </c>
      <c r="AJ7">
        <v>0</v>
      </c>
      <c r="AK7">
        <v>0</v>
      </c>
      <c r="AL7">
        <v>5</v>
      </c>
      <c r="AM7">
        <v>209</v>
      </c>
      <c r="AN7">
        <v>0</v>
      </c>
      <c r="AO7">
        <v>0</v>
      </c>
      <c r="AP7">
        <v>276</v>
      </c>
    </row>
    <row r="8" spans="1:42" x14ac:dyDescent="0.25">
      <c r="A8" t="s">
        <v>7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25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4</v>
      </c>
      <c r="AL8">
        <v>0</v>
      </c>
      <c r="AM8">
        <v>0</v>
      </c>
      <c r="AN8">
        <v>0</v>
      </c>
      <c r="AO8">
        <v>0</v>
      </c>
      <c r="AP8">
        <v>33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</v>
      </c>
      <c r="O9">
        <v>0</v>
      </c>
      <c r="P9">
        <v>0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4</v>
      </c>
      <c r="Y9">
        <v>0</v>
      </c>
      <c r="Z9">
        <v>9</v>
      </c>
      <c r="AA9">
        <v>0</v>
      </c>
      <c r="AB9">
        <v>0</v>
      </c>
      <c r="AC9">
        <v>0</v>
      </c>
      <c r="AD9">
        <v>0</v>
      </c>
      <c r="AE9">
        <v>0</v>
      </c>
      <c r="AF9">
        <v>4</v>
      </c>
      <c r="AG9">
        <v>0</v>
      </c>
      <c r="AH9">
        <v>20</v>
      </c>
      <c r="AI9">
        <v>0</v>
      </c>
      <c r="AJ9">
        <v>2</v>
      </c>
      <c r="AK9">
        <v>58</v>
      </c>
      <c r="AL9">
        <v>2</v>
      </c>
      <c r="AM9">
        <v>9</v>
      </c>
      <c r="AN9">
        <v>0</v>
      </c>
      <c r="AO9">
        <v>5</v>
      </c>
      <c r="AP9">
        <v>117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2</v>
      </c>
      <c r="AN10">
        <v>0</v>
      </c>
      <c r="AO10">
        <v>0</v>
      </c>
      <c r="AP10">
        <v>2</v>
      </c>
    </row>
    <row r="11" spans="1:4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23</v>
      </c>
      <c r="M11">
        <v>300</v>
      </c>
      <c r="N11">
        <v>14</v>
      </c>
      <c r="O11">
        <v>3</v>
      </c>
      <c r="P11">
        <v>0</v>
      </c>
      <c r="Q11">
        <v>0</v>
      </c>
      <c r="R11">
        <v>0</v>
      </c>
      <c r="S11">
        <v>0</v>
      </c>
      <c r="T11">
        <v>14</v>
      </c>
      <c r="U11">
        <v>0</v>
      </c>
      <c r="V11">
        <v>0</v>
      </c>
      <c r="W11">
        <v>6</v>
      </c>
      <c r="X11">
        <v>0</v>
      </c>
      <c r="Y11">
        <v>0</v>
      </c>
      <c r="Z11">
        <v>0</v>
      </c>
      <c r="AA11">
        <v>0</v>
      </c>
      <c r="AB11">
        <v>0</v>
      </c>
      <c r="AC11">
        <v>34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394</v>
      </c>
    </row>
    <row r="12" spans="1:4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2</v>
      </c>
    </row>
    <row r="13" spans="1:42" x14ac:dyDescent="0.25">
      <c r="A13" t="s">
        <v>12</v>
      </c>
      <c r="B13">
        <v>65</v>
      </c>
      <c r="C13">
        <v>3</v>
      </c>
      <c r="D13">
        <v>0</v>
      </c>
      <c r="E13">
        <v>11</v>
      </c>
      <c r="F13">
        <v>0</v>
      </c>
      <c r="G13">
        <v>0</v>
      </c>
      <c r="H13">
        <v>124</v>
      </c>
      <c r="I13">
        <v>0</v>
      </c>
      <c r="J13">
        <v>0</v>
      </c>
      <c r="K13">
        <v>0</v>
      </c>
      <c r="L13">
        <v>94</v>
      </c>
      <c r="M13">
        <v>0</v>
      </c>
      <c r="N13">
        <v>6</v>
      </c>
      <c r="O13">
        <v>171</v>
      </c>
      <c r="P13">
        <v>0</v>
      </c>
      <c r="Q13">
        <v>8</v>
      </c>
      <c r="R13">
        <v>0</v>
      </c>
      <c r="S13">
        <v>0</v>
      </c>
      <c r="T13">
        <v>0</v>
      </c>
      <c r="U13">
        <v>0</v>
      </c>
      <c r="V13">
        <v>77</v>
      </c>
      <c r="W13">
        <v>16</v>
      </c>
      <c r="X13">
        <v>23</v>
      </c>
      <c r="Y13">
        <v>37</v>
      </c>
      <c r="Z13">
        <v>14</v>
      </c>
      <c r="AA13">
        <v>187</v>
      </c>
      <c r="AB13">
        <v>69</v>
      </c>
      <c r="AC13">
        <v>192</v>
      </c>
      <c r="AD13">
        <v>37</v>
      </c>
      <c r="AE13">
        <v>5</v>
      </c>
      <c r="AF13">
        <v>23</v>
      </c>
      <c r="AG13">
        <v>0</v>
      </c>
      <c r="AH13">
        <v>0</v>
      </c>
      <c r="AI13">
        <v>0</v>
      </c>
      <c r="AJ13">
        <v>95</v>
      </c>
      <c r="AK13">
        <v>164</v>
      </c>
      <c r="AL13">
        <v>0</v>
      </c>
      <c r="AM13">
        <v>56</v>
      </c>
      <c r="AN13">
        <v>112</v>
      </c>
      <c r="AO13">
        <v>75</v>
      </c>
      <c r="AP13">
        <v>1664</v>
      </c>
    </row>
    <row r="14" spans="1:4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7</v>
      </c>
      <c r="AN14">
        <v>0</v>
      </c>
      <c r="AO14">
        <v>0</v>
      </c>
      <c r="AP14">
        <v>7</v>
      </c>
    </row>
    <row r="15" spans="1:42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3</v>
      </c>
      <c r="AN15">
        <v>0</v>
      </c>
      <c r="AO15">
        <v>0</v>
      </c>
      <c r="AP15">
        <v>5</v>
      </c>
    </row>
    <row r="16" spans="1:4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13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27</v>
      </c>
      <c r="AN16">
        <v>0</v>
      </c>
      <c r="AO16">
        <v>0</v>
      </c>
      <c r="AP16">
        <v>49</v>
      </c>
    </row>
    <row r="17" spans="1:42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25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25</v>
      </c>
    </row>
    <row r="18" spans="1:42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9</v>
      </c>
    </row>
    <row r="19" spans="1:42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8</v>
      </c>
      <c r="Q19">
        <v>0</v>
      </c>
      <c r="R19">
        <v>0</v>
      </c>
      <c r="S19">
        <v>0</v>
      </c>
      <c r="T19">
        <v>3</v>
      </c>
      <c r="U19">
        <v>0</v>
      </c>
      <c r="V19">
        <v>0</v>
      </c>
      <c r="W19">
        <v>0</v>
      </c>
      <c r="X19">
        <v>3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  <c r="AO19">
        <v>0</v>
      </c>
      <c r="AP19">
        <v>16</v>
      </c>
    </row>
    <row r="20" spans="1:42" x14ac:dyDescent="0.25">
      <c r="A20" t="s">
        <v>19</v>
      </c>
      <c r="B20">
        <v>27</v>
      </c>
      <c r="C20">
        <v>0</v>
      </c>
      <c r="D20">
        <v>47</v>
      </c>
      <c r="E20">
        <v>11</v>
      </c>
      <c r="F20">
        <v>0</v>
      </c>
      <c r="G20">
        <v>0</v>
      </c>
      <c r="H20">
        <v>73</v>
      </c>
      <c r="I20">
        <v>17</v>
      </c>
      <c r="J20">
        <v>0</v>
      </c>
      <c r="K20">
        <v>0</v>
      </c>
      <c r="L20">
        <v>106</v>
      </c>
      <c r="M20">
        <v>0</v>
      </c>
      <c r="N20">
        <v>48</v>
      </c>
      <c r="O20">
        <v>152</v>
      </c>
      <c r="P20">
        <v>80</v>
      </c>
      <c r="Q20">
        <v>57</v>
      </c>
      <c r="R20">
        <v>155</v>
      </c>
      <c r="S20">
        <v>0</v>
      </c>
      <c r="T20">
        <v>5</v>
      </c>
      <c r="U20">
        <v>35</v>
      </c>
      <c r="V20">
        <v>28</v>
      </c>
      <c r="W20">
        <v>14</v>
      </c>
      <c r="X20">
        <v>56</v>
      </c>
      <c r="Y20">
        <v>0</v>
      </c>
      <c r="Z20">
        <v>0</v>
      </c>
      <c r="AA20">
        <v>112</v>
      </c>
      <c r="AB20">
        <v>293</v>
      </c>
      <c r="AC20">
        <v>182</v>
      </c>
      <c r="AD20">
        <v>48</v>
      </c>
      <c r="AE20">
        <v>7</v>
      </c>
      <c r="AF20">
        <v>10</v>
      </c>
      <c r="AG20">
        <v>3</v>
      </c>
      <c r="AH20">
        <v>86</v>
      </c>
      <c r="AI20">
        <v>81</v>
      </c>
      <c r="AJ20">
        <v>70</v>
      </c>
      <c r="AK20">
        <v>190</v>
      </c>
      <c r="AL20">
        <v>0</v>
      </c>
      <c r="AM20">
        <v>48</v>
      </c>
      <c r="AN20">
        <v>149</v>
      </c>
      <c r="AO20">
        <v>0</v>
      </c>
      <c r="AP20">
        <v>2190</v>
      </c>
    </row>
    <row r="21" spans="1:42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6</v>
      </c>
      <c r="G21">
        <v>4</v>
      </c>
      <c r="H21">
        <v>1</v>
      </c>
      <c r="I21">
        <v>0</v>
      </c>
      <c r="J21">
        <v>2</v>
      </c>
      <c r="K21">
        <v>6</v>
      </c>
      <c r="L21">
        <v>7</v>
      </c>
      <c r="M21">
        <v>9</v>
      </c>
      <c r="N21">
        <v>0</v>
      </c>
      <c r="O21">
        <v>7</v>
      </c>
      <c r="P21">
        <v>0</v>
      </c>
      <c r="Q21">
        <v>0</v>
      </c>
      <c r="R21">
        <v>0</v>
      </c>
      <c r="S21">
        <v>2</v>
      </c>
      <c r="T21">
        <v>12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56</v>
      </c>
    </row>
    <row r="22" spans="1:42" x14ac:dyDescent="0.25">
      <c r="A22" t="s">
        <v>21</v>
      </c>
      <c r="B22">
        <v>110</v>
      </c>
      <c r="C22">
        <v>3</v>
      </c>
      <c r="D22">
        <v>47</v>
      </c>
      <c r="E22">
        <v>22</v>
      </c>
      <c r="F22">
        <v>6</v>
      </c>
      <c r="G22">
        <v>4</v>
      </c>
      <c r="H22">
        <v>198</v>
      </c>
      <c r="I22">
        <v>17</v>
      </c>
      <c r="J22">
        <v>2</v>
      </c>
      <c r="K22">
        <v>6</v>
      </c>
      <c r="L22">
        <v>368</v>
      </c>
      <c r="M22">
        <v>309</v>
      </c>
      <c r="N22">
        <v>85</v>
      </c>
      <c r="O22">
        <v>358</v>
      </c>
      <c r="P22">
        <v>123</v>
      </c>
      <c r="Q22">
        <v>67</v>
      </c>
      <c r="R22">
        <v>155</v>
      </c>
      <c r="S22">
        <v>2</v>
      </c>
      <c r="T22">
        <v>35</v>
      </c>
      <c r="U22">
        <v>35</v>
      </c>
      <c r="V22">
        <v>107</v>
      </c>
      <c r="W22">
        <v>36</v>
      </c>
      <c r="X22">
        <v>104</v>
      </c>
      <c r="Y22">
        <v>44</v>
      </c>
      <c r="Z22">
        <v>23</v>
      </c>
      <c r="AA22">
        <v>299</v>
      </c>
      <c r="AB22">
        <v>362</v>
      </c>
      <c r="AC22">
        <v>408</v>
      </c>
      <c r="AD22">
        <v>85</v>
      </c>
      <c r="AE22">
        <v>12</v>
      </c>
      <c r="AF22">
        <v>58</v>
      </c>
      <c r="AG22">
        <v>3</v>
      </c>
      <c r="AH22">
        <v>113</v>
      </c>
      <c r="AI22">
        <v>81</v>
      </c>
      <c r="AJ22">
        <v>167</v>
      </c>
      <c r="AK22">
        <v>419</v>
      </c>
      <c r="AL22">
        <v>7</v>
      </c>
      <c r="AM22">
        <v>363</v>
      </c>
      <c r="AN22">
        <v>263</v>
      </c>
      <c r="AO22">
        <v>80</v>
      </c>
      <c r="AP22">
        <v>4986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72CC-8E0D-4983-B843-A1F03DBB24D8}">
  <dimension ref="A1:AP22"/>
  <sheetViews>
    <sheetView workbookViewId="0"/>
  </sheetViews>
  <sheetFormatPr defaultRowHeight="15" x14ac:dyDescent="0.25"/>
  <cols>
    <col min="1" max="1" width="11" customWidth="1"/>
    <col min="2" max="2" width="13.28515625" bestFit="1" customWidth="1"/>
    <col min="3" max="3" width="12.28515625" bestFit="1" customWidth="1"/>
    <col min="4" max="4" width="13.28515625" bestFit="1" customWidth="1"/>
    <col min="5" max="5" width="13.42578125" bestFit="1" customWidth="1"/>
    <col min="6" max="6" width="12.28515625" bestFit="1" customWidth="1"/>
    <col min="7" max="9" width="13.42578125" bestFit="1" customWidth="1"/>
    <col min="10" max="10" width="12.28515625" bestFit="1" customWidth="1"/>
    <col min="11" max="11" width="14.42578125" bestFit="1" customWidth="1"/>
    <col min="12" max="12" width="14.28515625" bestFit="1" customWidth="1"/>
    <col min="13" max="13" width="14.42578125" bestFit="1" customWidth="1"/>
    <col min="14" max="14" width="13.28515625" bestFit="1" customWidth="1"/>
    <col min="15" max="16" width="14.28515625" bestFit="1" customWidth="1"/>
    <col min="17" max="17" width="13.28515625" bestFit="1" customWidth="1"/>
    <col min="18" max="18" width="14.28515625" bestFit="1" customWidth="1"/>
    <col min="19" max="19" width="13.42578125" bestFit="1" customWidth="1"/>
    <col min="20" max="20" width="16" bestFit="1" customWidth="1"/>
    <col min="21" max="21" width="13.42578125" bestFit="1" customWidth="1"/>
    <col min="22" max="22" width="16" bestFit="1" customWidth="1"/>
    <col min="23" max="24" width="13.28515625" bestFit="1" customWidth="1"/>
    <col min="25" max="26" width="12.140625" bestFit="1" customWidth="1"/>
    <col min="27" max="29" width="14.28515625" bestFit="1" customWidth="1"/>
    <col min="30" max="30" width="13.28515625" bestFit="1" customWidth="1"/>
    <col min="31" max="31" width="12.140625" bestFit="1" customWidth="1"/>
    <col min="32" max="32" width="13.28515625" bestFit="1" customWidth="1"/>
    <col min="33" max="33" width="12.140625" bestFit="1" customWidth="1"/>
    <col min="34" max="34" width="14.28515625" bestFit="1" customWidth="1"/>
    <col min="35" max="36" width="13.28515625" bestFit="1" customWidth="1"/>
    <col min="37" max="37" width="14.28515625" bestFit="1" customWidth="1"/>
    <col min="38" max="38" width="12.140625" bestFit="1" customWidth="1"/>
    <col min="39" max="40" width="14.28515625" bestFit="1" customWidth="1"/>
    <col min="41" max="41" width="13.28515625" bestFit="1" customWidth="1"/>
    <col min="42" max="42" width="15.85546875" bestFit="1" customWidth="1"/>
  </cols>
  <sheetData>
    <row r="1" spans="1:4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56</v>
      </c>
      <c r="AK1" t="s">
        <v>57</v>
      </c>
      <c r="AL1" t="s">
        <v>58</v>
      </c>
      <c r="AM1" t="s">
        <v>59</v>
      </c>
      <c r="AN1" t="s">
        <v>60</v>
      </c>
      <c r="AO1" t="s">
        <v>61</v>
      </c>
      <c r="AP1" t="s">
        <v>21</v>
      </c>
    </row>
    <row r="2" spans="1:42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2444.88</v>
      </c>
      <c r="M2" s="1">
        <v>0</v>
      </c>
      <c r="N2" s="1">
        <v>814.96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1629.92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4889.76</v>
      </c>
    </row>
    <row r="3" spans="1:42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1102.5</v>
      </c>
      <c r="M3" s="1">
        <v>0</v>
      </c>
      <c r="N3" s="1">
        <v>0</v>
      </c>
      <c r="O3" s="1">
        <v>157.5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315</v>
      </c>
      <c r="W3" s="1">
        <v>0</v>
      </c>
      <c r="X3" s="1">
        <v>157.5</v>
      </c>
      <c r="Y3" s="1">
        <v>1102.5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1102.5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3937.5</v>
      </c>
    </row>
    <row r="4" spans="1:42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689.66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689.66</v>
      </c>
    </row>
    <row r="5" spans="1:42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31104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31104</v>
      </c>
    </row>
    <row r="6" spans="1:42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2335.64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2335.64</v>
      </c>
      <c r="AN6" s="1">
        <v>0</v>
      </c>
      <c r="AO6" s="1">
        <v>0</v>
      </c>
      <c r="AP6" s="1">
        <v>4671.28</v>
      </c>
    </row>
    <row r="7" spans="1:42" x14ac:dyDescent="0.25">
      <c r="A7" t="s">
        <v>6</v>
      </c>
      <c r="B7" s="1">
        <v>1829.37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2582.64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2259.81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538.04999999999995</v>
      </c>
      <c r="AM7" s="1">
        <v>22490.49</v>
      </c>
      <c r="AN7" s="1">
        <v>0</v>
      </c>
      <c r="AO7" s="1">
        <v>0</v>
      </c>
      <c r="AP7" s="1">
        <v>29700.36</v>
      </c>
    </row>
    <row r="8" spans="1:42" x14ac:dyDescent="0.25">
      <c r="A8" t="s">
        <v>7</v>
      </c>
      <c r="B8" s="1">
        <v>762.16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19054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2286.48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3048.64</v>
      </c>
      <c r="AL8" s="1">
        <v>0</v>
      </c>
      <c r="AM8" s="1">
        <v>0</v>
      </c>
      <c r="AN8" s="1">
        <v>0</v>
      </c>
      <c r="AO8" s="1">
        <v>0</v>
      </c>
      <c r="AP8" s="1">
        <v>25151.279999999999</v>
      </c>
    </row>
    <row r="9" spans="1:42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860.92</v>
      </c>
      <c r="O9" s="1">
        <v>0</v>
      </c>
      <c r="P9" s="1">
        <v>0</v>
      </c>
      <c r="Q9" s="1">
        <v>860.92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1721.84</v>
      </c>
      <c r="Y9" s="1">
        <v>0</v>
      </c>
      <c r="Z9" s="1">
        <v>3874.14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1721.84</v>
      </c>
      <c r="AG9" s="1">
        <v>0</v>
      </c>
      <c r="AH9" s="1">
        <v>8609.2000000000007</v>
      </c>
      <c r="AI9" s="1">
        <v>0</v>
      </c>
      <c r="AJ9" s="1">
        <v>860.92</v>
      </c>
      <c r="AK9" s="1">
        <v>24966.68</v>
      </c>
      <c r="AL9" s="1">
        <v>860.92</v>
      </c>
      <c r="AM9" s="1">
        <v>3874.14</v>
      </c>
      <c r="AN9" s="1">
        <v>0</v>
      </c>
      <c r="AO9" s="1">
        <v>2152.3000000000002</v>
      </c>
      <c r="AP9" s="1">
        <v>50363.82</v>
      </c>
    </row>
    <row r="10" spans="1:42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1692.38</v>
      </c>
      <c r="AN10" s="1">
        <v>0</v>
      </c>
      <c r="AO10" s="1">
        <v>0</v>
      </c>
      <c r="AP10" s="1">
        <v>1692.38</v>
      </c>
    </row>
    <row r="11" spans="1:42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20674.240000000002</v>
      </c>
      <c r="M11" s="1">
        <v>269664</v>
      </c>
      <c r="N11" s="1">
        <v>12584.32</v>
      </c>
      <c r="O11" s="1">
        <v>2696.64</v>
      </c>
      <c r="P11" s="1">
        <v>0</v>
      </c>
      <c r="Q11" s="1">
        <v>0</v>
      </c>
      <c r="R11" s="1">
        <v>0</v>
      </c>
      <c r="S11" s="1">
        <v>0</v>
      </c>
      <c r="T11" s="1">
        <v>12584.32</v>
      </c>
      <c r="U11" s="1">
        <v>0</v>
      </c>
      <c r="V11" s="1">
        <v>0</v>
      </c>
      <c r="W11" s="1">
        <v>5393.28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30561.919999999998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354158.72</v>
      </c>
    </row>
    <row r="12" spans="1:42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1814.4</v>
      </c>
      <c r="AL12" s="1">
        <v>0</v>
      </c>
      <c r="AM12" s="1">
        <v>0</v>
      </c>
      <c r="AN12" s="1">
        <v>0</v>
      </c>
      <c r="AO12" s="1">
        <v>0</v>
      </c>
      <c r="AP12" s="1">
        <v>1814.4</v>
      </c>
    </row>
    <row r="13" spans="1:42" x14ac:dyDescent="0.25">
      <c r="A13" t="s">
        <v>12</v>
      </c>
      <c r="B13" s="1">
        <v>7330.05</v>
      </c>
      <c r="C13" s="1">
        <v>338.31</v>
      </c>
      <c r="D13" s="1">
        <v>0</v>
      </c>
      <c r="E13" s="1">
        <v>1240.47</v>
      </c>
      <c r="F13" s="1">
        <v>0</v>
      </c>
      <c r="G13" s="1">
        <v>0</v>
      </c>
      <c r="H13" s="1">
        <v>13983.48</v>
      </c>
      <c r="I13" s="1">
        <v>0</v>
      </c>
      <c r="J13" s="1">
        <v>0</v>
      </c>
      <c r="K13" s="1">
        <v>0</v>
      </c>
      <c r="L13" s="1">
        <v>10600.38</v>
      </c>
      <c r="M13" s="1">
        <v>0</v>
      </c>
      <c r="N13" s="1">
        <v>676.62</v>
      </c>
      <c r="O13" s="1">
        <v>19283.669999999998</v>
      </c>
      <c r="P13" s="1">
        <v>0</v>
      </c>
      <c r="Q13" s="1">
        <v>902.16</v>
      </c>
      <c r="R13" s="1">
        <v>0</v>
      </c>
      <c r="S13" s="1">
        <v>0</v>
      </c>
      <c r="T13" s="1">
        <v>0</v>
      </c>
      <c r="U13" s="1">
        <v>0</v>
      </c>
      <c r="V13" s="1">
        <v>8683.2900000000009</v>
      </c>
      <c r="W13" s="1">
        <v>1804.32</v>
      </c>
      <c r="X13" s="1">
        <v>2593.71</v>
      </c>
      <c r="Y13" s="1">
        <v>4172.49</v>
      </c>
      <c r="Z13" s="1">
        <v>1578.78</v>
      </c>
      <c r="AA13" s="1">
        <v>21087.99</v>
      </c>
      <c r="AB13" s="1">
        <v>7781.13</v>
      </c>
      <c r="AC13" s="1">
        <v>21651.84</v>
      </c>
      <c r="AD13" s="1">
        <v>4172.49</v>
      </c>
      <c r="AE13" s="1">
        <v>563.85</v>
      </c>
      <c r="AF13" s="1">
        <v>2593.71</v>
      </c>
      <c r="AG13" s="1">
        <v>0</v>
      </c>
      <c r="AH13" s="1">
        <v>0</v>
      </c>
      <c r="AI13" s="1">
        <v>0</v>
      </c>
      <c r="AJ13" s="1">
        <v>10713.15</v>
      </c>
      <c r="AK13" s="1">
        <v>18494.28</v>
      </c>
      <c r="AL13" s="1">
        <v>0</v>
      </c>
      <c r="AM13" s="1">
        <v>6315.12</v>
      </c>
      <c r="AN13" s="1">
        <v>12630.24</v>
      </c>
      <c r="AO13" s="1">
        <v>8457.75</v>
      </c>
      <c r="AP13" s="1">
        <v>187649.28</v>
      </c>
    </row>
    <row r="14" spans="1:42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315</v>
      </c>
      <c r="AN14" s="1">
        <v>0</v>
      </c>
      <c r="AO14" s="1">
        <v>0</v>
      </c>
      <c r="AP14" s="1">
        <v>315</v>
      </c>
    </row>
    <row r="15" spans="1:42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1112.83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1112.83</v>
      </c>
      <c r="AL15" s="1">
        <v>0</v>
      </c>
      <c r="AM15" s="1">
        <v>3338.49</v>
      </c>
      <c r="AN15" s="1">
        <v>0</v>
      </c>
      <c r="AO15" s="1">
        <v>0</v>
      </c>
      <c r="AP15" s="1">
        <v>5564.15</v>
      </c>
    </row>
    <row r="16" spans="1:42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1170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810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1215</v>
      </c>
      <c r="AN16" s="1">
        <v>0</v>
      </c>
      <c r="AO16" s="1">
        <v>0</v>
      </c>
      <c r="AP16" s="1">
        <v>3195</v>
      </c>
    </row>
    <row r="17" spans="1:42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4306.75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4306.75</v>
      </c>
    </row>
    <row r="18" spans="1:42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3927.96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3927.96</v>
      </c>
    </row>
    <row r="19" spans="1:42" x14ac:dyDescent="0.25">
      <c r="A19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7186.8</v>
      </c>
      <c r="Q19" s="1">
        <v>0</v>
      </c>
      <c r="R19" s="1">
        <v>0</v>
      </c>
      <c r="S19" s="1">
        <v>0</v>
      </c>
      <c r="T19" s="1">
        <v>2695.05</v>
      </c>
      <c r="U19" s="1">
        <v>0</v>
      </c>
      <c r="V19" s="1">
        <v>0</v>
      </c>
      <c r="W19" s="1">
        <v>0</v>
      </c>
      <c r="X19" s="1">
        <v>2695.05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1796.7</v>
      </c>
      <c r="AO19" s="1">
        <v>0</v>
      </c>
      <c r="AP19" s="1">
        <v>14373.6</v>
      </c>
    </row>
    <row r="20" spans="1:42" x14ac:dyDescent="0.25">
      <c r="A20" t="s">
        <v>19</v>
      </c>
      <c r="B20" s="1">
        <v>20833.2</v>
      </c>
      <c r="C20" s="1">
        <v>0</v>
      </c>
      <c r="D20" s="1">
        <v>57415.199999999997</v>
      </c>
      <c r="E20" s="1">
        <v>8487.6</v>
      </c>
      <c r="F20" s="1">
        <v>0</v>
      </c>
      <c r="G20" s="1">
        <v>0</v>
      </c>
      <c r="H20" s="1">
        <v>56326.8</v>
      </c>
      <c r="I20" s="1">
        <v>13117.2</v>
      </c>
      <c r="J20" s="1">
        <v>0</v>
      </c>
      <c r="K20" s="1">
        <v>0</v>
      </c>
      <c r="L20" s="1">
        <v>129489.60000000001</v>
      </c>
      <c r="M20" s="1">
        <v>0</v>
      </c>
      <c r="N20" s="1">
        <v>58636.800000000003</v>
      </c>
      <c r="O20" s="1">
        <v>185683.20000000001</v>
      </c>
      <c r="P20" s="1">
        <v>104803.2</v>
      </c>
      <c r="Q20" s="1">
        <v>69631.199999999997</v>
      </c>
      <c r="R20" s="1">
        <v>189348</v>
      </c>
      <c r="S20" s="1">
        <v>0</v>
      </c>
      <c r="T20" s="1">
        <v>3858</v>
      </c>
      <c r="U20" s="1">
        <v>42756</v>
      </c>
      <c r="V20" s="1">
        <v>34204.800000000003</v>
      </c>
      <c r="W20" s="1">
        <v>10802.4</v>
      </c>
      <c r="X20" s="1">
        <v>68409.600000000006</v>
      </c>
      <c r="Y20" s="1">
        <v>0</v>
      </c>
      <c r="Z20" s="1">
        <v>0</v>
      </c>
      <c r="AA20" s="1">
        <v>86419.199999999997</v>
      </c>
      <c r="AB20" s="1">
        <v>357928.8</v>
      </c>
      <c r="AC20" s="1">
        <v>222331.2</v>
      </c>
      <c r="AD20" s="1">
        <v>37036.800000000003</v>
      </c>
      <c r="AE20" s="1">
        <v>5401.2</v>
      </c>
      <c r="AF20" s="1">
        <v>12216</v>
      </c>
      <c r="AG20" s="1">
        <v>2314.8000000000002</v>
      </c>
      <c r="AH20" s="1">
        <v>105057.60000000001</v>
      </c>
      <c r="AI20" s="1">
        <v>62499.6</v>
      </c>
      <c r="AJ20" s="1">
        <v>85512</v>
      </c>
      <c r="AK20" s="1">
        <v>232104</v>
      </c>
      <c r="AL20" s="1">
        <v>0</v>
      </c>
      <c r="AM20" s="1">
        <v>58636.800000000003</v>
      </c>
      <c r="AN20" s="1">
        <v>182018.4</v>
      </c>
      <c r="AO20" s="1">
        <v>0</v>
      </c>
      <c r="AP20" s="1">
        <v>2503279.2000000002</v>
      </c>
    </row>
    <row r="21" spans="1:42" x14ac:dyDescent="0.25">
      <c r="A2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2629.44</v>
      </c>
      <c r="G21" s="1">
        <v>1752.96</v>
      </c>
      <c r="H21" s="1">
        <v>438.24</v>
      </c>
      <c r="I21" s="1">
        <v>0</v>
      </c>
      <c r="J21" s="1">
        <v>876.48</v>
      </c>
      <c r="K21" s="1">
        <v>1314.72</v>
      </c>
      <c r="L21" s="1">
        <v>3067.68</v>
      </c>
      <c r="M21" s="1">
        <v>3944.16</v>
      </c>
      <c r="N21" s="1">
        <v>0</v>
      </c>
      <c r="O21" s="1">
        <v>3067.68</v>
      </c>
      <c r="P21" s="1">
        <v>0</v>
      </c>
      <c r="Q21" s="1">
        <v>0</v>
      </c>
      <c r="R21" s="1">
        <v>0</v>
      </c>
      <c r="S21" s="1">
        <v>876.48</v>
      </c>
      <c r="T21" s="1">
        <v>2629.44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20597.28</v>
      </c>
    </row>
    <row r="22" spans="1:42" x14ac:dyDescent="0.25">
      <c r="A22" t="s">
        <v>21</v>
      </c>
      <c r="B22" s="1">
        <v>30754.78</v>
      </c>
      <c r="C22" s="1">
        <v>338.31</v>
      </c>
      <c r="D22" s="1">
        <v>57415.199999999997</v>
      </c>
      <c r="E22" s="1">
        <v>9728.07</v>
      </c>
      <c r="F22" s="1">
        <v>2629.44</v>
      </c>
      <c r="G22" s="1">
        <v>1752.96</v>
      </c>
      <c r="H22" s="1">
        <v>70748.52</v>
      </c>
      <c r="I22" s="1">
        <v>13117.2</v>
      </c>
      <c r="J22" s="1">
        <v>876.48</v>
      </c>
      <c r="K22" s="1">
        <v>1314.72</v>
      </c>
      <c r="L22" s="1">
        <v>202790.03</v>
      </c>
      <c r="M22" s="1">
        <v>273608.15999999997</v>
      </c>
      <c r="N22" s="1">
        <v>74743.62</v>
      </c>
      <c r="O22" s="1">
        <v>213471.33</v>
      </c>
      <c r="P22" s="1">
        <v>135661.62</v>
      </c>
      <c r="Q22" s="1">
        <v>71394.28</v>
      </c>
      <c r="R22" s="1">
        <v>189348</v>
      </c>
      <c r="S22" s="1">
        <v>876.48</v>
      </c>
      <c r="T22" s="1">
        <v>22879.64</v>
      </c>
      <c r="U22" s="1">
        <v>42756</v>
      </c>
      <c r="V22" s="1">
        <v>43203.09</v>
      </c>
      <c r="W22" s="1">
        <v>18000</v>
      </c>
      <c r="X22" s="1">
        <v>82639.740000000005</v>
      </c>
      <c r="Y22" s="1">
        <v>5274.99</v>
      </c>
      <c r="Z22" s="1">
        <v>5452.92</v>
      </c>
      <c r="AA22" s="1">
        <v>107507.19</v>
      </c>
      <c r="AB22" s="1">
        <v>365709.93</v>
      </c>
      <c r="AC22" s="1">
        <v>274544.96000000002</v>
      </c>
      <c r="AD22" s="1">
        <v>41209.29</v>
      </c>
      <c r="AE22" s="1">
        <v>5965.05</v>
      </c>
      <c r="AF22" s="1">
        <v>18791.36</v>
      </c>
      <c r="AG22" s="1">
        <v>2314.8000000000002</v>
      </c>
      <c r="AH22" s="1">
        <v>114769.3</v>
      </c>
      <c r="AI22" s="1">
        <v>62499.6</v>
      </c>
      <c r="AJ22" s="1">
        <v>97086.07</v>
      </c>
      <c r="AK22" s="1">
        <v>281540.83</v>
      </c>
      <c r="AL22" s="1">
        <v>1398.97</v>
      </c>
      <c r="AM22" s="1">
        <v>100213.06</v>
      </c>
      <c r="AN22" s="1">
        <v>196445.34</v>
      </c>
      <c r="AO22" s="1">
        <v>10610.05</v>
      </c>
      <c r="AP22" s="1">
        <v>3251381.38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0181-DCA5-4BAC-AB4C-F9E1172086C2}">
  <dimension ref="A1:AQ22"/>
  <sheetViews>
    <sheetView workbookViewId="0">
      <selection activeCell="AQ22" sqref="AQ22"/>
    </sheetView>
  </sheetViews>
  <sheetFormatPr defaultRowHeight="15" x14ac:dyDescent="0.25"/>
  <cols>
    <col min="1" max="1" width="10" customWidth="1"/>
    <col min="3" max="3" width="13.28515625" bestFit="1" customWidth="1"/>
    <col min="4" max="4" width="12.140625" bestFit="1" customWidth="1"/>
    <col min="5" max="5" width="9.28515625" bestFit="1" customWidth="1"/>
    <col min="6" max="8" width="12.140625" bestFit="1" customWidth="1"/>
    <col min="9" max="9" width="13.28515625" bestFit="1" customWidth="1"/>
    <col min="10" max="10" width="9.28515625" bestFit="1" customWidth="1"/>
    <col min="11" max="11" width="10.5703125" bestFit="1" customWidth="1"/>
    <col min="12" max="12" width="12.140625" bestFit="1" customWidth="1"/>
    <col min="13" max="13" width="14.28515625" bestFit="1" customWidth="1"/>
    <col min="14" max="15" width="12.140625" bestFit="1" customWidth="1"/>
    <col min="16" max="17" width="13.28515625" bestFit="1" customWidth="1"/>
    <col min="18" max="18" width="12.140625" bestFit="1" customWidth="1"/>
    <col min="19" max="19" width="9.28515625" bestFit="1" customWidth="1"/>
    <col min="20" max="20" width="10.5703125" bestFit="1" customWidth="1"/>
    <col min="21" max="21" width="12.140625" bestFit="1" customWidth="1"/>
    <col min="22" max="22" width="9.28515625" bestFit="1" customWidth="1"/>
    <col min="23" max="23" width="13.28515625" bestFit="1" customWidth="1"/>
    <col min="24" max="24" width="12.140625" bestFit="1" customWidth="1"/>
    <col min="25" max="31" width="13.28515625" bestFit="1" customWidth="1"/>
    <col min="32" max="32" width="12.140625" bestFit="1" customWidth="1"/>
    <col min="33" max="33" width="13.28515625" bestFit="1" customWidth="1"/>
    <col min="34" max="34" width="9.28515625" bestFit="1" customWidth="1"/>
    <col min="35" max="35" width="13.28515625" bestFit="1" customWidth="1"/>
    <col min="36" max="36" width="9.28515625" bestFit="1" customWidth="1"/>
    <col min="37" max="37" width="13.28515625" bestFit="1" customWidth="1"/>
    <col min="38" max="38" width="14.28515625" bestFit="1" customWidth="1"/>
    <col min="39" max="39" width="12.140625" bestFit="1" customWidth="1"/>
    <col min="40" max="40" width="14.28515625" bestFit="1" customWidth="1"/>
    <col min="41" max="42" width="13.28515625" bestFit="1" customWidth="1"/>
    <col min="43" max="43" width="15.85546875" bestFit="1" customWidth="1"/>
  </cols>
  <sheetData>
    <row r="1" spans="1:43" x14ac:dyDescent="0.25">
      <c r="B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21</v>
      </c>
    </row>
    <row r="2" spans="1:43" x14ac:dyDescent="0.25">
      <c r="A2">
        <f>LEFT(B2,10)*1</f>
        <v>405010010</v>
      </c>
      <c r="B2" t="s">
        <v>1</v>
      </c>
      <c r="C2" s="1">
        <f>IFERROR(VLOOKUP($A2,df,2,0)*(Físico!B2),0)</f>
        <v>0</v>
      </c>
      <c r="D2" s="1">
        <f>IFERROR(VLOOKUP($A2,df,2,0)*(Físico!C2),0)</f>
        <v>0</v>
      </c>
      <c r="E2" s="1">
        <f>IFERROR(VLOOKUP($A2,df,2,0)*(Físico!D2),0)</f>
        <v>0</v>
      </c>
      <c r="F2" s="1">
        <f>IFERROR(VLOOKUP($A2,df,2,0)*(Físico!E2),0)</f>
        <v>0</v>
      </c>
      <c r="G2" s="1">
        <f>IFERROR(VLOOKUP($A2,df,2,0)*(Físico!F2),0)</f>
        <v>0</v>
      </c>
      <c r="H2" s="1">
        <f>IFERROR(VLOOKUP($A2,df,2,0)*(Físico!G2),0)</f>
        <v>0</v>
      </c>
      <c r="I2" s="1">
        <f>IFERROR(VLOOKUP($A2,df,2,0)*(Físico!H2),0)</f>
        <v>0</v>
      </c>
      <c r="J2" s="1">
        <f>IFERROR(VLOOKUP($A2,df,2,0)*(Físico!I2),0)</f>
        <v>0</v>
      </c>
      <c r="K2" s="1">
        <f>IFERROR(VLOOKUP($A2,df,2,0)*(Físico!J2),0)</f>
        <v>0</v>
      </c>
      <c r="L2" s="1">
        <f>IFERROR(VLOOKUP($A2,df,2,0)*(Físico!K2),0)</f>
        <v>0</v>
      </c>
      <c r="M2" s="1">
        <f>IFERROR(VLOOKUP($A2,df,2,0)*(Físico!L2),0)</f>
        <v>2444.88</v>
      </c>
      <c r="N2" s="1">
        <f>IFERROR(VLOOKUP($A2,df,2,0)*(Físico!M2),0)</f>
        <v>0</v>
      </c>
      <c r="O2" s="1">
        <f>IFERROR(VLOOKUP($A2,df,2,0)*(Físico!N2),0)</f>
        <v>814.96</v>
      </c>
      <c r="P2" s="1">
        <f>IFERROR(VLOOKUP($A2,df,2,0)*(Físico!O2),0)</f>
        <v>0</v>
      </c>
      <c r="Q2" s="1">
        <f>IFERROR(VLOOKUP($A2,df,2,0)*(Físico!P2),0)</f>
        <v>0</v>
      </c>
      <c r="R2" s="1">
        <f>IFERROR(VLOOKUP($A2,df,2,0)*(Físico!Q2),0)</f>
        <v>0</v>
      </c>
      <c r="S2" s="1">
        <f>IFERROR(VLOOKUP($A2,df,2,0)*(Físico!R2),0)</f>
        <v>0</v>
      </c>
      <c r="T2" s="1">
        <f>IFERROR(VLOOKUP($A2,df,2,0)*(Físico!S2),0)</f>
        <v>0</v>
      </c>
      <c r="U2" s="1">
        <f>IFERROR(VLOOKUP($A2,df,2,0)*(Físico!T2),0)</f>
        <v>0</v>
      </c>
      <c r="V2" s="1">
        <f>IFERROR(VLOOKUP($A2,df,2,0)*(Físico!U2),0)</f>
        <v>0</v>
      </c>
      <c r="W2" s="1">
        <f>IFERROR(VLOOKUP($A2,df,2,0)*(Físico!V2),0)</f>
        <v>0</v>
      </c>
      <c r="X2" s="1">
        <f>IFERROR(VLOOKUP($A2,df,2,0)*(Físico!W2),0)</f>
        <v>0</v>
      </c>
      <c r="Y2" s="1">
        <f>IFERROR(VLOOKUP($A2,df,2,0)*(Físico!X2),0)</f>
        <v>1629.92</v>
      </c>
      <c r="Z2" s="1">
        <f>IFERROR(VLOOKUP($A2,df,2,0)*(Físico!Y2),0)</f>
        <v>0</v>
      </c>
      <c r="AA2" s="1">
        <f>IFERROR(VLOOKUP($A2,df,2,0)*(Físico!Z2),0)</f>
        <v>0</v>
      </c>
      <c r="AB2" s="1">
        <f>IFERROR(VLOOKUP($A2,df,2,0)*(Físico!AA2),0)</f>
        <v>0</v>
      </c>
      <c r="AC2" s="1">
        <f>IFERROR(VLOOKUP($A2,df,2,0)*(Físico!AB2),0)</f>
        <v>0</v>
      </c>
      <c r="AD2" s="1">
        <f>IFERROR(VLOOKUP($A2,df,2,0)*(Físico!AC2),0)</f>
        <v>0</v>
      </c>
      <c r="AE2" s="1">
        <f>IFERROR(VLOOKUP($A2,df,2,0)*(Físico!AD2),0)</f>
        <v>0</v>
      </c>
      <c r="AF2" s="1">
        <f>IFERROR(VLOOKUP($A2,df,2,0)*(Físico!AE2),0)</f>
        <v>0</v>
      </c>
      <c r="AG2" s="1">
        <f>IFERROR(VLOOKUP($A2,df,2,0)*(Físico!AF2),0)</f>
        <v>0</v>
      </c>
      <c r="AH2" s="1">
        <f>IFERROR(VLOOKUP($A2,df,2,0)*(Físico!AG2),0)</f>
        <v>0</v>
      </c>
      <c r="AI2" s="1">
        <f>IFERROR(VLOOKUP($A2,df,2,0)*(Físico!AH2),0)</f>
        <v>0</v>
      </c>
      <c r="AJ2" s="1">
        <f>IFERROR(VLOOKUP($A2,df,2,0)*(Físico!AI2),0)</f>
        <v>0</v>
      </c>
      <c r="AK2" s="1">
        <f>IFERROR(VLOOKUP($A2,df,2,0)*(Físico!AJ2),0)</f>
        <v>0</v>
      </c>
      <c r="AL2" s="1">
        <f>IFERROR(VLOOKUP($A2,df,2,0)*(Físico!AK2),0)</f>
        <v>0</v>
      </c>
      <c r="AM2" s="1">
        <f>IFERROR(VLOOKUP($A2,df,2,0)*(Físico!AL2),0)</f>
        <v>0</v>
      </c>
      <c r="AN2" s="1">
        <f>IFERROR(VLOOKUP($A2,df,2,0)*(Físico!AM2),0)</f>
        <v>0</v>
      </c>
      <c r="AO2" s="1">
        <f>IFERROR(VLOOKUP($A2,df,2,0)*(Físico!AN2),0)</f>
        <v>0</v>
      </c>
      <c r="AP2" s="1">
        <f>IFERROR(VLOOKUP($A2,df,2,0)*(Físico!AO2),0)</f>
        <v>0</v>
      </c>
      <c r="AQ2" s="1">
        <f>SUM(C2:AP2)</f>
        <v>4889.76</v>
      </c>
    </row>
    <row r="3" spans="1:43" x14ac:dyDescent="0.25">
      <c r="A3">
        <f t="shared" ref="A3:A22" si="0">LEFT(B3,10)*1</f>
        <v>405010079</v>
      </c>
      <c r="B3" t="s">
        <v>2</v>
      </c>
      <c r="C3" s="1">
        <f>IFERROR(VLOOKUP($A3,df,2,0)*(Físico!B3),0)</f>
        <v>0</v>
      </c>
      <c r="D3" s="1">
        <f>IFERROR(VLOOKUP($A3,df,2,0)*(Físico!C3),0)</f>
        <v>0</v>
      </c>
      <c r="E3" s="1">
        <f>IFERROR(VLOOKUP($A3,df,2,0)*(Físico!D3),0)</f>
        <v>0</v>
      </c>
      <c r="F3" s="1">
        <f>IFERROR(VLOOKUP($A3,df,2,0)*(Físico!E3),0)</f>
        <v>0</v>
      </c>
      <c r="G3" s="1">
        <f>IFERROR(VLOOKUP($A3,df,2,0)*(Físico!F3),0)</f>
        <v>0</v>
      </c>
      <c r="H3" s="1">
        <f>IFERROR(VLOOKUP($A3,df,2,0)*(Físico!G3),0)</f>
        <v>0</v>
      </c>
      <c r="I3" s="1">
        <f>IFERROR(VLOOKUP($A3,df,2,0)*(Físico!H3),0)</f>
        <v>0</v>
      </c>
      <c r="J3" s="1">
        <f>IFERROR(VLOOKUP($A3,df,2,0)*(Físico!I3),0)</f>
        <v>0</v>
      </c>
      <c r="K3" s="1">
        <f>IFERROR(VLOOKUP($A3,df,2,0)*(Físico!J3),0)</f>
        <v>0</v>
      </c>
      <c r="L3" s="1">
        <f>IFERROR(VLOOKUP($A3,df,2,0)*(Físico!K3),0)</f>
        <v>0</v>
      </c>
      <c r="M3" s="1">
        <f>IFERROR(VLOOKUP($A3,df,2,0)*(Físico!L3),0)</f>
        <v>2756.25</v>
      </c>
      <c r="N3" s="1">
        <f>IFERROR(VLOOKUP($A3,df,2,0)*(Físico!M3),0)</f>
        <v>0</v>
      </c>
      <c r="O3" s="1">
        <f>IFERROR(VLOOKUP($A3,df,2,0)*(Físico!N3),0)</f>
        <v>0</v>
      </c>
      <c r="P3" s="1">
        <f>IFERROR(VLOOKUP($A3,df,2,0)*(Físico!O3),0)</f>
        <v>393.75</v>
      </c>
      <c r="Q3" s="1">
        <f>IFERROR(VLOOKUP($A3,df,2,0)*(Físico!P3),0)</f>
        <v>0</v>
      </c>
      <c r="R3" s="1">
        <f>IFERROR(VLOOKUP($A3,df,2,0)*(Físico!Q3),0)</f>
        <v>0</v>
      </c>
      <c r="S3" s="1">
        <f>IFERROR(VLOOKUP($A3,df,2,0)*(Físico!R3),0)</f>
        <v>0</v>
      </c>
      <c r="T3" s="1">
        <f>IFERROR(VLOOKUP($A3,df,2,0)*(Físico!S3),0)</f>
        <v>0</v>
      </c>
      <c r="U3" s="1">
        <f>IFERROR(VLOOKUP($A3,df,2,0)*(Físico!T3),0)</f>
        <v>0</v>
      </c>
      <c r="V3" s="1">
        <f>IFERROR(VLOOKUP($A3,df,2,0)*(Físico!U3),0)</f>
        <v>0</v>
      </c>
      <c r="W3" s="1">
        <f>IFERROR(VLOOKUP($A3,df,2,0)*(Físico!V3),0)</f>
        <v>787.5</v>
      </c>
      <c r="X3" s="1">
        <f>IFERROR(VLOOKUP($A3,df,2,0)*(Físico!W3),0)</f>
        <v>0</v>
      </c>
      <c r="Y3" s="1">
        <f>IFERROR(VLOOKUP($A3,df,2,0)*(Físico!X3),0)</f>
        <v>393.75</v>
      </c>
      <c r="Z3" s="1">
        <f>IFERROR(VLOOKUP($A3,df,2,0)*(Físico!Y3),0)</f>
        <v>2756.25</v>
      </c>
      <c r="AA3" s="1">
        <f>IFERROR(VLOOKUP($A3,df,2,0)*(Físico!Z3),0)</f>
        <v>0</v>
      </c>
      <c r="AB3" s="1">
        <f>IFERROR(VLOOKUP($A3,df,2,0)*(Físico!AA3),0)</f>
        <v>0</v>
      </c>
      <c r="AC3" s="1">
        <f>IFERROR(VLOOKUP($A3,df,2,0)*(Físico!AB3),0)</f>
        <v>0</v>
      </c>
      <c r="AD3" s="1">
        <f>IFERROR(VLOOKUP($A3,df,2,0)*(Físico!AC3),0)</f>
        <v>0</v>
      </c>
      <c r="AE3" s="1">
        <f>IFERROR(VLOOKUP($A3,df,2,0)*(Físico!AD3),0)</f>
        <v>0</v>
      </c>
      <c r="AF3" s="1">
        <f>IFERROR(VLOOKUP($A3,df,2,0)*(Físico!AE3),0)</f>
        <v>0</v>
      </c>
      <c r="AG3" s="1">
        <f>IFERROR(VLOOKUP($A3,df,2,0)*(Físico!AF3),0)</f>
        <v>0</v>
      </c>
      <c r="AH3" s="1">
        <f>IFERROR(VLOOKUP($A3,df,2,0)*(Físico!AG3),0)</f>
        <v>0</v>
      </c>
      <c r="AI3" s="1">
        <f>IFERROR(VLOOKUP($A3,df,2,0)*(Físico!AH3),0)</f>
        <v>2756.25</v>
      </c>
      <c r="AJ3" s="1">
        <f>IFERROR(VLOOKUP($A3,df,2,0)*(Físico!AI3),0)</f>
        <v>0</v>
      </c>
      <c r="AK3" s="1">
        <f>IFERROR(VLOOKUP($A3,df,2,0)*(Físico!AJ3),0)</f>
        <v>0</v>
      </c>
      <c r="AL3" s="1">
        <f>IFERROR(VLOOKUP($A3,df,2,0)*(Físico!AK3),0)</f>
        <v>0</v>
      </c>
      <c r="AM3" s="1">
        <f>IFERROR(VLOOKUP($A3,df,2,0)*(Físico!AL3),0)</f>
        <v>0</v>
      </c>
      <c r="AN3" s="1">
        <f>IFERROR(VLOOKUP($A3,df,2,0)*(Físico!AM3),0)</f>
        <v>0</v>
      </c>
      <c r="AO3" s="1">
        <f>IFERROR(VLOOKUP($A3,df,2,0)*(Físico!AN3),0)</f>
        <v>0</v>
      </c>
      <c r="AP3" s="1">
        <f>IFERROR(VLOOKUP($A3,df,2,0)*(Físico!AO3),0)</f>
        <v>0</v>
      </c>
      <c r="AQ3" s="1">
        <f t="shared" ref="AQ3:AQ22" si="1">SUM(C3:AP3)</f>
        <v>9843.75</v>
      </c>
    </row>
    <row r="4" spans="1:43" x14ac:dyDescent="0.25">
      <c r="A4">
        <f t="shared" si="0"/>
        <v>405010117</v>
      </c>
      <c r="B4" t="s">
        <v>3</v>
      </c>
      <c r="C4" s="1">
        <f>IFERROR(VLOOKUP($A4,df,2,0)*(Físico!B4),0)</f>
        <v>0</v>
      </c>
      <c r="D4" s="1">
        <f>IFERROR(VLOOKUP($A4,df,2,0)*(Físico!C4),0)</f>
        <v>0</v>
      </c>
      <c r="E4" s="1">
        <f>IFERROR(VLOOKUP($A4,df,2,0)*(Físico!D4),0)</f>
        <v>0</v>
      </c>
      <c r="F4" s="1">
        <f>IFERROR(VLOOKUP($A4,df,2,0)*(Físico!E4),0)</f>
        <v>0</v>
      </c>
      <c r="G4" s="1">
        <f>IFERROR(VLOOKUP($A4,df,2,0)*(Físico!F4),0)</f>
        <v>0</v>
      </c>
      <c r="H4" s="1">
        <f>IFERROR(VLOOKUP($A4,df,2,0)*(Físico!G4),0)</f>
        <v>0</v>
      </c>
      <c r="I4" s="1">
        <f>IFERROR(VLOOKUP($A4,df,2,0)*(Físico!H4),0)</f>
        <v>0</v>
      </c>
      <c r="J4" s="1">
        <f>IFERROR(VLOOKUP($A4,df,2,0)*(Físico!I4),0)</f>
        <v>0</v>
      </c>
      <c r="K4" s="1">
        <f>IFERROR(VLOOKUP($A4,df,2,0)*(Físico!J4),0)</f>
        <v>0</v>
      </c>
      <c r="L4" s="1">
        <f>IFERROR(VLOOKUP($A4,df,2,0)*(Físico!K4),0)</f>
        <v>0</v>
      </c>
      <c r="M4" s="1">
        <f>IFERROR(VLOOKUP($A4,df,2,0)*(Físico!L4),0)</f>
        <v>0</v>
      </c>
      <c r="N4" s="1">
        <f>IFERROR(VLOOKUP($A4,df,2,0)*(Físico!M4),0)</f>
        <v>0</v>
      </c>
      <c r="O4" s="1">
        <f>IFERROR(VLOOKUP($A4,df,2,0)*(Físico!N4),0)</f>
        <v>0</v>
      </c>
      <c r="P4" s="1">
        <f>IFERROR(VLOOKUP($A4,df,2,0)*(Físico!O4),0)</f>
        <v>0</v>
      </c>
      <c r="Q4" s="1">
        <f>IFERROR(VLOOKUP($A4,df,2,0)*(Físico!P4),0)</f>
        <v>689.66</v>
      </c>
      <c r="R4" s="1">
        <f>IFERROR(VLOOKUP($A4,df,2,0)*(Físico!Q4),0)</f>
        <v>0</v>
      </c>
      <c r="S4" s="1">
        <f>IFERROR(VLOOKUP($A4,df,2,0)*(Físico!R4),0)</f>
        <v>0</v>
      </c>
      <c r="T4" s="1">
        <f>IFERROR(VLOOKUP($A4,df,2,0)*(Físico!S4),0)</f>
        <v>0</v>
      </c>
      <c r="U4" s="1">
        <f>IFERROR(VLOOKUP($A4,df,2,0)*(Físico!T4),0)</f>
        <v>0</v>
      </c>
      <c r="V4" s="1">
        <f>IFERROR(VLOOKUP($A4,df,2,0)*(Físico!U4),0)</f>
        <v>0</v>
      </c>
      <c r="W4" s="1">
        <f>IFERROR(VLOOKUP($A4,df,2,0)*(Físico!V4),0)</f>
        <v>0</v>
      </c>
      <c r="X4" s="1">
        <f>IFERROR(VLOOKUP($A4,df,2,0)*(Físico!W4),0)</f>
        <v>0</v>
      </c>
      <c r="Y4" s="1">
        <f>IFERROR(VLOOKUP($A4,df,2,0)*(Físico!X4),0)</f>
        <v>0</v>
      </c>
      <c r="Z4" s="1">
        <f>IFERROR(VLOOKUP($A4,df,2,0)*(Físico!Y4),0)</f>
        <v>0</v>
      </c>
      <c r="AA4" s="1">
        <f>IFERROR(VLOOKUP($A4,df,2,0)*(Físico!Z4),0)</f>
        <v>0</v>
      </c>
      <c r="AB4" s="1">
        <f>IFERROR(VLOOKUP($A4,df,2,0)*(Físico!AA4),0)</f>
        <v>0</v>
      </c>
      <c r="AC4" s="1">
        <f>IFERROR(VLOOKUP($A4,df,2,0)*(Físico!AB4),0)</f>
        <v>0</v>
      </c>
      <c r="AD4" s="1">
        <f>IFERROR(VLOOKUP($A4,df,2,0)*(Físico!AC4),0)</f>
        <v>0</v>
      </c>
      <c r="AE4" s="1">
        <f>IFERROR(VLOOKUP($A4,df,2,0)*(Físico!AD4),0)</f>
        <v>0</v>
      </c>
      <c r="AF4" s="1">
        <f>IFERROR(VLOOKUP($A4,df,2,0)*(Físico!AE4),0)</f>
        <v>0</v>
      </c>
      <c r="AG4" s="1">
        <f>IFERROR(VLOOKUP($A4,df,2,0)*(Físico!AF4),0)</f>
        <v>0</v>
      </c>
      <c r="AH4" s="1">
        <f>IFERROR(VLOOKUP($A4,df,2,0)*(Físico!AG4),0)</f>
        <v>0</v>
      </c>
      <c r="AI4" s="1">
        <f>IFERROR(VLOOKUP($A4,df,2,0)*(Físico!AH4),0)</f>
        <v>0</v>
      </c>
      <c r="AJ4" s="1">
        <f>IFERROR(VLOOKUP($A4,df,2,0)*(Físico!AI4),0)</f>
        <v>0</v>
      </c>
      <c r="AK4" s="1">
        <f>IFERROR(VLOOKUP($A4,df,2,0)*(Físico!AJ4),0)</f>
        <v>0</v>
      </c>
      <c r="AL4" s="1">
        <f>IFERROR(VLOOKUP($A4,df,2,0)*(Físico!AK4),0)</f>
        <v>0</v>
      </c>
      <c r="AM4" s="1">
        <f>IFERROR(VLOOKUP($A4,df,2,0)*(Físico!AL4),0)</f>
        <v>0</v>
      </c>
      <c r="AN4" s="1">
        <f>IFERROR(VLOOKUP($A4,df,2,0)*(Físico!AM4),0)</f>
        <v>0</v>
      </c>
      <c r="AO4" s="1">
        <f>IFERROR(VLOOKUP($A4,df,2,0)*(Físico!AN4),0)</f>
        <v>0</v>
      </c>
      <c r="AP4" s="1">
        <f>IFERROR(VLOOKUP($A4,df,2,0)*(Físico!AO4),0)</f>
        <v>0</v>
      </c>
      <c r="AQ4" s="1">
        <f t="shared" si="1"/>
        <v>689.66</v>
      </c>
    </row>
    <row r="5" spans="1:43" x14ac:dyDescent="0.25">
      <c r="A5">
        <f t="shared" si="0"/>
        <v>405010125</v>
      </c>
      <c r="B5" t="s">
        <v>4</v>
      </c>
      <c r="C5" s="1">
        <f>IFERROR(VLOOKUP($A5,df,2,0)*(Físico!B5),0)</f>
        <v>0</v>
      </c>
      <c r="D5" s="1">
        <f>IFERROR(VLOOKUP($A5,df,2,0)*(Físico!C5),0)</f>
        <v>0</v>
      </c>
      <c r="E5" s="1">
        <f>IFERROR(VLOOKUP($A5,df,2,0)*(Físico!D5),0)</f>
        <v>0</v>
      </c>
      <c r="F5" s="1">
        <f>IFERROR(VLOOKUP($A5,df,2,0)*(Físico!E5),0)</f>
        <v>0</v>
      </c>
      <c r="G5" s="1">
        <f>IFERROR(VLOOKUP($A5,df,2,0)*(Físico!F5),0)</f>
        <v>0</v>
      </c>
      <c r="H5" s="1">
        <f>IFERROR(VLOOKUP($A5,df,2,0)*(Físico!G5),0)</f>
        <v>0</v>
      </c>
      <c r="I5" s="1">
        <f>IFERROR(VLOOKUP($A5,df,2,0)*(Físico!H5),0)</f>
        <v>0</v>
      </c>
      <c r="J5" s="1">
        <f>IFERROR(VLOOKUP($A5,df,2,0)*(Físico!I5),0)</f>
        <v>0</v>
      </c>
      <c r="K5" s="1">
        <f>IFERROR(VLOOKUP($A5,df,2,0)*(Físico!J5),0)</f>
        <v>0</v>
      </c>
      <c r="L5" s="1">
        <f>IFERROR(VLOOKUP($A5,df,2,0)*(Físico!K5),0)</f>
        <v>0</v>
      </c>
      <c r="M5" s="1">
        <f>IFERROR(VLOOKUP($A5,df,2,0)*(Físico!L5),0)</f>
        <v>62208.000000000007</v>
      </c>
      <c r="N5" s="1">
        <f>IFERROR(VLOOKUP($A5,df,2,0)*(Físico!M5),0)</f>
        <v>0</v>
      </c>
      <c r="O5" s="1">
        <f>IFERROR(VLOOKUP($A5,df,2,0)*(Físico!N5),0)</f>
        <v>0</v>
      </c>
      <c r="P5" s="1">
        <f>IFERROR(VLOOKUP($A5,df,2,0)*(Físico!O5),0)</f>
        <v>0</v>
      </c>
      <c r="Q5" s="1">
        <f>IFERROR(VLOOKUP($A5,df,2,0)*(Físico!P5),0)</f>
        <v>0</v>
      </c>
      <c r="R5" s="1">
        <f>IFERROR(VLOOKUP($A5,df,2,0)*(Físico!Q5),0)</f>
        <v>0</v>
      </c>
      <c r="S5" s="1">
        <f>IFERROR(VLOOKUP($A5,df,2,0)*(Físico!R5),0)</f>
        <v>0</v>
      </c>
      <c r="T5" s="1">
        <f>IFERROR(VLOOKUP($A5,df,2,0)*(Físico!S5),0)</f>
        <v>0</v>
      </c>
      <c r="U5" s="1">
        <f>IFERROR(VLOOKUP($A5,df,2,0)*(Físico!T5),0)</f>
        <v>0</v>
      </c>
      <c r="V5" s="1">
        <f>IFERROR(VLOOKUP($A5,df,2,0)*(Físico!U5),0)</f>
        <v>0</v>
      </c>
      <c r="W5" s="1">
        <f>IFERROR(VLOOKUP($A5,df,2,0)*(Físico!V5),0)</f>
        <v>0</v>
      </c>
      <c r="X5" s="1">
        <f>IFERROR(VLOOKUP($A5,df,2,0)*(Físico!W5),0)</f>
        <v>0</v>
      </c>
      <c r="Y5" s="1">
        <f>IFERROR(VLOOKUP($A5,df,2,0)*(Físico!X5),0)</f>
        <v>0</v>
      </c>
      <c r="Z5" s="1">
        <f>IFERROR(VLOOKUP($A5,df,2,0)*(Físico!Y5),0)</f>
        <v>0</v>
      </c>
      <c r="AA5" s="1">
        <f>IFERROR(VLOOKUP($A5,df,2,0)*(Físico!Z5),0)</f>
        <v>0</v>
      </c>
      <c r="AB5" s="1">
        <f>IFERROR(VLOOKUP($A5,df,2,0)*(Físico!AA5),0)</f>
        <v>0</v>
      </c>
      <c r="AC5" s="1">
        <f>IFERROR(VLOOKUP($A5,df,2,0)*(Físico!AB5),0)</f>
        <v>0</v>
      </c>
      <c r="AD5" s="1">
        <f>IFERROR(VLOOKUP($A5,df,2,0)*(Físico!AC5),0)</f>
        <v>0</v>
      </c>
      <c r="AE5" s="1">
        <f>IFERROR(VLOOKUP($A5,df,2,0)*(Físico!AD5),0)</f>
        <v>0</v>
      </c>
      <c r="AF5" s="1">
        <f>IFERROR(VLOOKUP($A5,df,2,0)*(Físico!AE5),0)</f>
        <v>0</v>
      </c>
      <c r="AG5" s="1">
        <f>IFERROR(VLOOKUP($A5,df,2,0)*(Físico!AF5),0)</f>
        <v>0</v>
      </c>
      <c r="AH5" s="1">
        <f>IFERROR(VLOOKUP($A5,df,2,0)*(Físico!AG5),0)</f>
        <v>0</v>
      </c>
      <c r="AI5" s="1">
        <f>IFERROR(VLOOKUP($A5,df,2,0)*(Físico!AH5),0)</f>
        <v>0</v>
      </c>
      <c r="AJ5" s="1">
        <f>IFERROR(VLOOKUP($A5,df,2,0)*(Físico!AI5),0)</f>
        <v>0</v>
      </c>
      <c r="AK5" s="1">
        <f>IFERROR(VLOOKUP($A5,df,2,0)*(Físico!AJ5),0)</f>
        <v>0</v>
      </c>
      <c r="AL5" s="1">
        <f>IFERROR(VLOOKUP($A5,df,2,0)*(Físico!AK5),0)</f>
        <v>0</v>
      </c>
      <c r="AM5" s="1">
        <f>IFERROR(VLOOKUP($A5,df,2,0)*(Físico!AL5),0)</f>
        <v>0</v>
      </c>
      <c r="AN5" s="1">
        <f>IFERROR(VLOOKUP($A5,df,2,0)*(Físico!AM5),0)</f>
        <v>0</v>
      </c>
      <c r="AO5" s="1">
        <f>IFERROR(VLOOKUP($A5,df,2,0)*(Físico!AN5),0)</f>
        <v>0</v>
      </c>
      <c r="AP5" s="1">
        <f>IFERROR(VLOOKUP($A5,df,2,0)*(Físico!AO5),0)</f>
        <v>0</v>
      </c>
      <c r="AQ5" s="1">
        <f t="shared" si="1"/>
        <v>62208.000000000007</v>
      </c>
    </row>
    <row r="6" spans="1:43" x14ac:dyDescent="0.25">
      <c r="A6">
        <f t="shared" si="0"/>
        <v>405020023</v>
      </c>
      <c r="B6" t="s">
        <v>5</v>
      </c>
      <c r="C6" s="1">
        <f>IFERROR(VLOOKUP($A6,df,2,0)*(Físico!B6),0)</f>
        <v>0</v>
      </c>
      <c r="D6" s="1">
        <f>IFERROR(VLOOKUP($A6,df,2,0)*(Físico!C6),0)</f>
        <v>0</v>
      </c>
      <c r="E6" s="1">
        <f>IFERROR(VLOOKUP($A6,df,2,0)*(Físico!D6),0)</f>
        <v>0</v>
      </c>
      <c r="F6" s="1">
        <f>IFERROR(VLOOKUP($A6,df,2,0)*(Físico!E6),0)</f>
        <v>0</v>
      </c>
      <c r="G6" s="1">
        <f>IFERROR(VLOOKUP($A6,df,2,0)*(Físico!F6),0)</f>
        <v>0</v>
      </c>
      <c r="H6" s="1">
        <f>IFERROR(VLOOKUP($A6,df,2,0)*(Físico!G6),0)</f>
        <v>0</v>
      </c>
      <c r="I6" s="1">
        <f>IFERROR(VLOOKUP($A6,df,2,0)*(Físico!H6),0)</f>
        <v>0</v>
      </c>
      <c r="J6" s="1">
        <f>IFERROR(VLOOKUP($A6,df,2,0)*(Físico!I6),0)</f>
        <v>0</v>
      </c>
      <c r="K6" s="1">
        <f>IFERROR(VLOOKUP($A6,df,2,0)*(Físico!J6),0)</f>
        <v>0</v>
      </c>
      <c r="L6" s="1">
        <f>IFERROR(VLOOKUP($A6,df,2,0)*(Físico!K6),0)</f>
        <v>0</v>
      </c>
      <c r="M6" s="1">
        <f>IFERROR(VLOOKUP($A6,df,2,0)*(Físico!L6),0)</f>
        <v>0</v>
      </c>
      <c r="N6" s="1">
        <f>IFERROR(VLOOKUP($A6,df,2,0)*(Físico!M6),0)</f>
        <v>0</v>
      </c>
      <c r="O6" s="1">
        <f>IFERROR(VLOOKUP($A6,df,2,0)*(Físico!N6),0)</f>
        <v>0</v>
      </c>
      <c r="P6" s="1">
        <f>IFERROR(VLOOKUP($A6,df,2,0)*(Físico!O6),0)</f>
        <v>0</v>
      </c>
      <c r="Q6" s="1">
        <f>IFERROR(VLOOKUP($A6,df,2,0)*(Físico!P6),0)</f>
        <v>0</v>
      </c>
      <c r="R6" s="1">
        <f>IFERROR(VLOOKUP($A6,df,2,0)*(Físico!Q6),0)</f>
        <v>0</v>
      </c>
      <c r="S6" s="1">
        <f>IFERROR(VLOOKUP($A6,df,2,0)*(Físico!R6),0)</f>
        <v>0</v>
      </c>
      <c r="T6" s="1">
        <f>IFERROR(VLOOKUP($A6,df,2,0)*(Físico!S6),0)</f>
        <v>0</v>
      </c>
      <c r="U6" s="1">
        <f>IFERROR(VLOOKUP($A6,df,2,0)*(Físico!T6),0)</f>
        <v>0</v>
      </c>
      <c r="V6" s="1">
        <f>IFERROR(VLOOKUP($A6,df,2,0)*(Físico!U6),0)</f>
        <v>0</v>
      </c>
      <c r="W6" s="1">
        <f>IFERROR(VLOOKUP($A6,df,2,0)*(Físico!V6),0)</f>
        <v>0</v>
      </c>
      <c r="X6" s="1">
        <f>IFERROR(VLOOKUP($A6,df,2,0)*(Físico!W6),0)</f>
        <v>0</v>
      </c>
      <c r="Y6" s="1">
        <f>IFERROR(VLOOKUP($A6,df,2,0)*(Físico!X6),0)</f>
        <v>0</v>
      </c>
      <c r="Z6" s="1">
        <f>IFERROR(VLOOKUP($A6,df,2,0)*(Físico!Y6),0)</f>
        <v>0</v>
      </c>
      <c r="AA6" s="1">
        <f>IFERROR(VLOOKUP($A6,df,2,0)*(Físico!Z6),0)</f>
        <v>0</v>
      </c>
      <c r="AB6" s="1">
        <f>IFERROR(VLOOKUP($A6,df,2,0)*(Físico!AA6),0)</f>
        <v>0</v>
      </c>
      <c r="AC6" s="1">
        <f>IFERROR(VLOOKUP($A6,df,2,0)*(Físico!AB6),0)</f>
        <v>0</v>
      </c>
      <c r="AD6" s="1">
        <f>IFERROR(VLOOKUP($A6,df,2,0)*(Físico!AC6),0)</f>
        <v>0</v>
      </c>
      <c r="AE6" s="1">
        <f>IFERROR(VLOOKUP($A6,df,2,0)*(Físico!AD6),0)</f>
        <v>0</v>
      </c>
      <c r="AF6" s="1">
        <f>IFERROR(VLOOKUP($A6,df,2,0)*(Físico!AE6),0)</f>
        <v>0</v>
      </c>
      <c r="AG6" s="1">
        <f>IFERROR(VLOOKUP($A6,df,2,0)*(Físico!AF6),0)</f>
        <v>0</v>
      </c>
      <c r="AH6" s="1">
        <f>IFERROR(VLOOKUP($A6,df,2,0)*(Físico!AG6),0)</f>
        <v>0</v>
      </c>
      <c r="AI6" s="1">
        <f>IFERROR(VLOOKUP($A6,df,2,0)*(Físico!AH6),0)</f>
        <v>0</v>
      </c>
      <c r="AJ6" s="1">
        <f>IFERROR(VLOOKUP($A6,df,2,0)*(Físico!AI6),0)</f>
        <v>0</v>
      </c>
      <c r="AK6" s="1">
        <f>IFERROR(VLOOKUP($A6,df,2,0)*(Físico!AJ6),0)</f>
        <v>0</v>
      </c>
      <c r="AL6" s="1">
        <f>IFERROR(VLOOKUP($A6,df,2,0)*(Físico!AK6),0)</f>
        <v>0</v>
      </c>
      <c r="AM6" s="1">
        <f>IFERROR(VLOOKUP($A6,df,2,0)*(Físico!AL6),0)</f>
        <v>0</v>
      </c>
      <c r="AN6" s="1">
        <f>IFERROR(VLOOKUP($A6,df,2,0)*(Físico!AM6),0)</f>
        <v>0</v>
      </c>
      <c r="AO6" s="1">
        <f>IFERROR(VLOOKUP($A6,df,2,0)*(Físico!AN6),0)</f>
        <v>0</v>
      </c>
      <c r="AP6" s="1">
        <f>IFERROR(VLOOKUP($A6,df,2,0)*(Físico!AO6),0)</f>
        <v>0</v>
      </c>
      <c r="AQ6" s="1">
        <f t="shared" si="1"/>
        <v>0</v>
      </c>
    </row>
    <row r="7" spans="1:43" x14ac:dyDescent="0.25">
      <c r="A7">
        <f t="shared" si="0"/>
        <v>405030045</v>
      </c>
      <c r="B7" t="s">
        <v>6</v>
      </c>
      <c r="C7" s="1">
        <f>IFERROR(VLOOKUP($A7,df,2,0)*(Físico!B7),0)</f>
        <v>9146.8499999999985</v>
      </c>
      <c r="D7" s="1">
        <f>IFERROR(VLOOKUP($A7,df,2,0)*(Físico!C7),0)</f>
        <v>0</v>
      </c>
      <c r="E7" s="1">
        <f>IFERROR(VLOOKUP($A7,df,2,0)*(Físico!D7),0)</f>
        <v>0</v>
      </c>
      <c r="F7" s="1">
        <f>IFERROR(VLOOKUP($A7,df,2,0)*(Físico!E7),0)</f>
        <v>0</v>
      </c>
      <c r="G7" s="1">
        <f>IFERROR(VLOOKUP($A7,df,2,0)*(Físico!F7),0)</f>
        <v>0</v>
      </c>
      <c r="H7" s="1">
        <f>IFERROR(VLOOKUP($A7,df,2,0)*(Físico!G7),0)</f>
        <v>0</v>
      </c>
      <c r="I7" s="1">
        <f>IFERROR(VLOOKUP($A7,df,2,0)*(Físico!H7),0)</f>
        <v>0</v>
      </c>
      <c r="J7" s="1">
        <f>IFERROR(VLOOKUP($A7,df,2,0)*(Físico!I7),0)</f>
        <v>0</v>
      </c>
      <c r="K7" s="1">
        <f>IFERROR(VLOOKUP($A7,df,2,0)*(Físico!J7),0)</f>
        <v>0</v>
      </c>
      <c r="L7" s="1">
        <f>IFERROR(VLOOKUP($A7,df,2,0)*(Físico!K7),0)</f>
        <v>0</v>
      </c>
      <c r="M7" s="1">
        <f>IFERROR(VLOOKUP($A7,df,2,0)*(Físico!L7),0)</f>
        <v>0</v>
      </c>
      <c r="N7" s="1">
        <f>IFERROR(VLOOKUP($A7,df,2,0)*(Físico!M7),0)</f>
        <v>0</v>
      </c>
      <c r="O7" s="1">
        <f>IFERROR(VLOOKUP($A7,df,2,0)*(Físico!N7),0)</f>
        <v>0</v>
      </c>
      <c r="P7" s="1">
        <f>IFERROR(VLOOKUP($A7,df,2,0)*(Físico!O7),0)</f>
        <v>12913.199999999999</v>
      </c>
      <c r="Q7" s="1">
        <f>IFERROR(VLOOKUP($A7,df,2,0)*(Físico!P7),0)</f>
        <v>0</v>
      </c>
      <c r="R7" s="1">
        <f>IFERROR(VLOOKUP($A7,df,2,0)*(Físico!Q7),0)</f>
        <v>0</v>
      </c>
      <c r="S7" s="1">
        <f>IFERROR(VLOOKUP($A7,df,2,0)*(Físico!R7),0)</f>
        <v>0</v>
      </c>
      <c r="T7" s="1">
        <f>IFERROR(VLOOKUP($A7,df,2,0)*(Físico!S7),0)</f>
        <v>0</v>
      </c>
      <c r="U7" s="1">
        <f>IFERROR(VLOOKUP($A7,df,2,0)*(Físico!T7),0)</f>
        <v>0</v>
      </c>
      <c r="V7" s="1">
        <f>IFERROR(VLOOKUP($A7,df,2,0)*(Físico!U7),0)</f>
        <v>0</v>
      </c>
      <c r="W7" s="1">
        <f>IFERROR(VLOOKUP($A7,df,2,0)*(Físico!V7),0)</f>
        <v>0</v>
      </c>
      <c r="X7" s="1">
        <f>IFERROR(VLOOKUP($A7,df,2,0)*(Físico!W7),0)</f>
        <v>0</v>
      </c>
      <c r="Y7" s="1">
        <f>IFERROR(VLOOKUP($A7,df,2,0)*(Físico!X7),0)</f>
        <v>0</v>
      </c>
      <c r="Z7" s="1">
        <f>IFERROR(VLOOKUP($A7,df,2,0)*(Físico!Y7),0)</f>
        <v>0</v>
      </c>
      <c r="AA7" s="1">
        <f>IFERROR(VLOOKUP($A7,df,2,0)*(Físico!Z7),0)</f>
        <v>0</v>
      </c>
      <c r="AB7" s="1">
        <f>IFERROR(VLOOKUP($A7,df,2,0)*(Físico!AA7),0)</f>
        <v>0</v>
      </c>
      <c r="AC7" s="1">
        <f>IFERROR(VLOOKUP($A7,df,2,0)*(Físico!AB7),0)</f>
        <v>0</v>
      </c>
      <c r="AD7" s="1">
        <f>IFERROR(VLOOKUP($A7,df,2,0)*(Físico!AC7),0)</f>
        <v>0</v>
      </c>
      <c r="AE7" s="1">
        <f>IFERROR(VLOOKUP($A7,df,2,0)*(Físico!AD7),0)</f>
        <v>0</v>
      </c>
      <c r="AF7" s="1">
        <f>IFERROR(VLOOKUP($A7,df,2,0)*(Físico!AE7),0)</f>
        <v>0</v>
      </c>
      <c r="AG7" s="1">
        <f>IFERROR(VLOOKUP($A7,df,2,0)*(Físico!AF7),0)</f>
        <v>11299.05</v>
      </c>
      <c r="AH7" s="1">
        <f>IFERROR(VLOOKUP($A7,df,2,0)*(Físico!AG7),0)</f>
        <v>0</v>
      </c>
      <c r="AI7" s="1">
        <f>IFERROR(VLOOKUP($A7,df,2,0)*(Físico!AH7),0)</f>
        <v>0</v>
      </c>
      <c r="AJ7" s="1">
        <f>IFERROR(VLOOKUP($A7,df,2,0)*(Físico!AI7),0)</f>
        <v>0</v>
      </c>
      <c r="AK7" s="1">
        <f>IFERROR(VLOOKUP($A7,df,2,0)*(Físico!AJ7),0)</f>
        <v>0</v>
      </c>
      <c r="AL7" s="1">
        <f>IFERROR(VLOOKUP($A7,df,2,0)*(Físico!AK7),0)</f>
        <v>0</v>
      </c>
      <c r="AM7" s="1">
        <f>IFERROR(VLOOKUP($A7,df,2,0)*(Físico!AL7),0)</f>
        <v>2690.25</v>
      </c>
      <c r="AN7" s="1">
        <f>IFERROR(VLOOKUP($A7,df,2,0)*(Físico!AM7),0)</f>
        <v>112452.45</v>
      </c>
      <c r="AO7" s="1">
        <f>IFERROR(VLOOKUP($A7,df,2,0)*(Físico!AN7),0)</f>
        <v>0</v>
      </c>
      <c r="AP7" s="1">
        <f>IFERROR(VLOOKUP($A7,df,2,0)*(Físico!AO7),0)</f>
        <v>0</v>
      </c>
      <c r="AQ7" s="1">
        <f t="shared" si="1"/>
        <v>148501.79999999999</v>
      </c>
    </row>
    <row r="8" spans="1:43" x14ac:dyDescent="0.25">
      <c r="A8">
        <f t="shared" si="0"/>
        <v>405030134</v>
      </c>
      <c r="B8" t="s">
        <v>7</v>
      </c>
      <c r="C8" s="1">
        <f>IFERROR(VLOOKUP($A8,df,2,0)*(Físico!B8),0)</f>
        <v>381.08</v>
      </c>
      <c r="D8" s="1">
        <f>IFERROR(VLOOKUP($A8,df,2,0)*(Físico!C8),0)</f>
        <v>0</v>
      </c>
      <c r="E8" s="1">
        <f>IFERROR(VLOOKUP($A8,df,2,0)*(Físico!D8),0)</f>
        <v>0</v>
      </c>
      <c r="F8" s="1">
        <f>IFERROR(VLOOKUP($A8,df,2,0)*(Físico!E8),0)</f>
        <v>0</v>
      </c>
      <c r="G8" s="1">
        <f>IFERROR(VLOOKUP($A8,df,2,0)*(Físico!F8),0)</f>
        <v>0</v>
      </c>
      <c r="H8" s="1">
        <f>IFERROR(VLOOKUP($A8,df,2,0)*(Físico!G8),0)</f>
        <v>0</v>
      </c>
      <c r="I8" s="1">
        <f>IFERROR(VLOOKUP($A8,df,2,0)*(Físico!H8),0)</f>
        <v>0</v>
      </c>
      <c r="J8" s="1">
        <f>IFERROR(VLOOKUP($A8,df,2,0)*(Físico!I8),0)</f>
        <v>0</v>
      </c>
      <c r="K8" s="1">
        <f>IFERROR(VLOOKUP($A8,df,2,0)*(Físico!J8),0)</f>
        <v>0</v>
      </c>
      <c r="L8" s="1">
        <f>IFERROR(VLOOKUP($A8,df,2,0)*(Físico!K8),0)</f>
        <v>0</v>
      </c>
      <c r="M8" s="1">
        <f>IFERROR(VLOOKUP($A8,df,2,0)*(Físico!L8),0)</f>
        <v>0</v>
      </c>
      <c r="N8" s="1">
        <f>IFERROR(VLOOKUP($A8,df,2,0)*(Físico!M8),0)</f>
        <v>0</v>
      </c>
      <c r="O8" s="1">
        <f>IFERROR(VLOOKUP($A8,df,2,0)*(Físico!N8),0)</f>
        <v>0</v>
      </c>
      <c r="P8" s="1">
        <f>IFERROR(VLOOKUP($A8,df,2,0)*(Físico!O8),0)</f>
        <v>0</v>
      </c>
      <c r="Q8" s="1">
        <f>IFERROR(VLOOKUP($A8,df,2,0)*(Físico!P8),0)</f>
        <v>9527</v>
      </c>
      <c r="R8" s="1">
        <f>IFERROR(VLOOKUP($A8,df,2,0)*(Físico!Q8),0)</f>
        <v>0</v>
      </c>
      <c r="S8" s="1">
        <f>IFERROR(VLOOKUP($A8,df,2,0)*(Físico!R8),0)</f>
        <v>0</v>
      </c>
      <c r="T8" s="1">
        <f>IFERROR(VLOOKUP($A8,df,2,0)*(Físico!S8),0)</f>
        <v>0</v>
      </c>
      <c r="U8" s="1">
        <f>IFERROR(VLOOKUP($A8,df,2,0)*(Físico!T8),0)</f>
        <v>0</v>
      </c>
      <c r="V8" s="1">
        <f>IFERROR(VLOOKUP($A8,df,2,0)*(Físico!U8),0)</f>
        <v>0</v>
      </c>
      <c r="W8" s="1">
        <f>IFERROR(VLOOKUP($A8,df,2,0)*(Físico!V8),0)</f>
        <v>0</v>
      </c>
      <c r="X8" s="1">
        <f>IFERROR(VLOOKUP($A8,df,2,0)*(Físico!W8),0)</f>
        <v>0</v>
      </c>
      <c r="Y8" s="1">
        <f>IFERROR(VLOOKUP($A8,df,2,0)*(Físico!X8),0)</f>
        <v>1143.24</v>
      </c>
      <c r="Z8" s="1">
        <f>IFERROR(VLOOKUP($A8,df,2,0)*(Físico!Y8),0)</f>
        <v>0</v>
      </c>
      <c r="AA8" s="1">
        <f>IFERROR(VLOOKUP($A8,df,2,0)*(Físico!Z8),0)</f>
        <v>0</v>
      </c>
      <c r="AB8" s="1">
        <f>IFERROR(VLOOKUP($A8,df,2,0)*(Físico!AA8),0)</f>
        <v>0</v>
      </c>
      <c r="AC8" s="1">
        <f>IFERROR(VLOOKUP($A8,df,2,0)*(Físico!AB8),0)</f>
        <v>0</v>
      </c>
      <c r="AD8" s="1">
        <f>IFERROR(VLOOKUP($A8,df,2,0)*(Físico!AC8),0)</f>
        <v>0</v>
      </c>
      <c r="AE8" s="1">
        <f>IFERROR(VLOOKUP($A8,df,2,0)*(Físico!AD8),0)</f>
        <v>0</v>
      </c>
      <c r="AF8" s="1">
        <f>IFERROR(VLOOKUP($A8,df,2,0)*(Físico!AE8),0)</f>
        <v>0</v>
      </c>
      <c r="AG8" s="1">
        <f>IFERROR(VLOOKUP($A8,df,2,0)*(Físico!AF8),0)</f>
        <v>0</v>
      </c>
      <c r="AH8" s="1">
        <f>IFERROR(VLOOKUP($A8,df,2,0)*(Físico!AG8),0)</f>
        <v>0</v>
      </c>
      <c r="AI8" s="1">
        <f>IFERROR(VLOOKUP($A8,df,2,0)*(Físico!AH8),0)</f>
        <v>0</v>
      </c>
      <c r="AJ8" s="1">
        <f>IFERROR(VLOOKUP($A8,df,2,0)*(Físico!AI8),0)</f>
        <v>0</v>
      </c>
      <c r="AK8" s="1">
        <f>IFERROR(VLOOKUP($A8,df,2,0)*(Físico!AJ8),0)</f>
        <v>0</v>
      </c>
      <c r="AL8" s="1">
        <f>IFERROR(VLOOKUP($A8,df,2,0)*(Físico!AK8),0)</f>
        <v>1524.32</v>
      </c>
      <c r="AM8" s="1">
        <f>IFERROR(VLOOKUP($A8,df,2,0)*(Físico!AL8),0)</f>
        <v>0</v>
      </c>
      <c r="AN8" s="1">
        <f>IFERROR(VLOOKUP($A8,df,2,0)*(Físico!AM8),0)</f>
        <v>0</v>
      </c>
      <c r="AO8" s="1">
        <f>IFERROR(VLOOKUP($A8,df,2,0)*(Físico!AN8),0)</f>
        <v>0</v>
      </c>
      <c r="AP8" s="1">
        <f>IFERROR(VLOOKUP($A8,df,2,0)*(Físico!AO8),0)</f>
        <v>0</v>
      </c>
      <c r="AQ8" s="1">
        <f t="shared" si="1"/>
        <v>12575.64</v>
      </c>
    </row>
    <row r="9" spans="1:43" x14ac:dyDescent="0.25">
      <c r="A9">
        <f t="shared" si="0"/>
        <v>405030193</v>
      </c>
      <c r="B9" t="s">
        <v>8</v>
      </c>
      <c r="C9" s="1">
        <f>IFERROR(VLOOKUP($A9,df,2,0)*(Físico!B9),0)</f>
        <v>0</v>
      </c>
      <c r="D9" s="1">
        <f>IFERROR(VLOOKUP($A9,df,2,0)*(Físico!C9),0)</f>
        <v>0</v>
      </c>
      <c r="E9" s="1">
        <f>IFERROR(VLOOKUP($A9,df,2,0)*(Físico!D9),0)</f>
        <v>0</v>
      </c>
      <c r="F9" s="1">
        <f>IFERROR(VLOOKUP($A9,df,2,0)*(Físico!E9),0)</f>
        <v>0</v>
      </c>
      <c r="G9" s="1">
        <f>IFERROR(VLOOKUP($A9,df,2,0)*(Físico!F9),0)</f>
        <v>0</v>
      </c>
      <c r="H9" s="1">
        <f>IFERROR(VLOOKUP($A9,df,2,0)*(Físico!G9),0)</f>
        <v>0</v>
      </c>
      <c r="I9" s="1">
        <f>IFERROR(VLOOKUP($A9,df,2,0)*(Físico!H9),0)</f>
        <v>0</v>
      </c>
      <c r="J9" s="1">
        <f>IFERROR(VLOOKUP($A9,df,2,0)*(Físico!I9),0)</f>
        <v>0</v>
      </c>
      <c r="K9" s="1">
        <f>IFERROR(VLOOKUP($A9,df,2,0)*(Físico!J9),0)</f>
        <v>0</v>
      </c>
      <c r="L9" s="1">
        <f>IFERROR(VLOOKUP($A9,df,2,0)*(Físico!K9),0)</f>
        <v>0</v>
      </c>
      <c r="M9" s="1">
        <f>IFERROR(VLOOKUP($A9,df,2,0)*(Físico!L9),0)</f>
        <v>0</v>
      </c>
      <c r="N9" s="1">
        <f>IFERROR(VLOOKUP($A9,df,2,0)*(Físico!M9),0)</f>
        <v>0</v>
      </c>
      <c r="O9" s="1">
        <f>IFERROR(VLOOKUP($A9,df,2,0)*(Físico!N9),0)</f>
        <v>860.92</v>
      </c>
      <c r="P9" s="1">
        <f>IFERROR(VLOOKUP($A9,df,2,0)*(Físico!O9),0)</f>
        <v>0</v>
      </c>
      <c r="Q9" s="1">
        <f>IFERROR(VLOOKUP($A9,df,2,0)*(Físico!P9),0)</f>
        <v>0</v>
      </c>
      <c r="R9" s="1">
        <f>IFERROR(VLOOKUP($A9,df,2,0)*(Físico!Q9),0)</f>
        <v>860.92</v>
      </c>
      <c r="S9" s="1">
        <f>IFERROR(VLOOKUP($A9,df,2,0)*(Físico!R9),0)</f>
        <v>0</v>
      </c>
      <c r="T9" s="1">
        <f>IFERROR(VLOOKUP($A9,df,2,0)*(Físico!S9),0)</f>
        <v>0</v>
      </c>
      <c r="U9" s="1">
        <f>IFERROR(VLOOKUP($A9,df,2,0)*(Físico!T9),0)</f>
        <v>0</v>
      </c>
      <c r="V9" s="1">
        <f>IFERROR(VLOOKUP($A9,df,2,0)*(Físico!U9),0)</f>
        <v>0</v>
      </c>
      <c r="W9" s="1">
        <f>IFERROR(VLOOKUP($A9,df,2,0)*(Físico!V9),0)</f>
        <v>0</v>
      </c>
      <c r="X9" s="1">
        <f>IFERROR(VLOOKUP($A9,df,2,0)*(Físico!W9),0)</f>
        <v>0</v>
      </c>
      <c r="Y9" s="1">
        <f>IFERROR(VLOOKUP($A9,df,2,0)*(Físico!X9),0)</f>
        <v>1721.84</v>
      </c>
      <c r="Z9" s="1">
        <f>IFERROR(VLOOKUP($A9,df,2,0)*(Físico!Y9),0)</f>
        <v>0</v>
      </c>
      <c r="AA9" s="1">
        <f>IFERROR(VLOOKUP($A9,df,2,0)*(Físico!Z9),0)</f>
        <v>3874.14</v>
      </c>
      <c r="AB9" s="1">
        <f>IFERROR(VLOOKUP($A9,df,2,0)*(Físico!AA9),0)</f>
        <v>0</v>
      </c>
      <c r="AC9" s="1">
        <f>IFERROR(VLOOKUP($A9,df,2,0)*(Físico!AB9),0)</f>
        <v>0</v>
      </c>
      <c r="AD9" s="1">
        <f>IFERROR(VLOOKUP($A9,df,2,0)*(Físico!AC9),0)</f>
        <v>0</v>
      </c>
      <c r="AE9" s="1">
        <f>IFERROR(VLOOKUP($A9,df,2,0)*(Físico!AD9),0)</f>
        <v>0</v>
      </c>
      <c r="AF9" s="1">
        <f>IFERROR(VLOOKUP($A9,df,2,0)*(Físico!AE9),0)</f>
        <v>0</v>
      </c>
      <c r="AG9" s="1">
        <f>IFERROR(VLOOKUP($A9,df,2,0)*(Físico!AF9),0)</f>
        <v>1721.84</v>
      </c>
      <c r="AH9" s="1">
        <f>IFERROR(VLOOKUP($A9,df,2,0)*(Físico!AG9),0)</f>
        <v>0</v>
      </c>
      <c r="AI9" s="1">
        <f>IFERROR(VLOOKUP($A9,df,2,0)*(Físico!AH9),0)</f>
        <v>8609.1999999999989</v>
      </c>
      <c r="AJ9" s="1">
        <f>IFERROR(VLOOKUP($A9,df,2,0)*(Físico!AI9),0)</f>
        <v>0</v>
      </c>
      <c r="AK9" s="1">
        <f>IFERROR(VLOOKUP($A9,df,2,0)*(Físico!AJ9),0)</f>
        <v>860.92</v>
      </c>
      <c r="AL9" s="1">
        <f>IFERROR(VLOOKUP($A9,df,2,0)*(Físico!AK9),0)</f>
        <v>24966.68</v>
      </c>
      <c r="AM9" s="1">
        <f>IFERROR(VLOOKUP($A9,df,2,0)*(Físico!AL9),0)</f>
        <v>860.92</v>
      </c>
      <c r="AN9" s="1">
        <f>IFERROR(VLOOKUP($A9,df,2,0)*(Físico!AM9),0)</f>
        <v>3874.14</v>
      </c>
      <c r="AO9" s="1">
        <f>IFERROR(VLOOKUP($A9,df,2,0)*(Físico!AN9),0)</f>
        <v>0</v>
      </c>
      <c r="AP9" s="1">
        <f>IFERROR(VLOOKUP($A9,df,2,0)*(Físico!AO9),0)</f>
        <v>2152.2999999999997</v>
      </c>
      <c r="AQ9" s="1">
        <f t="shared" si="1"/>
        <v>50363.82</v>
      </c>
    </row>
    <row r="10" spans="1:43" x14ac:dyDescent="0.25">
      <c r="A10">
        <f t="shared" si="0"/>
        <v>405040105</v>
      </c>
      <c r="B10" t="s">
        <v>9</v>
      </c>
      <c r="C10" s="1">
        <f>IFERROR(VLOOKUP($A10,df,2,0)*(Físico!B10),0)</f>
        <v>0</v>
      </c>
      <c r="D10" s="1">
        <f>IFERROR(VLOOKUP($A10,df,2,0)*(Físico!C10),0)</f>
        <v>0</v>
      </c>
      <c r="E10" s="1">
        <f>IFERROR(VLOOKUP($A10,df,2,0)*(Físico!D10),0)</f>
        <v>0</v>
      </c>
      <c r="F10" s="1">
        <f>IFERROR(VLOOKUP($A10,df,2,0)*(Físico!E10),0)</f>
        <v>0</v>
      </c>
      <c r="G10" s="1">
        <f>IFERROR(VLOOKUP($A10,df,2,0)*(Físico!F10),0)</f>
        <v>0</v>
      </c>
      <c r="H10" s="1">
        <f>IFERROR(VLOOKUP($A10,df,2,0)*(Físico!G10),0)</f>
        <v>0</v>
      </c>
      <c r="I10" s="1">
        <f>IFERROR(VLOOKUP($A10,df,2,0)*(Físico!H10),0)</f>
        <v>0</v>
      </c>
      <c r="J10" s="1">
        <f>IFERROR(VLOOKUP($A10,df,2,0)*(Físico!I10),0)</f>
        <v>0</v>
      </c>
      <c r="K10" s="1">
        <f>IFERROR(VLOOKUP($A10,df,2,0)*(Físico!J10),0)</f>
        <v>0</v>
      </c>
      <c r="L10" s="1">
        <f>IFERROR(VLOOKUP($A10,df,2,0)*(Físico!K10),0)</f>
        <v>0</v>
      </c>
      <c r="M10" s="1">
        <f>IFERROR(VLOOKUP($A10,df,2,0)*(Físico!L10),0)</f>
        <v>0</v>
      </c>
      <c r="N10" s="1">
        <f>IFERROR(VLOOKUP($A10,df,2,0)*(Físico!M10),0)</f>
        <v>0</v>
      </c>
      <c r="O10" s="1">
        <f>IFERROR(VLOOKUP($A10,df,2,0)*(Físico!N10),0)</f>
        <v>0</v>
      </c>
      <c r="P10" s="1">
        <f>IFERROR(VLOOKUP($A10,df,2,0)*(Físico!O10),0)</f>
        <v>0</v>
      </c>
      <c r="Q10" s="1">
        <f>IFERROR(VLOOKUP($A10,df,2,0)*(Físico!P10),0)</f>
        <v>0</v>
      </c>
      <c r="R10" s="1">
        <f>IFERROR(VLOOKUP($A10,df,2,0)*(Físico!Q10),0)</f>
        <v>0</v>
      </c>
      <c r="S10" s="1">
        <f>IFERROR(VLOOKUP($A10,df,2,0)*(Físico!R10),0)</f>
        <v>0</v>
      </c>
      <c r="T10" s="1">
        <f>IFERROR(VLOOKUP($A10,df,2,0)*(Físico!S10),0)</f>
        <v>0</v>
      </c>
      <c r="U10" s="1">
        <f>IFERROR(VLOOKUP($A10,df,2,0)*(Físico!T10),0)</f>
        <v>0</v>
      </c>
      <c r="V10" s="1">
        <f>IFERROR(VLOOKUP($A10,df,2,0)*(Físico!U10),0)</f>
        <v>0</v>
      </c>
      <c r="W10" s="1">
        <f>IFERROR(VLOOKUP($A10,df,2,0)*(Físico!V10),0)</f>
        <v>0</v>
      </c>
      <c r="X10" s="1">
        <f>IFERROR(VLOOKUP($A10,df,2,0)*(Físico!W10),0)</f>
        <v>0</v>
      </c>
      <c r="Y10" s="1">
        <f>IFERROR(VLOOKUP($A10,df,2,0)*(Físico!X10),0)</f>
        <v>0</v>
      </c>
      <c r="Z10" s="1">
        <f>IFERROR(VLOOKUP($A10,df,2,0)*(Físico!Y10),0)</f>
        <v>0</v>
      </c>
      <c r="AA10" s="1">
        <f>IFERROR(VLOOKUP($A10,df,2,0)*(Físico!Z10),0)</f>
        <v>0</v>
      </c>
      <c r="AB10" s="1">
        <f>IFERROR(VLOOKUP($A10,df,2,0)*(Físico!AA10),0)</f>
        <v>0</v>
      </c>
      <c r="AC10" s="1">
        <f>IFERROR(VLOOKUP($A10,df,2,0)*(Físico!AB10),0)</f>
        <v>0</v>
      </c>
      <c r="AD10" s="1">
        <f>IFERROR(VLOOKUP($A10,df,2,0)*(Físico!AC10),0)</f>
        <v>0</v>
      </c>
      <c r="AE10" s="1">
        <f>IFERROR(VLOOKUP($A10,df,2,0)*(Físico!AD10),0)</f>
        <v>0</v>
      </c>
      <c r="AF10" s="1">
        <f>IFERROR(VLOOKUP($A10,df,2,0)*(Físico!AE10),0)</f>
        <v>0</v>
      </c>
      <c r="AG10" s="1">
        <f>IFERROR(VLOOKUP($A10,df,2,0)*(Físico!AF10),0)</f>
        <v>0</v>
      </c>
      <c r="AH10" s="1">
        <f>IFERROR(VLOOKUP($A10,df,2,0)*(Físico!AG10),0)</f>
        <v>0</v>
      </c>
      <c r="AI10" s="1">
        <f>IFERROR(VLOOKUP($A10,df,2,0)*(Físico!AH10),0)</f>
        <v>0</v>
      </c>
      <c r="AJ10" s="1">
        <f>IFERROR(VLOOKUP($A10,df,2,0)*(Físico!AI10),0)</f>
        <v>0</v>
      </c>
      <c r="AK10" s="1">
        <f>IFERROR(VLOOKUP($A10,df,2,0)*(Físico!AJ10),0)</f>
        <v>0</v>
      </c>
      <c r="AL10" s="1">
        <f>IFERROR(VLOOKUP($A10,df,2,0)*(Físico!AK10),0)</f>
        <v>0</v>
      </c>
      <c r="AM10" s="1">
        <f>IFERROR(VLOOKUP($A10,df,2,0)*(Físico!AL10),0)</f>
        <v>0</v>
      </c>
      <c r="AN10" s="1">
        <f>IFERROR(VLOOKUP($A10,df,2,0)*(Físico!AM10),0)</f>
        <v>1692.38</v>
      </c>
      <c r="AO10" s="1">
        <f>IFERROR(VLOOKUP($A10,df,2,0)*(Físico!AN10),0)</f>
        <v>0</v>
      </c>
      <c r="AP10" s="1">
        <f>IFERROR(VLOOKUP($A10,df,2,0)*(Físico!AO10),0)</f>
        <v>0</v>
      </c>
      <c r="AQ10" s="1">
        <f t="shared" si="1"/>
        <v>1692.38</v>
      </c>
    </row>
    <row r="11" spans="1:43" x14ac:dyDescent="0.25">
      <c r="A11">
        <f t="shared" si="0"/>
        <v>405040202</v>
      </c>
      <c r="B11" t="s">
        <v>10</v>
      </c>
      <c r="C11" s="1">
        <f>IFERROR(VLOOKUP($A11,df,2,0)*(Físico!B11),0)</f>
        <v>0</v>
      </c>
      <c r="D11" s="1">
        <f>IFERROR(VLOOKUP($A11,df,2,0)*(Físico!C11),0)</f>
        <v>0</v>
      </c>
      <c r="E11" s="1">
        <f>IFERROR(VLOOKUP($A11,df,2,0)*(Físico!D11),0)</f>
        <v>0</v>
      </c>
      <c r="F11" s="1">
        <f>IFERROR(VLOOKUP($A11,df,2,0)*(Físico!E11),0)</f>
        <v>0</v>
      </c>
      <c r="G11" s="1">
        <f>IFERROR(VLOOKUP($A11,df,2,0)*(Físico!F11),0)</f>
        <v>0</v>
      </c>
      <c r="H11" s="1">
        <f>IFERROR(VLOOKUP($A11,df,2,0)*(Físico!G11),0)</f>
        <v>0</v>
      </c>
      <c r="I11" s="1">
        <f>IFERROR(VLOOKUP($A11,df,2,0)*(Físico!H11),0)</f>
        <v>0</v>
      </c>
      <c r="J11" s="1">
        <f>IFERROR(VLOOKUP($A11,df,2,0)*(Físico!I11),0)</f>
        <v>0</v>
      </c>
      <c r="K11" s="1">
        <f>IFERROR(VLOOKUP($A11,df,2,0)*(Físico!J11),0)</f>
        <v>0</v>
      </c>
      <c r="L11" s="1">
        <f>IFERROR(VLOOKUP($A11,df,2,0)*(Físico!K11),0)</f>
        <v>0</v>
      </c>
      <c r="M11" s="1">
        <f>IFERROR(VLOOKUP($A11,df,2,0)*(Físico!L11),0)</f>
        <v>0</v>
      </c>
      <c r="N11" s="1">
        <f>IFERROR(VLOOKUP($A11,df,2,0)*(Físico!M11),0)</f>
        <v>0</v>
      </c>
      <c r="O11" s="1">
        <f>IFERROR(VLOOKUP($A11,df,2,0)*(Físico!N11),0)</f>
        <v>0</v>
      </c>
      <c r="P11" s="1">
        <f>IFERROR(VLOOKUP($A11,df,2,0)*(Físico!O11),0)</f>
        <v>0</v>
      </c>
      <c r="Q11" s="1">
        <f>IFERROR(VLOOKUP($A11,df,2,0)*(Físico!P11),0)</f>
        <v>0</v>
      </c>
      <c r="R11" s="1">
        <f>IFERROR(VLOOKUP($A11,df,2,0)*(Físico!Q11),0)</f>
        <v>0</v>
      </c>
      <c r="S11" s="1">
        <f>IFERROR(VLOOKUP($A11,df,2,0)*(Físico!R11),0)</f>
        <v>0</v>
      </c>
      <c r="T11" s="1">
        <f>IFERROR(VLOOKUP($A11,df,2,0)*(Físico!S11),0)</f>
        <v>0</v>
      </c>
      <c r="U11" s="1">
        <f>IFERROR(VLOOKUP($A11,df,2,0)*(Físico!T11),0)</f>
        <v>0</v>
      </c>
      <c r="V11" s="1">
        <f>IFERROR(VLOOKUP($A11,df,2,0)*(Físico!U11),0)</f>
        <v>0</v>
      </c>
      <c r="W11" s="1">
        <f>IFERROR(VLOOKUP($A11,df,2,0)*(Físico!V11),0)</f>
        <v>0</v>
      </c>
      <c r="X11" s="1">
        <f>IFERROR(VLOOKUP($A11,df,2,0)*(Físico!W11),0)</f>
        <v>0</v>
      </c>
      <c r="Y11" s="1">
        <f>IFERROR(VLOOKUP($A11,df,2,0)*(Físico!X11),0)</f>
        <v>0</v>
      </c>
      <c r="Z11" s="1">
        <f>IFERROR(VLOOKUP($A11,df,2,0)*(Físico!Y11),0)</f>
        <v>0</v>
      </c>
      <c r="AA11" s="1">
        <f>IFERROR(VLOOKUP($A11,df,2,0)*(Físico!Z11),0)</f>
        <v>0</v>
      </c>
      <c r="AB11" s="1">
        <f>IFERROR(VLOOKUP($A11,df,2,0)*(Físico!AA11),0)</f>
        <v>0</v>
      </c>
      <c r="AC11" s="1">
        <f>IFERROR(VLOOKUP($A11,df,2,0)*(Físico!AB11),0)</f>
        <v>0</v>
      </c>
      <c r="AD11" s="1">
        <f>IFERROR(VLOOKUP($A11,df,2,0)*(Físico!AC11),0)</f>
        <v>0</v>
      </c>
      <c r="AE11" s="1">
        <f>IFERROR(VLOOKUP($A11,df,2,0)*(Físico!AD11),0)</f>
        <v>0</v>
      </c>
      <c r="AF11" s="1">
        <f>IFERROR(VLOOKUP($A11,df,2,0)*(Físico!AE11),0)</f>
        <v>0</v>
      </c>
      <c r="AG11" s="1">
        <f>IFERROR(VLOOKUP($A11,df,2,0)*(Físico!AF11),0)</f>
        <v>0</v>
      </c>
      <c r="AH11" s="1">
        <f>IFERROR(VLOOKUP($A11,df,2,0)*(Físico!AG11),0)</f>
        <v>0</v>
      </c>
      <c r="AI11" s="1">
        <f>IFERROR(VLOOKUP($A11,df,2,0)*(Físico!AH11),0)</f>
        <v>0</v>
      </c>
      <c r="AJ11" s="1">
        <f>IFERROR(VLOOKUP($A11,df,2,0)*(Físico!AI11),0)</f>
        <v>0</v>
      </c>
      <c r="AK11" s="1">
        <f>IFERROR(VLOOKUP($A11,df,2,0)*(Físico!AJ11),0)</f>
        <v>0</v>
      </c>
      <c r="AL11" s="1">
        <f>IFERROR(VLOOKUP($A11,df,2,0)*(Físico!AK11),0)</f>
        <v>0</v>
      </c>
      <c r="AM11" s="1">
        <f>IFERROR(VLOOKUP($A11,df,2,0)*(Físico!AL11),0)</f>
        <v>0</v>
      </c>
      <c r="AN11" s="1">
        <f>IFERROR(VLOOKUP($A11,df,2,0)*(Físico!AM11),0)</f>
        <v>0</v>
      </c>
      <c r="AO11" s="1">
        <f>IFERROR(VLOOKUP($A11,df,2,0)*(Físico!AN11),0)</f>
        <v>0</v>
      </c>
      <c r="AP11" s="1">
        <f>IFERROR(VLOOKUP($A11,df,2,0)*(Físico!AO11),0)</f>
        <v>0</v>
      </c>
      <c r="AQ11" s="1">
        <f t="shared" si="1"/>
        <v>0</v>
      </c>
    </row>
    <row r="12" spans="1:43" x14ac:dyDescent="0.25">
      <c r="A12">
        <f t="shared" si="0"/>
        <v>405040210</v>
      </c>
      <c r="B12" t="s">
        <v>11</v>
      </c>
      <c r="C12" s="1">
        <f>IFERROR(VLOOKUP($A12,df,2,0)*(Físico!B12),0)</f>
        <v>0</v>
      </c>
      <c r="D12" s="1">
        <f>IFERROR(VLOOKUP($A12,df,2,0)*(Físico!C12),0)</f>
        <v>0</v>
      </c>
      <c r="E12" s="1">
        <f>IFERROR(VLOOKUP($A12,df,2,0)*(Físico!D12),0)</f>
        <v>0</v>
      </c>
      <c r="F12" s="1">
        <f>IFERROR(VLOOKUP($A12,df,2,0)*(Físico!E12),0)</f>
        <v>0</v>
      </c>
      <c r="G12" s="1">
        <f>IFERROR(VLOOKUP($A12,df,2,0)*(Físico!F12),0)</f>
        <v>0</v>
      </c>
      <c r="H12" s="1">
        <f>IFERROR(VLOOKUP($A12,df,2,0)*(Físico!G12),0)</f>
        <v>0</v>
      </c>
      <c r="I12" s="1">
        <f>IFERROR(VLOOKUP($A12,df,2,0)*(Físico!H12),0)</f>
        <v>0</v>
      </c>
      <c r="J12" s="1">
        <f>IFERROR(VLOOKUP($A12,df,2,0)*(Físico!I12),0)</f>
        <v>0</v>
      </c>
      <c r="K12" s="1">
        <f>IFERROR(VLOOKUP($A12,df,2,0)*(Físico!J12),0)</f>
        <v>0</v>
      </c>
      <c r="L12" s="1">
        <f>IFERROR(VLOOKUP($A12,df,2,0)*(Físico!K12),0)</f>
        <v>0</v>
      </c>
      <c r="M12" s="1">
        <f>IFERROR(VLOOKUP($A12,df,2,0)*(Físico!L12),0)</f>
        <v>0</v>
      </c>
      <c r="N12" s="1">
        <f>IFERROR(VLOOKUP($A12,df,2,0)*(Físico!M12),0)</f>
        <v>0</v>
      </c>
      <c r="O12" s="1">
        <f>IFERROR(VLOOKUP($A12,df,2,0)*(Físico!N12),0)</f>
        <v>0</v>
      </c>
      <c r="P12" s="1">
        <f>IFERROR(VLOOKUP($A12,df,2,0)*(Físico!O12),0)</f>
        <v>0</v>
      </c>
      <c r="Q12" s="1">
        <f>IFERROR(VLOOKUP($A12,df,2,0)*(Físico!P12),0)</f>
        <v>0</v>
      </c>
      <c r="R12" s="1">
        <f>IFERROR(VLOOKUP($A12,df,2,0)*(Físico!Q12),0)</f>
        <v>0</v>
      </c>
      <c r="S12" s="1">
        <f>IFERROR(VLOOKUP($A12,df,2,0)*(Físico!R12),0)</f>
        <v>0</v>
      </c>
      <c r="T12" s="1">
        <f>IFERROR(VLOOKUP($A12,df,2,0)*(Físico!S12),0)</f>
        <v>0</v>
      </c>
      <c r="U12" s="1">
        <f>IFERROR(VLOOKUP($A12,df,2,0)*(Físico!T12),0)</f>
        <v>0</v>
      </c>
      <c r="V12" s="1">
        <f>IFERROR(VLOOKUP($A12,df,2,0)*(Físico!U12),0)</f>
        <v>0</v>
      </c>
      <c r="W12" s="1">
        <f>IFERROR(VLOOKUP($A12,df,2,0)*(Físico!V12),0)</f>
        <v>0</v>
      </c>
      <c r="X12" s="1">
        <f>IFERROR(VLOOKUP($A12,df,2,0)*(Físico!W12),0)</f>
        <v>0</v>
      </c>
      <c r="Y12" s="1">
        <f>IFERROR(VLOOKUP($A12,df,2,0)*(Físico!X12),0)</f>
        <v>0</v>
      </c>
      <c r="Z12" s="1">
        <f>IFERROR(VLOOKUP($A12,df,2,0)*(Físico!Y12),0)</f>
        <v>0</v>
      </c>
      <c r="AA12" s="1">
        <f>IFERROR(VLOOKUP($A12,df,2,0)*(Físico!Z12),0)</f>
        <v>0</v>
      </c>
      <c r="AB12" s="1">
        <f>IFERROR(VLOOKUP($A12,df,2,0)*(Físico!AA12),0)</f>
        <v>0</v>
      </c>
      <c r="AC12" s="1">
        <f>IFERROR(VLOOKUP($A12,df,2,0)*(Físico!AB12),0)</f>
        <v>0</v>
      </c>
      <c r="AD12" s="1">
        <f>IFERROR(VLOOKUP($A12,df,2,0)*(Físico!AC12),0)</f>
        <v>0</v>
      </c>
      <c r="AE12" s="1">
        <f>IFERROR(VLOOKUP($A12,df,2,0)*(Físico!AD12),0)</f>
        <v>0</v>
      </c>
      <c r="AF12" s="1">
        <f>IFERROR(VLOOKUP($A12,df,2,0)*(Físico!AE12),0)</f>
        <v>0</v>
      </c>
      <c r="AG12" s="1">
        <f>IFERROR(VLOOKUP($A12,df,2,0)*(Físico!AF12),0)</f>
        <v>0</v>
      </c>
      <c r="AH12" s="1">
        <f>IFERROR(VLOOKUP($A12,df,2,0)*(Físico!AG12),0)</f>
        <v>0</v>
      </c>
      <c r="AI12" s="1">
        <f>IFERROR(VLOOKUP($A12,df,2,0)*(Físico!AH12),0)</f>
        <v>0</v>
      </c>
      <c r="AJ12" s="1">
        <f>IFERROR(VLOOKUP($A12,df,2,0)*(Físico!AI12),0)</f>
        <v>0</v>
      </c>
      <c r="AK12" s="1">
        <f>IFERROR(VLOOKUP($A12,df,2,0)*(Físico!AJ12),0)</f>
        <v>0</v>
      </c>
      <c r="AL12" s="1">
        <f>IFERROR(VLOOKUP($A12,df,2,0)*(Físico!AK12),0)</f>
        <v>0</v>
      </c>
      <c r="AM12" s="1">
        <f>IFERROR(VLOOKUP($A12,df,2,0)*(Físico!AL12),0)</f>
        <v>0</v>
      </c>
      <c r="AN12" s="1">
        <f>IFERROR(VLOOKUP($A12,df,2,0)*(Físico!AM12),0)</f>
        <v>0</v>
      </c>
      <c r="AO12" s="1">
        <f>IFERROR(VLOOKUP($A12,df,2,0)*(Físico!AN12),0)</f>
        <v>0</v>
      </c>
      <c r="AP12" s="1">
        <f>IFERROR(VLOOKUP($A12,df,2,0)*(Físico!AO12),0)</f>
        <v>0</v>
      </c>
      <c r="AQ12" s="1">
        <f t="shared" si="1"/>
        <v>0</v>
      </c>
    </row>
    <row r="13" spans="1:43" x14ac:dyDescent="0.25">
      <c r="A13">
        <f t="shared" si="0"/>
        <v>405050020</v>
      </c>
      <c r="B13" t="s">
        <v>12</v>
      </c>
      <c r="C13" s="1">
        <f>IFERROR(VLOOKUP($A13,df,2,0)*(Físico!B13),0)</f>
        <v>29320.2</v>
      </c>
      <c r="D13" s="1">
        <f>IFERROR(VLOOKUP($A13,df,2,0)*(Físico!C13),0)</f>
        <v>1353.24</v>
      </c>
      <c r="E13" s="1">
        <f>IFERROR(VLOOKUP($A13,df,2,0)*(Físico!D13),0)</f>
        <v>0</v>
      </c>
      <c r="F13" s="1">
        <f>IFERROR(VLOOKUP($A13,df,2,0)*(Físico!E13),0)</f>
        <v>4961.88</v>
      </c>
      <c r="G13" s="1">
        <f>IFERROR(VLOOKUP($A13,df,2,0)*(Físico!F13),0)</f>
        <v>0</v>
      </c>
      <c r="H13" s="1">
        <f>IFERROR(VLOOKUP($A13,df,2,0)*(Físico!G13),0)</f>
        <v>0</v>
      </c>
      <c r="I13" s="1">
        <f>IFERROR(VLOOKUP($A13,df,2,0)*(Físico!H13),0)</f>
        <v>55933.919999999998</v>
      </c>
      <c r="J13" s="1">
        <f>IFERROR(VLOOKUP($A13,df,2,0)*(Físico!I13),0)</f>
        <v>0</v>
      </c>
      <c r="K13" s="1">
        <f>IFERROR(VLOOKUP($A13,df,2,0)*(Físico!J13),0)</f>
        <v>0</v>
      </c>
      <c r="L13" s="1">
        <f>IFERROR(VLOOKUP($A13,df,2,0)*(Físico!K13),0)</f>
        <v>0</v>
      </c>
      <c r="M13" s="1">
        <f>IFERROR(VLOOKUP($A13,df,2,0)*(Físico!L13),0)</f>
        <v>42401.52</v>
      </c>
      <c r="N13" s="1">
        <f>IFERROR(VLOOKUP($A13,df,2,0)*(Físico!M13),0)</f>
        <v>0</v>
      </c>
      <c r="O13" s="1">
        <f>IFERROR(VLOOKUP($A13,df,2,0)*(Físico!N13),0)</f>
        <v>2706.48</v>
      </c>
      <c r="P13" s="1">
        <f>IFERROR(VLOOKUP($A13,df,2,0)*(Físico!O13),0)</f>
        <v>77134.679999999993</v>
      </c>
      <c r="Q13" s="1">
        <f>IFERROR(VLOOKUP($A13,df,2,0)*(Físico!P13),0)</f>
        <v>0</v>
      </c>
      <c r="R13" s="1">
        <f>IFERROR(VLOOKUP($A13,df,2,0)*(Físico!Q13),0)</f>
        <v>3608.64</v>
      </c>
      <c r="S13" s="1">
        <f>IFERROR(VLOOKUP($A13,df,2,0)*(Físico!R13),0)</f>
        <v>0</v>
      </c>
      <c r="T13" s="1">
        <f>IFERROR(VLOOKUP($A13,df,2,0)*(Físico!S13),0)</f>
        <v>0</v>
      </c>
      <c r="U13" s="1">
        <f>IFERROR(VLOOKUP($A13,df,2,0)*(Físico!T13),0)</f>
        <v>0</v>
      </c>
      <c r="V13" s="1">
        <f>IFERROR(VLOOKUP($A13,df,2,0)*(Físico!U13),0)</f>
        <v>0</v>
      </c>
      <c r="W13" s="1">
        <f>IFERROR(VLOOKUP($A13,df,2,0)*(Físico!V13),0)</f>
        <v>34733.159999999996</v>
      </c>
      <c r="X13" s="1">
        <f>IFERROR(VLOOKUP($A13,df,2,0)*(Físico!W13),0)</f>
        <v>7217.28</v>
      </c>
      <c r="Y13" s="1">
        <f>IFERROR(VLOOKUP($A13,df,2,0)*(Físico!X13),0)</f>
        <v>10374.84</v>
      </c>
      <c r="Z13" s="1">
        <f>IFERROR(VLOOKUP($A13,df,2,0)*(Físico!Y13),0)</f>
        <v>16689.96</v>
      </c>
      <c r="AA13" s="1">
        <f>IFERROR(VLOOKUP($A13,df,2,0)*(Físico!Z13),0)</f>
        <v>6315.12</v>
      </c>
      <c r="AB13" s="1">
        <f>IFERROR(VLOOKUP($A13,df,2,0)*(Físico!AA13),0)</f>
        <v>84351.959999999992</v>
      </c>
      <c r="AC13" s="1">
        <f>IFERROR(VLOOKUP($A13,df,2,0)*(Físico!AB13),0)</f>
        <v>31124.52</v>
      </c>
      <c r="AD13" s="1">
        <f>IFERROR(VLOOKUP($A13,df,2,0)*(Físico!AC13),0)</f>
        <v>86607.360000000001</v>
      </c>
      <c r="AE13" s="1">
        <f>IFERROR(VLOOKUP($A13,df,2,0)*(Físico!AD13),0)</f>
        <v>16689.96</v>
      </c>
      <c r="AF13" s="1">
        <f>IFERROR(VLOOKUP($A13,df,2,0)*(Físico!AE13),0)</f>
        <v>2255.4</v>
      </c>
      <c r="AG13" s="1">
        <f>IFERROR(VLOOKUP($A13,df,2,0)*(Físico!AF13),0)</f>
        <v>10374.84</v>
      </c>
      <c r="AH13" s="1">
        <f>IFERROR(VLOOKUP($A13,df,2,0)*(Físico!AG13),0)</f>
        <v>0</v>
      </c>
      <c r="AI13" s="1">
        <f>IFERROR(VLOOKUP($A13,df,2,0)*(Físico!AH13),0)</f>
        <v>0</v>
      </c>
      <c r="AJ13" s="1">
        <f>IFERROR(VLOOKUP($A13,df,2,0)*(Físico!AI13),0)</f>
        <v>0</v>
      </c>
      <c r="AK13" s="1">
        <f>IFERROR(VLOOKUP($A13,df,2,0)*(Físico!AJ13),0)</f>
        <v>42852.6</v>
      </c>
      <c r="AL13" s="1">
        <f>IFERROR(VLOOKUP($A13,df,2,0)*(Físico!AK13),0)</f>
        <v>73977.119999999995</v>
      </c>
      <c r="AM13" s="1">
        <f>IFERROR(VLOOKUP($A13,df,2,0)*(Físico!AL13),0)</f>
        <v>0</v>
      </c>
      <c r="AN13" s="1">
        <f>IFERROR(VLOOKUP($A13,df,2,0)*(Físico!AM13),0)</f>
        <v>25260.48</v>
      </c>
      <c r="AO13" s="1">
        <f>IFERROR(VLOOKUP($A13,df,2,0)*(Físico!AN13),0)</f>
        <v>50520.959999999999</v>
      </c>
      <c r="AP13" s="1">
        <f>IFERROR(VLOOKUP($A13,df,2,0)*(Físico!AO13),0)</f>
        <v>33831</v>
      </c>
      <c r="AQ13" s="1">
        <f t="shared" si="1"/>
        <v>750597.12</v>
      </c>
    </row>
    <row r="14" spans="1:43" x14ac:dyDescent="0.25">
      <c r="A14">
        <f t="shared" si="0"/>
        <v>405050127</v>
      </c>
      <c r="B14" t="s">
        <v>13</v>
      </c>
      <c r="C14" s="1">
        <f>IFERROR(VLOOKUP($A14,df,2,0)*(Físico!B14),0)</f>
        <v>0</v>
      </c>
      <c r="D14" s="1">
        <f>IFERROR(VLOOKUP($A14,df,2,0)*(Físico!C14),0)</f>
        <v>0</v>
      </c>
      <c r="E14" s="1">
        <f>IFERROR(VLOOKUP($A14,df,2,0)*(Físico!D14),0)</f>
        <v>0</v>
      </c>
      <c r="F14" s="1">
        <f>IFERROR(VLOOKUP($A14,df,2,0)*(Físico!E14),0)</f>
        <v>0</v>
      </c>
      <c r="G14" s="1">
        <f>IFERROR(VLOOKUP($A14,df,2,0)*(Físico!F14),0)</f>
        <v>0</v>
      </c>
      <c r="H14" s="1">
        <f>IFERROR(VLOOKUP($A14,df,2,0)*(Físico!G14),0)</f>
        <v>0</v>
      </c>
      <c r="I14" s="1">
        <f>IFERROR(VLOOKUP($A14,df,2,0)*(Físico!H14),0)</f>
        <v>0</v>
      </c>
      <c r="J14" s="1">
        <f>IFERROR(VLOOKUP($A14,df,2,0)*(Físico!I14),0)</f>
        <v>0</v>
      </c>
      <c r="K14" s="1">
        <f>IFERROR(VLOOKUP($A14,df,2,0)*(Físico!J14),0)</f>
        <v>0</v>
      </c>
      <c r="L14" s="1">
        <f>IFERROR(VLOOKUP($A14,df,2,0)*(Físico!K14),0)</f>
        <v>0</v>
      </c>
      <c r="M14" s="1">
        <f>IFERROR(VLOOKUP($A14,df,2,0)*(Físico!L14),0)</f>
        <v>0</v>
      </c>
      <c r="N14" s="1">
        <f>IFERROR(VLOOKUP($A14,df,2,0)*(Físico!M14),0)</f>
        <v>0</v>
      </c>
      <c r="O14" s="1">
        <f>IFERROR(VLOOKUP($A14,df,2,0)*(Físico!N14),0)</f>
        <v>0</v>
      </c>
      <c r="P14" s="1">
        <f>IFERROR(VLOOKUP($A14,df,2,0)*(Físico!O14),0)</f>
        <v>0</v>
      </c>
      <c r="Q14" s="1">
        <f>IFERROR(VLOOKUP($A14,df,2,0)*(Físico!P14),0)</f>
        <v>0</v>
      </c>
      <c r="R14" s="1">
        <f>IFERROR(VLOOKUP($A14,df,2,0)*(Físico!Q14),0)</f>
        <v>0</v>
      </c>
      <c r="S14" s="1">
        <f>IFERROR(VLOOKUP($A14,df,2,0)*(Físico!R14),0)</f>
        <v>0</v>
      </c>
      <c r="T14" s="1">
        <f>IFERROR(VLOOKUP($A14,df,2,0)*(Físico!S14),0)</f>
        <v>0</v>
      </c>
      <c r="U14" s="1">
        <f>IFERROR(VLOOKUP($A14,df,2,0)*(Físico!T14),0)</f>
        <v>0</v>
      </c>
      <c r="V14" s="1">
        <f>IFERROR(VLOOKUP($A14,df,2,0)*(Físico!U14),0)</f>
        <v>0</v>
      </c>
      <c r="W14" s="1">
        <f>IFERROR(VLOOKUP($A14,df,2,0)*(Físico!V14),0)</f>
        <v>0</v>
      </c>
      <c r="X14" s="1">
        <f>IFERROR(VLOOKUP($A14,df,2,0)*(Físico!W14),0)</f>
        <v>0</v>
      </c>
      <c r="Y14" s="1">
        <f>IFERROR(VLOOKUP($A14,df,2,0)*(Físico!X14),0)</f>
        <v>0</v>
      </c>
      <c r="Z14" s="1">
        <f>IFERROR(VLOOKUP($A14,df,2,0)*(Físico!Y14),0)</f>
        <v>0</v>
      </c>
      <c r="AA14" s="1">
        <f>IFERROR(VLOOKUP($A14,df,2,0)*(Físico!Z14),0)</f>
        <v>0</v>
      </c>
      <c r="AB14" s="1">
        <f>IFERROR(VLOOKUP($A14,df,2,0)*(Físico!AA14),0)</f>
        <v>0</v>
      </c>
      <c r="AC14" s="1">
        <f>IFERROR(VLOOKUP($A14,df,2,0)*(Físico!AB14),0)</f>
        <v>0</v>
      </c>
      <c r="AD14" s="1">
        <f>IFERROR(VLOOKUP($A14,df,2,0)*(Físico!AC14),0)</f>
        <v>0</v>
      </c>
      <c r="AE14" s="1">
        <f>IFERROR(VLOOKUP($A14,df,2,0)*(Físico!AD14),0)</f>
        <v>0</v>
      </c>
      <c r="AF14" s="1">
        <f>IFERROR(VLOOKUP($A14,df,2,0)*(Físico!AE14),0)</f>
        <v>0</v>
      </c>
      <c r="AG14" s="1">
        <f>IFERROR(VLOOKUP($A14,df,2,0)*(Físico!AF14),0)</f>
        <v>0</v>
      </c>
      <c r="AH14" s="1">
        <f>IFERROR(VLOOKUP($A14,df,2,0)*(Físico!AG14),0)</f>
        <v>0</v>
      </c>
      <c r="AI14" s="1">
        <f>IFERROR(VLOOKUP($A14,df,2,0)*(Físico!AH14),0)</f>
        <v>0</v>
      </c>
      <c r="AJ14" s="1">
        <f>IFERROR(VLOOKUP($A14,df,2,0)*(Físico!AI14),0)</f>
        <v>0</v>
      </c>
      <c r="AK14" s="1">
        <f>IFERROR(VLOOKUP($A14,df,2,0)*(Físico!AJ14),0)</f>
        <v>0</v>
      </c>
      <c r="AL14" s="1">
        <f>IFERROR(VLOOKUP($A14,df,2,0)*(Físico!AK14),0)</f>
        <v>0</v>
      </c>
      <c r="AM14" s="1">
        <f>IFERROR(VLOOKUP($A14,df,2,0)*(Físico!AL14),0)</f>
        <v>0</v>
      </c>
      <c r="AN14" s="1">
        <f>IFERROR(VLOOKUP($A14,df,2,0)*(Físico!AM14),0)</f>
        <v>2835</v>
      </c>
      <c r="AO14" s="1">
        <f>IFERROR(VLOOKUP($A14,df,2,0)*(Físico!AN14),0)</f>
        <v>0</v>
      </c>
      <c r="AP14" s="1">
        <f>IFERROR(VLOOKUP($A14,df,2,0)*(Físico!AO14),0)</f>
        <v>0</v>
      </c>
      <c r="AQ14" s="1">
        <f t="shared" si="1"/>
        <v>2835</v>
      </c>
    </row>
    <row r="15" spans="1:43" x14ac:dyDescent="0.25">
      <c r="A15">
        <f t="shared" si="0"/>
        <v>405050151</v>
      </c>
      <c r="B15" t="s">
        <v>14</v>
      </c>
      <c r="C15" s="1">
        <f>IFERROR(VLOOKUP($A15,df,2,0)*(Físico!B15),0)</f>
        <v>0</v>
      </c>
      <c r="D15" s="1">
        <f>IFERROR(VLOOKUP($A15,df,2,0)*(Físico!C15),0)</f>
        <v>0</v>
      </c>
      <c r="E15" s="1">
        <f>IFERROR(VLOOKUP($A15,df,2,0)*(Físico!D15),0)</f>
        <v>0</v>
      </c>
      <c r="F15" s="1">
        <f>IFERROR(VLOOKUP($A15,df,2,0)*(Físico!E15),0)</f>
        <v>0</v>
      </c>
      <c r="G15" s="1">
        <f>IFERROR(VLOOKUP($A15,df,2,0)*(Físico!F15),0)</f>
        <v>0</v>
      </c>
      <c r="H15" s="1">
        <f>IFERROR(VLOOKUP($A15,df,2,0)*(Físico!G15),0)</f>
        <v>0</v>
      </c>
      <c r="I15" s="1">
        <f>IFERROR(VLOOKUP($A15,df,2,0)*(Físico!H15),0)</f>
        <v>0</v>
      </c>
      <c r="J15" s="1">
        <f>IFERROR(VLOOKUP($A15,df,2,0)*(Físico!I15),0)</f>
        <v>0</v>
      </c>
      <c r="K15" s="1">
        <f>IFERROR(VLOOKUP($A15,df,2,0)*(Físico!J15),0)</f>
        <v>0</v>
      </c>
      <c r="L15" s="1">
        <f>IFERROR(VLOOKUP($A15,df,2,0)*(Físico!K15),0)</f>
        <v>0</v>
      </c>
      <c r="M15" s="1">
        <f>IFERROR(VLOOKUP($A15,df,2,0)*(Físico!L15),0)</f>
        <v>0</v>
      </c>
      <c r="N15" s="1">
        <f>IFERROR(VLOOKUP($A15,df,2,0)*(Físico!M15),0)</f>
        <v>0</v>
      </c>
      <c r="O15" s="1">
        <f>IFERROR(VLOOKUP($A15,df,2,0)*(Físico!N15),0)</f>
        <v>0</v>
      </c>
      <c r="P15" s="1">
        <f>IFERROR(VLOOKUP($A15,df,2,0)*(Físico!O15),0)</f>
        <v>0</v>
      </c>
      <c r="Q15" s="1">
        <f>IFERROR(VLOOKUP($A15,df,2,0)*(Físico!P15),0)</f>
        <v>0</v>
      </c>
      <c r="R15" s="1">
        <f>IFERROR(VLOOKUP($A15,df,2,0)*(Físico!Q15),0)</f>
        <v>0</v>
      </c>
      <c r="S15" s="1">
        <f>IFERROR(VLOOKUP($A15,df,2,0)*(Físico!R15),0)</f>
        <v>0</v>
      </c>
      <c r="T15" s="1">
        <f>IFERROR(VLOOKUP($A15,df,2,0)*(Físico!S15),0)</f>
        <v>0</v>
      </c>
      <c r="U15" s="1">
        <f>IFERROR(VLOOKUP($A15,df,2,0)*(Físico!T15),0)</f>
        <v>1112.83</v>
      </c>
      <c r="V15" s="1">
        <f>IFERROR(VLOOKUP($A15,df,2,0)*(Físico!U15),0)</f>
        <v>0</v>
      </c>
      <c r="W15" s="1">
        <f>IFERROR(VLOOKUP($A15,df,2,0)*(Físico!V15),0)</f>
        <v>0</v>
      </c>
      <c r="X15" s="1">
        <f>IFERROR(VLOOKUP($A15,df,2,0)*(Físico!W15),0)</f>
        <v>0</v>
      </c>
      <c r="Y15" s="1">
        <f>IFERROR(VLOOKUP($A15,df,2,0)*(Físico!X15),0)</f>
        <v>0</v>
      </c>
      <c r="Z15" s="1">
        <f>IFERROR(VLOOKUP($A15,df,2,0)*(Físico!Y15),0)</f>
        <v>0</v>
      </c>
      <c r="AA15" s="1">
        <f>IFERROR(VLOOKUP($A15,df,2,0)*(Físico!Z15),0)</f>
        <v>0</v>
      </c>
      <c r="AB15" s="1">
        <f>IFERROR(VLOOKUP($A15,df,2,0)*(Físico!AA15),0)</f>
        <v>0</v>
      </c>
      <c r="AC15" s="1">
        <f>IFERROR(VLOOKUP($A15,df,2,0)*(Físico!AB15),0)</f>
        <v>0</v>
      </c>
      <c r="AD15" s="1">
        <f>IFERROR(VLOOKUP($A15,df,2,0)*(Físico!AC15),0)</f>
        <v>0</v>
      </c>
      <c r="AE15" s="1">
        <f>IFERROR(VLOOKUP($A15,df,2,0)*(Físico!AD15),0)</f>
        <v>0</v>
      </c>
      <c r="AF15" s="1">
        <f>IFERROR(VLOOKUP($A15,df,2,0)*(Físico!AE15),0)</f>
        <v>0</v>
      </c>
      <c r="AG15" s="1">
        <f>IFERROR(VLOOKUP($A15,df,2,0)*(Físico!AF15),0)</f>
        <v>0</v>
      </c>
      <c r="AH15" s="1">
        <f>IFERROR(VLOOKUP($A15,df,2,0)*(Físico!AG15),0)</f>
        <v>0</v>
      </c>
      <c r="AI15" s="1">
        <f>IFERROR(VLOOKUP($A15,df,2,0)*(Físico!AH15),0)</f>
        <v>0</v>
      </c>
      <c r="AJ15" s="1">
        <f>IFERROR(VLOOKUP($A15,df,2,0)*(Físico!AI15),0)</f>
        <v>0</v>
      </c>
      <c r="AK15" s="1">
        <f>IFERROR(VLOOKUP($A15,df,2,0)*(Físico!AJ15),0)</f>
        <v>0</v>
      </c>
      <c r="AL15" s="1">
        <f>IFERROR(VLOOKUP($A15,df,2,0)*(Físico!AK15),0)</f>
        <v>1112.83</v>
      </c>
      <c r="AM15" s="1">
        <f>IFERROR(VLOOKUP($A15,df,2,0)*(Físico!AL15),0)</f>
        <v>0</v>
      </c>
      <c r="AN15" s="1">
        <f>IFERROR(VLOOKUP($A15,df,2,0)*(Físico!AM15),0)</f>
        <v>3338.49</v>
      </c>
      <c r="AO15" s="1">
        <f>IFERROR(VLOOKUP($A15,df,2,0)*(Físico!AN15),0)</f>
        <v>0</v>
      </c>
      <c r="AP15" s="1">
        <f>IFERROR(VLOOKUP($A15,df,2,0)*(Físico!AO15),0)</f>
        <v>0</v>
      </c>
      <c r="AQ15" s="1">
        <f t="shared" si="1"/>
        <v>5564.15</v>
      </c>
    </row>
    <row r="16" spans="1:43" x14ac:dyDescent="0.25">
      <c r="A16">
        <f t="shared" si="0"/>
        <v>405050194</v>
      </c>
      <c r="B16" t="s">
        <v>15</v>
      </c>
      <c r="C16" s="1">
        <f>IFERROR(VLOOKUP($A16,df,2,0)*(Físico!B16),0)</f>
        <v>0</v>
      </c>
      <c r="D16" s="1">
        <f>IFERROR(VLOOKUP($A16,df,2,0)*(Físico!C16),0)</f>
        <v>0</v>
      </c>
      <c r="E16" s="1">
        <f>IFERROR(VLOOKUP($A16,df,2,0)*(Físico!D16),0)</f>
        <v>0</v>
      </c>
      <c r="F16" s="1">
        <f>IFERROR(VLOOKUP($A16,df,2,0)*(Físico!E16),0)</f>
        <v>0</v>
      </c>
      <c r="G16" s="1">
        <f>IFERROR(VLOOKUP($A16,df,2,0)*(Físico!F16),0)</f>
        <v>0</v>
      </c>
      <c r="H16" s="1">
        <f>IFERROR(VLOOKUP($A16,df,2,0)*(Físico!G16),0)</f>
        <v>0</v>
      </c>
      <c r="I16" s="1">
        <f>IFERROR(VLOOKUP($A16,df,2,0)*(Físico!H16),0)</f>
        <v>0</v>
      </c>
      <c r="J16" s="1">
        <f>IFERROR(VLOOKUP($A16,df,2,0)*(Físico!I16),0)</f>
        <v>0</v>
      </c>
      <c r="K16" s="1">
        <f>IFERROR(VLOOKUP($A16,df,2,0)*(Físico!J16),0)</f>
        <v>0</v>
      </c>
      <c r="L16" s="1">
        <f>IFERROR(VLOOKUP($A16,df,2,0)*(Físico!K16),0)</f>
        <v>0</v>
      </c>
      <c r="M16" s="1">
        <f>IFERROR(VLOOKUP($A16,df,2,0)*(Físico!L16),0)</f>
        <v>0</v>
      </c>
      <c r="N16" s="1">
        <f>IFERROR(VLOOKUP($A16,df,2,0)*(Físico!M16),0)</f>
        <v>0</v>
      </c>
      <c r="O16" s="1">
        <f>IFERROR(VLOOKUP($A16,df,2,0)*(Físico!N16),0)</f>
        <v>5265</v>
      </c>
      <c r="P16" s="1">
        <f>IFERROR(VLOOKUP($A16,df,2,0)*(Físico!O16),0)</f>
        <v>0</v>
      </c>
      <c r="Q16" s="1">
        <f>IFERROR(VLOOKUP($A16,df,2,0)*(Físico!P16),0)</f>
        <v>0</v>
      </c>
      <c r="R16" s="1">
        <f>IFERROR(VLOOKUP($A16,df,2,0)*(Físico!Q16),0)</f>
        <v>0</v>
      </c>
      <c r="S16" s="1">
        <f>IFERROR(VLOOKUP($A16,df,2,0)*(Físico!R16),0)</f>
        <v>0</v>
      </c>
      <c r="T16" s="1">
        <f>IFERROR(VLOOKUP($A16,df,2,0)*(Físico!S16),0)</f>
        <v>0</v>
      </c>
      <c r="U16" s="1">
        <f>IFERROR(VLOOKUP($A16,df,2,0)*(Físico!T16),0)</f>
        <v>0</v>
      </c>
      <c r="V16" s="1">
        <f>IFERROR(VLOOKUP($A16,df,2,0)*(Físico!U16),0)</f>
        <v>0</v>
      </c>
      <c r="W16" s="1">
        <f>IFERROR(VLOOKUP($A16,df,2,0)*(Físico!V16),0)</f>
        <v>0</v>
      </c>
      <c r="X16" s="1">
        <f>IFERROR(VLOOKUP($A16,df,2,0)*(Físico!W16),0)</f>
        <v>0</v>
      </c>
      <c r="Y16" s="1">
        <f>IFERROR(VLOOKUP($A16,df,2,0)*(Físico!X16),0)</f>
        <v>3645</v>
      </c>
      <c r="Z16" s="1">
        <f>IFERROR(VLOOKUP($A16,df,2,0)*(Físico!Y16),0)</f>
        <v>0</v>
      </c>
      <c r="AA16" s="1">
        <f>IFERROR(VLOOKUP($A16,df,2,0)*(Físico!Z16),0)</f>
        <v>0</v>
      </c>
      <c r="AB16" s="1">
        <f>IFERROR(VLOOKUP($A16,df,2,0)*(Físico!AA16),0)</f>
        <v>0</v>
      </c>
      <c r="AC16" s="1">
        <f>IFERROR(VLOOKUP($A16,df,2,0)*(Físico!AB16),0)</f>
        <v>0</v>
      </c>
      <c r="AD16" s="1">
        <f>IFERROR(VLOOKUP($A16,df,2,0)*(Físico!AC16),0)</f>
        <v>0</v>
      </c>
      <c r="AE16" s="1">
        <f>IFERROR(VLOOKUP($A16,df,2,0)*(Físico!AD16),0)</f>
        <v>0</v>
      </c>
      <c r="AF16" s="1">
        <f>IFERROR(VLOOKUP($A16,df,2,0)*(Físico!AE16),0)</f>
        <v>0</v>
      </c>
      <c r="AG16" s="1">
        <f>IFERROR(VLOOKUP($A16,df,2,0)*(Físico!AF16),0)</f>
        <v>0</v>
      </c>
      <c r="AH16" s="1">
        <f>IFERROR(VLOOKUP($A16,df,2,0)*(Físico!AG16),0)</f>
        <v>0</v>
      </c>
      <c r="AI16" s="1">
        <f>IFERROR(VLOOKUP($A16,df,2,0)*(Físico!AH16),0)</f>
        <v>0</v>
      </c>
      <c r="AJ16" s="1">
        <f>IFERROR(VLOOKUP($A16,df,2,0)*(Físico!AI16),0)</f>
        <v>0</v>
      </c>
      <c r="AK16" s="1">
        <f>IFERROR(VLOOKUP($A16,df,2,0)*(Físico!AJ16),0)</f>
        <v>0</v>
      </c>
      <c r="AL16" s="1">
        <f>IFERROR(VLOOKUP($A16,df,2,0)*(Físico!AK16),0)</f>
        <v>0</v>
      </c>
      <c r="AM16" s="1">
        <f>IFERROR(VLOOKUP($A16,df,2,0)*(Físico!AL16),0)</f>
        <v>0</v>
      </c>
      <c r="AN16" s="1">
        <f>IFERROR(VLOOKUP($A16,df,2,0)*(Físico!AM16),0)</f>
        <v>10935</v>
      </c>
      <c r="AO16" s="1">
        <f>IFERROR(VLOOKUP($A16,df,2,0)*(Físico!AN16),0)</f>
        <v>0</v>
      </c>
      <c r="AP16" s="1">
        <f>IFERROR(VLOOKUP($A16,df,2,0)*(Físico!AO16),0)</f>
        <v>0</v>
      </c>
      <c r="AQ16" s="1">
        <f t="shared" si="1"/>
        <v>19845</v>
      </c>
    </row>
    <row r="17" spans="1:43" x14ac:dyDescent="0.25">
      <c r="A17">
        <f t="shared" si="0"/>
        <v>405050216</v>
      </c>
      <c r="B17" t="s">
        <v>16</v>
      </c>
      <c r="C17" s="1">
        <f>IFERROR(VLOOKUP($A17,df,2,0)*(Físico!B17),0)</f>
        <v>0</v>
      </c>
      <c r="D17" s="1">
        <f>IFERROR(VLOOKUP($A17,df,2,0)*(Físico!C17),0)</f>
        <v>0</v>
      </c>
      <c r="E17" s="1">
        <f>IFERROR(VLOOKUP($A17,df,2,0)*(Físico!D17),0)</f>
        <v>0</v>
      </c>
      <c r="F17" s="1">
        <f>IFERROR(VLOOKUP($A17,df,2,0)*(Físico!E17),0)</f>
        <v>0</v>
      </c>
      <c r="G17" s="1">
        <f>IFERROR(VLOOKUP($A17,df,2,0)*(Físico!F17),0)</f>
        <v>0</v>
      </c>
      <c r="H17" s="1">
        <f>IFERROR(VLOOKUP($A17,df,2,0)*(Físico!G17),0)</f>
        <v>0</v>
      </c>
      <c r="I17" s="1">
        <f>IFERROR(VLOOKUP($A17,df,2,0)*(Físico!H17),0)</f>
        <v>0</v>
      </c>
      <c r="J17" s="1">
        <f>IFERROR(VLOOKUP($A17,df,2,0)*(Físico!I17),0)</f>
        <v>0</v>
      </c>
      <c r="K17" s="1">
        <f>IFERROR(VLOOKUP($A17,df,2,0)*(Físico!J17),0)</f>
        <v>0</v>
      </c>
      <c r="L17" s="1">
        <f>IFERROR(VLOOKUP($A17,df,2,0)*(Físico!K17),0)</f>
        <v>0</v>
      </c>
      <c r="M17" s="1">
        <f>IFERROR(VLOOKUP($A17,df,2,0)*(Físico!L17),0)</f>
        <v>12920.249999999998</v>
      </c>
      <c r="N17" s="1">
        <f>IFERROR(VLOOKUP($A17,df,2,0)*(Físico!M17),0)</f>
        <v>0</v>
      </c>
      <c r="O17" s="1">
        <f>IFERROR(VLOOKUP($A17,df,2,0)*(Físico!N17),0)</f>
        <v>0</v>
      </c>
      <c r="P17" s="1">
        <f>IFERROR(VLOOKUP($A17,df,2,0)*(Físico!O17),0)</f>
        <v>0</v>
      </c>
      <c r="Q17" s="1">
        <f>IFERROR(VLOOKUP($A17,df,2,0)*(Físico!P17),0)</f>
        <v>0</v>
      </c>
      <c r="R17" s="1">
        <f>IFERROR(VLOOKUP($A17,df,2,0)*(Físico!Q17),0)</f>
        <v>0</v>
      </c>
      <c r="S17" s="1">
        <f>IFERROR(VLOOKUP($A17,df,2,0)*(Físico!R17),0)</f>
        <v>0</v>
      </c>
      <c r="T17" s="1">
        <f>IFERROR(VLOOKUP($A17,df,2,0)*(Físico!S17),0)</f>
        <v>0</v>
      </c>
      <c r="U17" s="1">
        <f>IFERROR(VLOOKUP($A17,df,2,0)*(Físico!T17),0)</f>
        <v>0</v>
      </c>
      <c r="V17" s="1">
        <f>IFERROR(VLOOKUP($A17,df,2,0)*(Físico!U17),0)</f>
        <v>0</v>
      </c>
      <c r="W17" s="1">
        <f>IFERROR(VLOOKUP($A17,df,2,0)*(Físico!V17),0)</f>
        <v>0</v>
      </c>
      <c r="X17" s="1">
        <f>IFERROR(VLOOKUP($A17,df,2,0)*(Físico!W17),0)</f>
        <v>0</v>
      </c>
      <c r="Y17" s="1">
        <f>IFERROR(VLOOKUP($A17,df,2,0)*(Físico!X17),0)</f>
        <v>0</v>
      </c>
      <c r="Z17" s="1">
        <f>IFERROR(VLOOKUP($A17,df,2,0)*(Físico!Y17),0)</f>
        <v>0</v>
      </c>
      <c r="AA17" s="1">
        <f>IFERROR(VLOOKUP($A17,df,2,0)*(Físico!Z17),0)</f>
        <v>0</v>
      </c>
      <c r="AB17" s="1">
        <f>IFERROR(VLOOKUP($A17,df,2,0)*(Físico!AA17),0)</f>
        <v>0</v>
      </c>
      <c r="AC17" s="1">
        <f>IFERROR(VLOOKUP($A17,df,2,0)*(Físico!AB17),0)</f>
        <v>0</v>
      </c>
      <c r="AD17" s="1">
        <f>IFERROR(VLOOKUP($A17,df,2,0)*(Físico!AC17),0)</f>
        <v>0</v>
      </c>
      <c r="AE17" s="1">
        <f>IFERROR(VLOOKUP($A17,df,2,0)*(Físico!AD17),0)</f>
        <v>0</v>
      </c>
      <c r="AF17" s="1">
        <f>IFERROR(VLOOKUP($A17,df,2,0)*(Físico!AE17),0)</f>
        <v>0</v>
      </c>
      <c r="AG17" s="1">
        <f>IFERROR(VLOOKUP($A17,df,2,0)*(Físico!AF17),0)</f>
        <v>0</v>
      </c>
      <c r="AH17" s="1">
        <f>IFERROR(VLOOKUP($A17,df,2,0)*(Físico!AG17),0)</f>
        <v>0</v>
      </c>
      <c r="AI17" s="1">
        <f>IFERROR(VLOOKUP($A17,df,2,0)*(Físico!AH17),0)</f>
        <v>0</v>
      </c>
      <c r="AJ17" s="1">
        <f>IFERROR(VLOOKUP($A17,df,2,0)*(Físico!AI17),0)</f>
        <v>0</v>
      </c>
      <c r="AK17" s="1">
        <f>IFERROR(VLOOKUP($A17,df,2,0)*(Físico!AJ17),0)</f>
        <v>0</v>
      </c>
      <c r="AL17" s="1">
        <f>IFERROR(VLOOKUP($A17,df,2,0)*(Físico!AK17),0)</f>
        <v>0</v>
      </c>
      <c r="AM17" s="1">
        <f>IFERROR(VLOOKUP($A17,df,2,0)*(Físico!AL17),0)</f>
        <v>0</v>
      </c>
      <c r="AN17" s="1">
        <f>IFERROR(VLOOKUP($A17,df,2,0)*(Físico!AM17),0)</f>
        <v>0</v>
      </c>
      <c r="AO17" s="1">
        <f>IFERROR(VLOOKUP($A17,df,2,0)*(Físico!AN17),0)</f>
        <v>0</v>
      </c>
      <c r="AP17" s="1">
        <f>IFERROR(VLOOKUP($A17,df,2,0)*(Físico!AO17),0)</f>
        <v>0</v>
      </c>
      <c r="AQ17" s="1">
        <f t="shared" si="1"/>
        <v>12920.249999999998</v>
      </c>
    </row>
    <row r="18" spans="1:43" x14ac:dyDescent="0.25">
      <c r="A18">
        <f t="shared" si="0"/>
        <v>405050224</v>
      </c>
      <c r="B18" t="s">
        <v>17</v>
      </c>
      <c r="C18" s="1">
        <f>IFERROR(VLOOKUP($A18,df,2,0)*(Físico!B18),0)</f>
        <v>0</v>
      </c>
      <c r="D18" s="1">
        <f>IFERROR(VLOOKUP($A18,df,2,0)*(Físico!C18),0)</f>
        <v>0</v>
      </c>
      <c r="E18" s="1">
        <f>IFERROR(VLOOKUP($A18,df,2,0)*(Físico!D18),0)</f>
        <v>0</v>
      </c>
      <c r="F18" s="1">
        <f>IFERROR(VLOOKUP($A18,df,2,0)*(Físico!E18),0)</f>
        <v>0</v>
      </c>
      <c r="G18" s="1">
        <f>IFERROR(VLOOKUP($A18,df,2,0)*(Físico!F18),0)</f>
        <v>0</v>
      </c>
      <c r="H18" s="1">
        <f>IFERROR(VLOOKUP($A18,df,2,0)*(Físico!G18),0)</f>
        <v>0</v>
      </c>
      <c r="I18" s="1">
        <f>IFERROR(VLOOKUP($A18,df,2,0)*(Físico!H18),0)</f>
        <v>0</v>
      </c>
      <c r="J18" s="1">
        <f>IFERROR(VLOOKUP($A18,df,2,0)*(Físico!I18),0)</f>
        <v>0</v>
      </c>
      <c r="K18" s="1">
        <f>IFERROR(VLOOKUP($A18,df,2,0)*(Físico!J18),0)</f>
        <v>0</v>
      </c>
      <c r="L18" s="1">
        <f>IFERROR(VLOOKUP($A18,df,2,0)*(Físico!K18),0)</f>
        <v>0</v>
      </c>
      <c r="M18" s="1">
        <f>IFERROR(VLOOKUP($A18,df,2,0)*(Físico!L18),0)</f>
        <v>0</v>
      </c>
      <c r="N18" s="1">
        <f>IFERROR(VLOOKUP($A18,df,2,0)*(Físico!M18),0)</f>
        <v>0</v>
      </c>
      <c r="O18" s="1">
        <f>IFERROR(VLOOKUP($A18,df,2,0)*(Físico!N18),0)</f>
        <v>0</v>
      </c>
      <c r="P18" s="1">
        <f>IFERROR(VLOOKUP($A18,df,2,0)*(Físico!O18),0)</f>
        <v>0</v>
      </c>
      <c r="Q18" s="1">
        <f>IFERROR(VLOOKUP($A18,df,2,0)*(Físico!P18),0)</f>
        <v>7855.92</v>
      </c>
      <c r="R18" s="1">
        <f>IFERROR(VLOOKUP($A18,df,2,0)*(Físico!Q18),0)</f>
        <v>0</v>
      </c>
      <c r="S18" s="1">
        <f>IFERROR(VLOOKUP($A18,df,2,0)*(Físico!R18),0)</f>
        <v>0</v>
      </c>
      <c r="T18" s="1">
        <f>IFERROR(VLOOKUP($A18,df,2,0)*(Físico!S18),0)</f>
        <v>0</v>
      </c>
      <c r="U18" s="1">
        <f>IFERROR(VLOOKUP($A18,df,2,0)*(Físico!T18),0)</f>
        <v>0</v>
      </c>
      <c r="V18" s="1">
        <f>IFERROR(VLOOKUP($A18,df,2,0)*(Físico!U18),0)</f>
        <v>0</v>
      </c>
      <c r="W18" s="1">
        <f>IFERROR(VLOOKUP($A18,df,2,0)*(Físico!V18),0)</f>
        <v>0</v>
      </c>
      <c r="X18" s="1">
        <f>IFERROR(VLOOKUP($A18,df,2,0)*(Físico!W18),0)</f>
        <v>0</v>
      </c>
      <c r="Y18" s="1">
        <f>IFERROR(VLOOKUP($A18,df,2,0)*(Físico!X18),0)</f>
        <v>0</v>
      </c>
      <c r="Z18" s="1">
        <f>IFERROR(VLOOKUP($A18,df,2,0)*(Físico!Y18),0)</f>
        <v>0</v>
      </c>
      <c r="AA18" s="1">
        <f>IFERROR(VLOOKUP($A18,df,2,0)*(Físico!Z18),0)</f>
        <v>0</v>
      </c>
      <c r="AB18" s="1">
        <f>IFERROR(VLOOKUP($A18,df,2,0)*(Físico!AA18),0)</f>
        <v>0</v>
      </c>
      <c r="AC18" s="1">
        <f>IFERROR(VLOOKUP($A18,df,2,0)*(Físico!AB18),0)</f>
        <v>0</v>
      </c>
      <c r="AD18" s="1">
        <f>IFERROR(VLOOKUP($A18,df,2,0)*(Físico!AC18),0)</f>
        <v>0</v>
      </c>
      <c r="AE18" s="1">
        <f>IFERROR(VLOOKUP($A18,df,2,0)*(Físico!AD18),0)</f>
        <v>0</v>
      </c>
      <c r="AF18" s="1">
        <f>IFERROR(VLOOKUP($A18,df,2,0)*(Físico!AE18),0)</f>
        <v>0</v>
      </c>
      <c r="AG18" s="1">
        <f>IFERROR(VLOOKUP($A18,df,2,0)*(Físico!AF18),0)</f>
        <v>0</v>
      </c>
      <c r="AH18" s="1">
        <f>IFERROR(VLOOKUP($A18,df,2,0)*(Físico!AG18),0)</f>
        <v>0</v>
      </c>
      <c r="AI18" s="1">
        <f>IFERROR(VLOOKUP($A18,df,2,0)*(Físico!AH18),0)</f>
        <v>0</v>
      </c>
      <c r="AJ18" s="1">
        <f>IFERROR(VLOOKUP($A18,df,2,0)*(Físico!AI18),0)</f>
        <v>0</v>
      </c>
      <c r="AK18" s="1">
        <f>IFERROR(VLOOKUP($A18,df,2,0)*(Físico!AJ18),0)</f>
        <v>0</v>
      </c>
      <c r="AL18" s="1">
        <f>IFERROR(VLOOKUP($A18,df,2,0)*(Físico!AK18),0)</f>
        <v>0</v>
      </c>
      <c r="AM18" s="1">
        <f>IFERROR(VLOOKUP($A18,df,2,0)*(Físico!AL18),0)</f>
        <v>0</v>
      </c>
      <c r="AN18" s="1">
        <f>IFERROR(VLOOKUP($A18,df,2,0)*(Físico!AM18),0)</f>
        <v>0</v>
      </c>
      <c r="AO18" s="1">
        <f>IFERROR(VLOOKUP($A18,df,2,0)*(Físico!AN18),0)</f>
        <v>0</v>
      </c>
      <c r="AP18" s="1">
        <f>IFERROR(VLOOKUP($A18,df,2,0)*(Físico!AO18),0)</f>
        <v>0</v>
      </c>
      <c r="AQ18" s="1">
        <f t="shared" si="1"/>
        <v>7855.92</v>
      </c>
    </row>
    <row r="19" spans="1:43" x14ac:dyDescent="0.25">
      <c r="A19">
        <f t="shared" si="0"/>
        <v>405050321</v>
      </c>
      <c r="B19" t="s">
        <v>18</v>
      </c>
      <c r="C19" s="1">
        <f>IFERROR(VLOOKUP($A19,df,2,0)*(Físico!B19),0)</f>
        <v>0</v>
      </c>
      <c r="D19" s="1">
        <f>IFERROR(VLOOKUP($A19,df,2,0)*(Físico!C19),0)</f>
        <v>0</v>
      </c>
      <c r="E19" s="1">
        <f>IFERROR(VLOOKUP($A19,df,2,0)*(Físico!D19),0)</f>
        <v>0</v>
      </c>
      <c r="F19" s="1">
        <f>IFERROR(VLOOKUP($A19,df,2,0)*(Físico!E19),0)</f>
        <v>0</v>
      </c>
      <c r="G19" s="1">
        <f>IFERROR(VLOOKUP($A19,df,2,0)*(Físico!F19),0)</f>
        <v>0</v>
      </c>
      <c r="H19" s="1">
        <f>IFERROR(VLOOKUP($A19,df,2,0)*(Físico!G19),0)</f>
        <v>0</v>
      </c>
      <c r="I19" s="1">
        <f>IFERROR(VLOOKUP($A19,df,2,0)*(Físico!H19),0)</f>
        <v>0</v>
      </c>
      <c r="J19" s="1">
        <f>IFERROR(VLOOKUP($A19,df,2,0)*(Físico!I19),0)</f>
        <v>0</v>
      </c>
      <c r="K19" s="1">
        <f>IFERROR(VLOOKUP($A19,df,2,0)*(Físico!J19),0)</f>
        <v>0</v>
      </c>
      <c r="L19" s="1">
        <f>IFERROR(VLOOKUP($A19,df,2,0)*(Físico!K19),0)</f>
        <v>0</v>
      </c>
      <c r="M19" s="1">
        <f>IFERROR(VLOOKUP($A19,df,2,0)*(Físico!L19),0)</f>
        <v>0</v>
      </c>
      <c r="N19" s="1">
        <f>IFERROR(VLOOKUP($A19,df,2,0)*(Físico!M19),0)</f>
        <v>0</v>
      </c>
      <c r="O19" s="1">
        <f>IFERROR(VLOOKUP($A19,df,2,0)*(Físico!N19),0)</f>
        <v>0</v>
      </c>
      <c r="P19" s="1">
        <f>IFERROR(VLOOKUP($A19,df,2,0)*(Físico!O19),0)</f>
        <v>0</v>
      </c>
      <c r="Q19" s="1">
        <f>IFERROR(VLOOKUP($A19,df,2,0)*(Físico!P19),0)</f>
        <v>7186.8</v>
      </c>
      <c r="R19" s="1">
        <f>IFERROR(VLOOKUP($A19,df,2,0)*(Físico!Q19),0)</f>
        <v>0</v>
      </c>
      <c r="S19" s="1">
        <f>IFERROR(VLOOKUP($A19,df,2,0)*(Físico!R19),0)</f>
        <v>0</v>
      </c>
      <c r="T19" s="1">
        <f>IFERROR(VLOOKUP($A19,df,2,0)*(Físico!S19),0)</f>
        <v>0</v>
      </c>
      <c r="U19" s="1">
        <f>IFERROR(VLOOKUP($A19,df,2,0)*(Físico!T19),0)</f>
        <v>2695.05</v>
      </c>
      <c r="V19" s="1">
        <f>IFERROR(VLOOKUP($A19,df,2,0)*(Físico!U19),0)</f>
        <v>0</v>
      </c>
      <c r="W19" s="1">
        <f>IFERROR(VLOOKUP($A19,df,2,0)*(Físico!V19),0)</f>
        <v>0</v>
      </c>
      <c r="X19" s="1">
        <f>IFERROR(VLOOKUP($A19,df,2,0)*(Físico!W19),0)</f>
        <v>0</v>
      </c>
      <c r="Y19" s="1">
        <f>IFERROR(VLOOKUP($A19,df,2,0)*(Físico!X19),0)</f>
        <v>2695.05</v>
      </c>
      <c r="Z19" s="1">
        <f>IFERROR(VLOOKUP($A19,df,2,0)*(Físico!Y19),0)</f>
        <v>0</v>
      </c>
      <c r="AA19" s="1">
        <f>IFERROR(VLOOKUP($A19,df,2,0)*(Físico!Z19),0)</f>
        <v>0</v>
      </c>
      <c r="AB19" s="1">
        <f>IFERROR(VLOOKUP($A19,df,2,0)*(Físico!AA19),0)</f>
        <v>0</v>
      </c>
      <c r="AC19" s="1">
        <f>IFERROR(VLOOKUP($A19,df,2,0)*(Físico!AB19),0)</f>
        <v>0</v>
      </c>
      <c r="AD19" s="1">
        <f>IFERROR(VLOOKUP($A19,df,2,0)*(Físico!AC19),0)</f>
        <v>0</v>
      </c>
      <c r="AE19" s="1">
        <f>IFERROR(VLOOKUP($A19,df,2,0)*(Físico!AD19),0)</f>
        <v>0</v>
      </c>
      <c r="AF19" s="1">
        <f>IFERROR(VLOOKUP($A19,df,2,0)*(Físico!AE19),0)</f>
        <v>0</v>
      </c>
      <c r="AG19" s="1">
        <f>IFERROR(VLOOKUP($A19,df,2,0)*(Físico!AF19),0)</f>
        <v>0</v>
      </c>
      <c r="AH19" s="1">
        <f>IFERROR(VLOOKUP($A19,df,2,0)*(Físico!AG19),0)</f>
        <v>0</v>
      </c>
      <c r="AI19" s="1">
        <f>IFERROR(VLOOKUP($A19,df,2,0)*(Físico!AH19),0)</f>
        <v>0</v>
      </c>
      <c r="AJ19" s="1">
        <f>IFERROR(VLOOKUP($A19,df,2,0)*(Físico!AI19),0)</f>
        <v>0</v>
      </c>
      <c r="AK19" s="1">
        <f>IFERROR(VLOOKUP($A19,df,2,0)*(Físico!AJ19),0)</f>
        <v>0</v>
      </c>
      <c r="AL19" s="1">
        <f>IFERROR(VLOOKUP($A19,df,2,0)*(Físico!AK19),0)</f>
        <v>0</v>
      </c>
      <c r="AM19" s="1">
        <f>IFERROR(VLOOKUP($A19,df,2,0)*(Físico!AL19),0)</f>
        <v>0</v>
      </c>
      <c r="AN19" s="1">
        <f>IFERROR(VLOOKUP($A19,df,2,0)*(Físico!AM19),0)</f>
        <v>0</v>
      </c>
      <c r="AO19" s="1">
        <f>IFERROR(VLOOKUP($A19,df,2,0)*(Físico!AN19),0)</f>
        <v>1796.7</v>
      </c>
      <c r="AP19" s="1">
        <f>IFERROR(VLOOKUP($A19,df,2,0)*(Físico!AO19),0)</f>
        <v>0</v>
      </c>
      <c r="AQ19" s="1">
        <f t="shared" si="1"/>
        <v>14373.600000000002</v>
      </c>
    </row>
    <row r="20" spans="1:43" x14ac:dyDescent="0.25">
      <c r="A20">
        <f t="shared" si="0"/>
        <v>405050372</v>
      </c>
      <c r="B20" t="s">
        <v>19</v>
      </c>
      <c r="C20" s="1">
        <f>IFERROR(VLOOKUP($A20,df,2,0)*(Físico!B20),0)</f>
        <v>0</v>
      </c>
      <c r="D20" s="1">
        <f>IFERROR(VLOOKUP($A20,df,2,0)*(Físico!C20),0)</f>
        <v>0</v>
      </c>
      <c r="E20" s="1">
        <f>IFERROR(VLOOKUP($A20,df,2,0)*(Físico!D20),0)</f>
        <v>0</v>
      </c>
      <c r="F20" s="1">
        <f>IFERROR(VLOOKUP($A20,df,2,0)*(Físico!E20),0)</f>
        <v>0</v>
      </c>
      <c r="G20" s="1">
        <f>IFERROR(VLOOKUP($A20,df,2,0)*(Físico!F20),0)</f>
        <v>0</v>
      </c>
      <c r="H20" s="1">
        <f>IFERROR(VLOOKUP($A20,df,2,0)*(Físico!G20),0)</f>
        <v>0</v>
      </c>
      <c r="I20" s="1">
        <f>IFERROR(VLOOKUP($A20,df,2,0)*(Físico!H20),0)</f>
        <v>0</v>
      </c>
      <c r="J20" s="1">
        <f>IFERROR(VLOOKUP($A20,df,2,0)*(Físico!I20),0)</f>
        <v>0</v>
      </c>
      <c r="K20" s="1">
        <f>IFERROR(VLOOKUP($A20,df,2,0)*(Físico!J20),0)</f>
        <v>0</v>
      </c>
      <c r="L20" s="1">
        <f>IFERROR(VLOOKUP($A20,df,2,0)*(Físico!K20),0)</f>
        <v>0</v>
      </c>
      <c r="M20" s="1">
        <f>IFERROR(VLOOKUP($A20,df,2,0)*(Físico!L20),0)</f>
        <v>0</v>
      </c>
      <c r="N20" s="1">
        <f>IFERROR(VLOOKUP($A20,df,2,0)*(Físico!M20),0)</f>
        <v>0</v>
      </c>
      <c r="O20" s="1">
        <f>IFERROR(VLOOKUP($A20,df,2,0)*(Físico!N20),0)</f>
        <v>0</v>
      </c>
      <c r="P20" s="1">
        <f>IFERROR(VLOOKUP($A20,df,2,0)*(Físico!O20),0)</f>
        <v>0</v>
      </c>
      <c r="Q20" s="1">
        <f>IFERROR(VLOOKUP($A20,df,2,0)*(Físico!P20),0)</f>
        <v>0</v>
      </c>
      <c r="R20" s="1">
        <f>IFERROR(VLOOKUP($A20,df,2,0)*(Físico!Q20),0)</f>
        <v>0</v>
      </c>
      <c r="S20" s="1">
        <f>IFERROR(VLOOKUP($A20,df,2,0)*(Físico!R20),0)</f>
        <v>0</v>
      </c>
      <c r="T20" s="1">
        <f>IFERROR(VLOOKUP($A20,df,2,0)*(Físico!S20),0)</f>
        <v>0</v>
      </c>
      <c r="U20" s="1">
        <f>IFERROR(VLOOKUP($A20,df,2,0)*(Físico!T20),0)</f>
        <v>0</v>
      </c>
      <c r="V20" s="1">
        <f>IFERROR(VLOOKUP($A20,df,2,0)*(Físico!U20),0)</f>
        <v>0</v>
      </c>
      <c r="W20" s="1">
        <f>IFERROR(VLOOKUP($A20,df,2,0)*(Físico!V20),0)</f>
        <v>0</v>
      </c>
      <c r="X20" s="1">
        <f>IFERROR(VLOOKUP($A20,df,2,0)*(Físico!W20),0)</f>
        <v>0</v>
      </c>
      <c r="Y20" s="1">
        <f>IFERROR(VLOOKUP($A20,df,2,0)*(Físico!X20),0)</f>
        <v>0</v>
      </c>
      <c r="Z20" s="1">
        <f>IFERROR(VLOOKUP($A20,df,2,0)*(Físico!Y20),0)</f>
        <v>0</v>
      </c>
      <c r="AA20" s="1">
        <f>IFERROR(VLOOKUP($A20,df,2,0)*(Físico!Z20),0)</f>
        <v>0</v>
      </c>
      <c r="AB20" s="1">
        <f>IFERROR(VLOOKUP($A20,df,2,0)*(Físico!AA20),0)</f>
        <v>0</v>
      </c>
      <c r="AC20" s="1">
        <f>IFERROR(VLOOKUP($A20,df,2,0)*(Físico!AB20),0)</f>
        <v>0</v>
      </c>
      <c r="AD20" s="1">
        <f>IFERROR(VLOOKUP($A20,df,2,0)*(Físico!AC20),0)</f>
        <v>0</v>
      </c>
      <c r="AE20" s="1">
        <f>IFERROR(VLOOKUP($A20,df,2,0)*(Físico!AD20),0)</f>
        <v>0</v>
      </c>
      <c r="AF20" s="1">
        <f>IFERROR(VLOOKUP($A20,df,2,0)*(Físico!AE20),0)</f>
        <v>0</v>
      </c>
      <c r="AG20" s="1">
        <f>IFERROR(VLOOKUP($A20,df,2,0)*(Físico!AF20),0)</f>
        <v>0</v>
      </c>
      <c r="AH20" s="1">
        <f>IFERROR(VLOOKUP($A20,df,2,0)*(Físico!AG20),0)</f>
        <v>0</v>
      </c>
      <c r="AI20" s="1">
        <f>IFERROR(VLOOKUP($A20,df,2,0)*(Físico!AH20),0)</f>
        <v>0</v>
      </c>
      <c r="AJ20" s="1">
        <f>IFERROR(VLOOKUP($A20,df,2,0)*(Físico!AI20),0)</f>
        <v>0</v>
      </c>
      <c r="AK20" s="1">
        <f>IFERROR(VLOOKUP($A20,df,2,0)*(Físico!AJ20),0)</f>
        <v>0</v>
      </c>
      <c r="AL20" s="1">
        <f>IFERROR(VLOOKUP($A20,df,2,0)*(Físico!AK20),0)</f>
        <v>0</v>
      </c>
      <c r="AM20" s="1">
        <f>IFERROR(VLOOKUP($A20,df,2,0)*(Físico!AL20),0)</f>
        <v>0</v>
      </c>
      <c r="AN20" s="1">
        <f>IFERROR(VLOOKUP($A20,df,2,0)*(Físico!AM20),0)</f>
        <v>0</v>
      </c>
      <c r="AO20" s="1">
        <f>IFERROR(VLOOKUP($A20,df,2,0)*(Físico!AN20),0)</f>
        <v>0</v>
      </c>
      <c r="AP20" s="1">
        <f>IFERROR(VLOOKUP($A20,df,2,0)*(Físico!AO20),0)</f>
        <v>0</v>
      </c>
      <c r="AQ20" s="1">
        <f t="shared" si="1"/>
        <v>0</v>
      </c>
    </row>
    <row r="21" spans="1:43" x14ac:dyDescent="0.25">
      <c r="A21">
        <f t="shared" si="0"/>
        <v>409050083</v>
      </c>
      <c r="B21" t="s">
        <v>20</v>
      </c>
      <c r="C21" s="1">
        <f>IFERROR(VLOOKUP($A21,df,2,0)*(Físico!B21),0)</f>
        <v>0</v>
      </c>
      <c r="D21" s="1">
        <f>IFERROR(VLOOKUP($A21,df,2,0)*(Físico!C21),0)</f>
        <v>0</v>
      </c>
      <c r="E21" s="1">
        <f>IFERROR(VLOOKUP($A21,df,2,0)*(Físico!D21),0)</f>
        <v>0</v>
      </c>
      <c r="F21" s="1">
        <f>IFERROR(VLOOKUP($A21,df,2,0)*(Físico!E21),0)</f>
        <v>0</v>
      </c>
      <c r="G21" s="1">
        <f>IFERROR(VLOOKUP($A21,df,2,0)*(Físico!F21),0)</f>
        <v>2629.44</v>
      </c>
      <c r="H21" s="1">
        <f>IFERROR(VLOOKUP($A21,df,2,0)*(Físico!G21),0)</f>
        <v>1752.96</v>
      </c>
      <c r="I21" s="1">
        <f>IFERROR(VLOOKUP($A21,df,2,0)*(Físico!H21),0)</f>
        <v>438.24</v>
      </c>
      <c r="J21" s="1">
        <f>IFERROR(VLOOKUP($A21,df,2,0)*(Físico!I21),0)</f>
        <v>0</v>
      </c>
      <c r="K21" s="1">
        <f>IFERROR(VLOOKUP($A21,df,2,0)*(Físico!J21),0)</f>
        <v>876.48</v>
      </c>
      <c r="L21" s="1">
        <f>IFERROR(VLOOKUP($A21,df,2,0)*(Físico!K21),0)</f>
        <v>2629.44</v>
      </c>
      <c r="M21" s="1">
        <f>IFERROR(VLOOKUP($A21,df,2,0)*(Físico!L21),0)</f>
        <v>3067.6800000000003</v>
      </c>
      <c r="N21" s="1">
        <f>IFERROR(VLOOKUP($A21,df,2,0)*(Físico!M21),0)</f>
        <v>3944.16</v>
      </c>
      <c r="O21" s="1">
        <f>IFERROR(VLOOKUP($A21,df,2,0)*(Físico!N21),0)</f>
        <v>0</v>
      </c>
      <c r="P21" s="1">
        <f>IFERROR(VLOOKUP($A21,df,2,0)*(Físico!O21),0)</f>
        <v>3067.6800000000003</v>
      </c>
      <c r="Q21" s="1">
        <f>IFERROR(VLOOKUP($A21,df,2,0)*(Físico!P21),0)</f>
        <v>0</v>
      </c>
      <c r="R21" s="1">
        <f>IFERROR(VLOOKUP($A21,df,2,0)*(Físico!Q21),0)</f>
        <v>0</v>
      </c>
      <c r="S21" s="1">
        <f>IFERROR(VLOOKUP($A21,df,2,0)*(Físico!R21),0)</f>
        <v>0</v>
      </c>
      <c r="T21" s="1">
        <f>IFERROR(VLOOKUP($A21,df,2,0)*(Físico!S21),0)</f>
        <v>876.48</v>
      </c>
      <c r="U21" s="1">
        <f>IFERROR(VLOOKUP($A21,df,2,0)*(Físico!T21),0)</f>
        <v>5258.88</v>
      </c>
      <c r="V21" s="1">
        <f>IFERROR(VLOOKUP($A21,df,2,0)*(Físico!U21),0)</f>
        <v>0</v>
      </c>
      <c r="W21" s="1">
        <f>IFERROR(VLOOKUP($A21,df,2,0)*(Físico!V21),0)</f>
        <v>0</v>
      </c>
      <c r="X21" s="1">
        <f>IFERROR(VLOOKUP($A21,df,2,0)*(Físico!W21),0)</f>
        <v>0</v>
      </c>
      <c r="Y21" s="1">
        <f>IFERROR(VLOOKUP($A21,df,2,0)*(Físico!X21),0)</f>
        <v>0</v>
      </c>
      <c r="Z21" s="1">
        <f>IFERROR(VLOOKUP($A21,df,2,0)*(Físico!Y21),0)</f>
        <v>0</v>
      </c>
      <c r="AA21" s="1">
        <f>IFERROR(VLOOKUP($A21,df,2,0)*(Físico!Z21),0)</f>
        <v>0</v>
      </c>
      <c r="AB21" s="1">
        <f>IFERROR(VLOOKUP($A21,df,2,0)*(Físico!AA21),0)</f>
        <v>0</v>
      </c>
      <c r="AC21" s="1">
        <f>IFERROR(VLOOKUP($A21,df,2,0)*(Físico!AB21),0)</f>
        <v>0</v>
      </c>
      <c r="AD21" s="1">
        <f>IFERROR(VLOOKUP($A21,df,2,0)*(Físico!AC21),0)</f>
        <v>0</v>
      </c>
      <c r="AE21" s="1">
        <f>IFERROR(VLOOKUP($A21,df,2,0)*(Físico!AD21),0)</f>
        <v>0</v>
      </c>
      <c r="AF21" s="1">
        <f>IFERROR(VLOOKUP($A21,df,2,0)*(Físico!AE21),0)</f>
        <v>0</v>
      </c>
      <c r="AG21" s="1">
        <f>IFERROR(VLOOKUP($A21,df,2,0)*(Físico!AF21),0)</f>
        <v>0</v>
      </c>
      <c r="AH21" s="1">
        <f>IFERROR(VLOOKUP($A21,df,2,0)*(Físico!AG21),0)</f>
        <v>0</v>
      </c>
      <c r="AI21" s="1">
        <f>IFERROR(VLOOKUP($A21,df,2,0)*(Físico!AH21),0)</f>
        <v>0</v>
      </c>
      <c r="AJ21" s="1">
        <f>IFERROR(VLOOKUP($A21,df,2,0)*(Físico!AI21),0)</f>
        <v>0</v>
      </c>
      <c r="AK21" s="1">
        <f>IFERROR(VLOOKUP($A21,df,2,0)*(Físico!AJ21),0)</f>
        <v>0</v>
      </c>
      <c r="AL21" s="1">
        <f>IFERROR(VLOOKUP($A21,df,2,0)*(Físico!AK21),0)</f>
        <v>0</v>
      </c>
      <c r="AM21" s="1">
        <f>IFERROR(VLOOKUP($A21,df,2,0)*(Físico!AL21),0)</f>
        <v>0</v>
      </c>
      <c r="AN21" s="1">
        <f>IFERROR(VLOOKUP($A21,df,2,0)*(Físico!AM21),0)</f>
        <v>0</v>
      </c>
      <c r="AO21" s="1">
        <f>IFERROR(VLOOKUP($A21,df,2,0)*(Físico!AN21),0)</f>
        <v>0</v>
      </c>
      <c r="AP21" s="1">
        <f>IFERROR(VLOOKUP($A21,df,2,0)*(Físico!AO21),0)</f>
        <v>0</v>
      </c>
      <c r="AQ21" s="1">
        <f t="shared" si="1"/>
        <v>24541.440000000002</v>
      </c>
    </row>
    <row r="22" spans="1:43" x14ac:dyDescent="0.25">
      <c r="B22" t="s">
        <v>21</v>
      </c>
      <c r="C22" s="1">
        <f>SUM(C2:C21)</f>
        <v>38848.129999999997</v>
      </c>
      <c r="D22" s="1">
        <f t="shared" ref="D22:AQ22" si="2">SUM(D2:D21)</f>
        <v>1353.24</v>
      </c>
      <c r="E22" s="1">
        <f t="shared" si="2"/>
        <v>0</v>
      </c>
      <c r="F22" s="1">
        <f t="shared" si="2"/>
        <v>4961.88</v>
      </c>
      <c r="G22" s="1">
        <f t="shared" si="2"/>
        <v>2629.44</v>
      </c>
      <c r="H22" s="1">
        <f t="shared" si="2"/>
        <v>1752.96</v>
      </c>
      <c r="I22" s="1">
        <f t="shared" si="2"/>
        <v>56372.159999999996</v>
      </c>
      <c r="J22" s="1">
        <f t="shared" si="2"/>
        <v>0</v>
      </c>
      <c r="K22" s="1">
        <f t="shared" si="2"/>
        <v>876.48</v>
      </c>
      <c r="L22" s="1">
        <f t="shared" si="2"/>
        <v>2629.44</v>
      </c>
      <c r="M22" s="1">
        <f t="shared" si="2"/>
        <v>125798.57999999999</v>
      </c>
      <c r="N22" s="1">
        <f t="shared" si="2"/>
        <v>3944.16</v>
      </c>
      <c r="O22" s="1">
        <f t="shared" si="2"/>
        <v>9647.36</v>
      </c>
      <c r="P22" s="1">
        <f t="shared" si="2"/>
        <v>93509.31</v>
      </c>
      <c r="Q22" s="1">
        <f t="shared" si="2"/>
        <v>25259.38</v>
      </c>
      <c r="R22" s="1">
        <f t="shared" si="2"/>
        <v>4469.5599999999995</v>
      </c>
      <c r="S22" s="1">
        <f t="shared" si="2"/>
        <v>0</v>
      </c>
      <c r="T22" s="1">
        <f t="shared" si="2"/>
        <v>876.48</v>
      </c>
      <c r="U22" s="1">
        <f t="shared" si="2"/>
        <v>9066.76</v>
      </c>
      <c r="V22" s="1">
        <f t="shared" si="2"/>
        <v>0</v>
      </c>
      <c r="W22" s="1">
        <f t="shared" si="2"/>
        <v>35520.659999999996</v>
      </c>
      <c r="X22" s="1">
        <f t="shared" si="2"/>
        <v>7217.28</v>
      </c>
      <c r="Y22" s="1">
        <f t="shared" si="2"/>
        <v>21603.64</v>
      </c>
      <c r="Z22" s="1">
        <f t="shared" si="2"/>
        <v>19446.21</v>
      </c>
      <c r="AA22" s="1">
        <f t="shared" si="2"/>
        <v>10189.26</v>
      </c>
      <c r="AB22" s="1">
        <f t="shared" si="2"/>
        <v>84351.959999999992</v>
      </c>
      <c r="AC22" s="1">
        <f t="shared" si="2"/>
        <v>31124.52</v>
      </c>
      <c r="AD22" s="1">
        <f t="shared" si="2"/>
        <v>86607.360000000001</v>
      </c>
      <c r="AE22" s="1">
        <f t="shared" si="2"/>
        <v>16689.96</v>
      </c>
      <c r="AF22" s="1">
        <f t="shared" si="2"/>
        <v>2255.4</v>
      </c>
      <c r="AG22" s="1">
        <f t="shared" si="2"/>
        <v>23395.73</v>
      </c>
      <c r="AH22" s="1">
        <f t="shared" si="2"/>
        <v>0</v>
      </c>
      <c r="AI22" s="1">
        <f t="shared" si="2"/>
        <v>11365.449999999999</v>
      </c>
      <c r="AJ22" s="1">
        <f t="shared" si="2"/>
        <v>0</v>
      </c>
      <c r="AK22" s="1">
        <f t="shared" si="2"/>
        <v>43713.52</v>
      </c>
      <c r="AL22" s="1">
        <f t="shared" si="2"/>
        <v>101580.95</v>
      </c>
      <c r="AM22" s="1">
        <f t="shared" si="2"/>
        <v>3551.17</v>
      </c>
      <c r="AN22" s="1">
        <f t="shared" si="2"/>
        <v>160387.94</v>
      </c>
      <c r="AO22" s="1">
        <f t="shared" si="2"/>
        <v>52317.659999999996</v>
      </c>
      <c r="AP22" s="1">
        <f t="shared" si="2"/>
        <v>35983.300000000003</v>
      </c>
      <c r="AQ22" s="1">
        <f t="shared" si="2"/>
        <v>1129297.2899999998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0CB8-2DB7-4EF1-A6EC-7DA6F4B2A549}">
  <dimension ref="A1:AP22"/>
  <sheetViews>
    <sheetView tabSelected="1" topLeftCell="AD1" workbookViewId="0">
      <selection activeCell="AP22" sqref="AP22"/>
    </sheetView>
  </sheetViews>
  <sheetFormatPr defaultRowHeight="15" x14ac:dyDescent="0.25"/>
  <cols>
    <col min="42" max="42" width="15.85546875" bestFit="1" customWidth="1"/>
  </cols>
  <sheetData>
    <row r="1" spans="1:4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56</v>
      </c>
      <c r="AK1" t="s">
        <v>57</v>
      </c>
      <c r="AL1" t="s">
        <v>58</v>
      </c>
      <c r="AM1" t="s">
        <v>59</v>
      </c>
      <c r="AN1" t="s">
        <v>60</v>
      </c>
      <c r="AO1" t="s">
        <v>61</v>
      </c>
      <c r="AP1" t="s">
        <v>21</v>
      </c>
    </row>
    <row r="2" spans="1:42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4889.76</v>
      </c>
      <c r="M2" s="2">
        <f>Financeiro!M2+Complemento!N2</f>
        <v>0</v>
      </c>
      <c r="N2" s="2">
        <f>Financeiro!N2+Complemento!O2</f>
        <v>1629.92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3259.84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SUM(B2:AO2)</f>
        <v>9779.52</v>
      </c>
    </row>
    <row r="3" spans="1:42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3858.75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551.25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1102.5</v>
      </c>
      <c r="W3" s="2">
        <f>Financeiro!W3+Complemento!X3</f>
        <v>0</v>
      </c>
      <c r="X3" s="2">
        <f>Financeiro!X3+Complemento!Y3</f>
        <v>551.25</v>
      </c>
      <c r="Y3" s="2">
        <f>Financeiro!Y3+Complemento!Z3</f>
        <v>3858.75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3858.75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 t="shared" ref="AP3:AP21" si="0">SUM(B3:AO3)</f>
        <v>13781.25</v>
      </c>
    </row>
    <row r="4" spans="1:42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1379.32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 t="shared" si="0"/>
        <v>1379.32</v>
      </c>
    </row>
    <row r="5" spans="1:42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93312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 t="shared" si="0"/>
        <v>93312</v>
      </c>
    </row>
    <row r="6" spans="1:42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2335.64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2335.64</v>
      </c>
      <c r="AN6" s="2">
        <f>Financeiro!AN6+Complemento!AO6</f>
        <v>0</v>
      </c>
      <c r="AO6" s="2">
        <f>Financeiro!AO6+Complemento!AP6</f>
        <v>0</v>
      </c>
      <c r="AP6" s="2">
        <f t="shared" si="0"/>
        <v>4671.28</v>
      </c>
    </row>
    <row r="7" spans="1:42" x14ac:dyDescent="0.25">
      <c r="A7" t="s">
        <v>6</v>
      </c>
      <c r="B7" s="2">
        <f>Financeiro!B7+Complemento!C7</f>
        <v>10976.219999999998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15495.839999999998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13558.859999999999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3228.3</v>
      </c>
      <c r="AM7" s="2">
        <f>Financeiro!AM7+Complemento!AN7</f>
        <v>134942.94</v>
      </c>
      <c r="AN7" s="2">
        <f>Financeiro!AN7+Complemento!AO7</f>
        <v>0</v>
      </c>
      <c r="AO7" s="2">
        <f>Financeiro!AO7+Complemento!AP7</f>
        <v>0</v>
      </c>
      <c r="AP7" s="2">
        <f t="shared" si="0"/>
        <v>178202.16</v>
      </c>
    </row>
    <row r="8" spans="1:42" x14ac:dyDescent="0.25">
      <c r="A8" t="s">
        <v>7</v>
      </c>
      <c r="B8" s="2">
        <f>Financeiro!B8+Complemento!C8</f>
        <v>1143.24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28581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3429.7200000000003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4572.96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 t="shared" si="0"/>
        <v>37726.92</v>
      </c>
    </row>
    <row r="9" spans="1:42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1721.84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1721.84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3443.68</v>
      </c>
      <c r="Y9" s="2">
        <f>Financeiro!Y9+Complemento!Z9</f>
        <v>0</v>
      </c>
      <c r="Z9" s="2">
        <f>Financeiro!Z9+Complemento!AA9</f>
        <v>7748.28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3443.68</v>
      </c>
      <c r="AG9" s="2">
        <f>Financeiro!AG9+Complemento!AH9</f>
        <v>0</v>
      </c>
      <c r="AH9" s="2">
        <f>Financeiro!AH9+Complemento!AI9</f>
        <v>17218.400000000001</v>
      </c>
      <c r="AI9" s="2">
        <f>Financeiro!AI9+Complemento!AJ9</f>
        <v>0</v>
      </c>
      <c r="AJ9" s="2">
        <f>Financeiro!AJ9+Complemento!AK9</f>
        <v>1721.84</v>
      </c>
      <c r="AK9" s="2">
        <f>Financeiro!AK9+Complemento!AL9</f>
        <v>49933.36</v>
      </c>
      <c r="AL9" s="2">
        <f>Financeiro!AL9+Complemento!AM9</f>
        <v>1721.84</v>
      </c>
      <c r="AM9" s="2">
        <f>Financeiro!AM9+Complemento!AN9</f>
        <v>7748.28</v>
      </c>
      <c r="AN9" s="2">
        <f>Financeiro!AN9+Complemento!AO9</f>
        <v>0</v>
      </c>
      <c r="AO9" s="2">
        <f>Financeiro!AO9+Complemento!AP9</f>
        <v>4304.6000000000004</v>
      </c>
      <c r="AP9" s="2">
        <f t="shared" si="0"/>
        <v>100727.64</v>
      </c>
    </row>
    <row r="10" spans="1:42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3384.76</v>
      </c>
      <c r="AN10" s="2">
        <f>Financeiro!AN10+Complemento!AO10</f>
        <v>0</v>
      </c>
      <c r="AO10" s="2">
        <f>Financeiro!AO10+Complemento!AP10</f>
        <v>0</v>
      </c>
      <c r="AP10" s="2">
        <f t="shared" si="0"/>
        <v>3384.76</v>
      </c>
    </row>
    <row r="11" spans="1:42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20674.240000000002</v>
      </c>
      <c r="M11" s="2">
        <f>Financeiro!M11+Complemento!N11</f>
        <v>269664</v>
      </c>
      <c r="N11" s="2">
        <f>Financeiro!N11+Complemento!O11</f>
        <v>12584.32</v>
      </c>
      <c r="O11" s="2">
        <f>Financeiro!O11+Complemento!P11</f>
        <v>2696.64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12584.32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5393.28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30561.919999999998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 t="shared" si="0"/>
        <v>354158.72000000003</v>
      </c>
    </row>
    <row r="12" spans="1:42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1814.4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 t="shared" si="0"/>
        <v>1814.4</v>
      </c>
    </row>
    <row r="13" spans="1:42" x14ac:dyDescent="0.25">
      <c r="A13" t="s">
        <v>12</v>
      </c>
      <c r="B13" s="2">
        <f>Financeiro!B13+Complemento!C13</f>
        <v>36650.25</v>
      </c>
      <c r="C13" s="2">
        <f>Financeiro!C13+Complemento!D13</f>
        <v>1691.55</v>
      </c>
      <c r="D13" s="2">
        <f>Financeiro!D13+Complemento!E13</f>
        <v>0</v>
      </c>
      <c r="E13" s="2">
        <f>Financeiro!E13+Complemento!F13</f>
        <v>6202.35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69917.399999999994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53001.899999999994</v>
      </c>
      <c r="M13" s="2">
        <f>Financeiro!M13+Complemento!N13</f>
        <v>0</v>
      </c>
      <c r="N13" s="2">
        <f>Financeiro!N13+Complemento!O13</f>
        <v>3383.1</v>
      </c>
      <c r="O13" s="2">
        <f>Financeiro!O13+Complemento!P13</f>
        <v>96418.349999999991</v>
      </c>
      <c r="P13" s="2">
        <f>Financeiro!P13+Complemento!Q13</f>
        <v>0</v>
      </c>
      <c r="Q13" s="2">
        <f>Financeiro!Q13+Complemento!R13</f>
        <v>4510.8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43416.45</v>
      </c>
      <c r="W13" s="2">
        <f>Financeiro!W13+Complemento!X13</f>
        <v>9021.6</v>
      </c>
      <c r="X13" s="2">
        <f>Financeiro!X13+Complemento!Y13</f>
        <v>12968.55</v>
      </c>
      <c r="Y13" s="2">
        <f>Financeiro!Y13+Complemento!Z13</f>
        <v>20862.449999999997</v>
      </c>
      <c r="Z13" s="2">
        <f>Financeiro!Z13+Complemento!AA13</f>
        <v>7893.9</v>
      </c>
      <c r="AA13" s="2">
        <f>Financeiro!AA13+Complemento!AB13</f>
        <v>105439.95</v>
      </c>
      <c r="AB13" s="2">
        <f>Financeiro!AB13+Complemento!AC13</f>
        <v>38905.65</v>
      </c>
      <c r="AC13" s="2">
        <f>Financeiro!AC13+Complemento!AD13</f>
        <v>108259.2</v>
      </c>
      <c r="AD13" s="2">
        <f>Financeiro!AD13+Complemento!AE13</f>
        <v>20862.449999999997</v>
      </c>
      <c r="AE13" s="2">
        <f>Financeiro!AE13+Complemento!AF13</f>
        <v>2819.25</v>
      </c>
      <c r="AF13" s="2">
        <f>Financeiro!AF13+Complemento!AG13</f>
        <v>12968.55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53565.75</v>
      </c>
      <c r="AK13" s="2">
        <f>Financeiro!AK13+Complemento!AL13</f>
        <v>92471.4</v>
      </c>
      <c r="AL13" s="2">
        <f>Financeiro!AL13+Complemento!AM13</f>
        <v>0</v>
      </c>
      <c r="AM13" s="2">
        <f>Financeiro!AM13+Complemento!AN13</f>
        <v>31575.599999999999</v>
      </c>
      <c r="AN13" s="2">
        <f>Financeiro!AN13+Complemento!AO13</f>
        <v>63151.199999999997</v>
      </c>
      <c r="AO13" s="2">
        <f>Financeiro!AO13+Complemento!AP13</f>
        <v>42288.75</v>
      </c>
      <c r="AP13" s="2">
        <f t="shared" si="0"/>
        <v>938246.39999999991</v>
      </c>
    </row>
    <row r="14" spans="1:42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3150</v>
      </c>
      <c r="AN14" s="2">
        <f>Financeiro!AN14+Complemento!AO14</f>
        <v>0</v>
      </c>
      <c r="AO14" s="2">
        <f>Financeiro!AO14+Complemento!AP14</f>
        <v>0</v>
      </c>
      <c r="AP14" s="2">
        <f t="shared" si="0"/>
        <v>3150</v>
      </c>
    </row>
    <row r="15" spans="1:42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2225.66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2225.66</v>
      </c>
      <c r="AL15" s="2">
        <f>Financeiro!AL15+Complemento!AM15</f>
        <v>0</v>
      </c>
      <c r="AM15" s="2">
        <f>Financeiro!AM15+Complemento!AN15</f>
        <v>6676.98</v>
      </c>
      <c r="AN15" s="2">
        <f>Financeiro!AN15+Complemento!AO15</f>
        <v>0</v>
      </c>
      <c r="AO15" s="2">
        <f>Financeiro!AO15+Complemento!AP15</f>
        <v>0</v>
      </c>
      <c r="AP15" s="2">
        <f t="shared" si="0"/>
        <v>11128.3</v>
      </c>
    </row>
    <row r="16" spans="1:42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6435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4455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12150</v>
      </c>
      <c r="AN16" s="2">
        <f>Financeiro!AN16+Complemento!AO16</f>
        <v>0</v>
      </c>
      <c r="AO16" s="2">
        <f>Financeiro!AO16+Complemento!AP16</f>
        <v>0</v>
      </c>
      <c r="AP16" s="2">
        <f t="shared" si="0"/>
        <v>23040</v>
      </c>
    </row>
    <row r="17" spans="1:42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17227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 t="shared" si="0"/>
        <v>17227</v>
      </c>
    </row>
    <row r="18" spans="1:42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11783.880000000001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 t="shared" si="0"/>
        <v>11783.880000000001</v>
      </c>
    </row>
    <row r="19" spans="1:42" x14ac:dyDescent="0.25">
      <c r="A19" t="s">
        <v>18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14373.6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5390.1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5390.1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3593.4</v>
      </c>
      <c r="AO19" s="2">
        <f>Financeiro!AO19+Complemento!AP19</f>
        <v>0</v>
      </c>
      <c r="AP19" s="2">
        <f t="shared" si="0"/>
        <v>28747.200000000004</v>
      </c>
    </row>
    <row r="20" spans="1:42" x14ac:dyDescent="0.25">
      <c r="A20" t="s">
        <v>19</v>
      </c>
      <c r="B20" s="2">
        <f>Financeiro!B20+Complemento!C20</f>
        <v>20833.2</v>
      </c>
      <c r="C20" s="2">
        <f>Financeiro!C20+Complemento!D20</f>
        <v>0</v>
      </c>
      <c r="D20" s="2">
        <f>Financeiro!D20+Complemento!E20</f>
        <v>57415.199999999997</v>
      </c>
      <c r="E20" s="2">
        <f>Financeiro!E20+Complemento!F20</f>
        <v>8487.6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56326.8</v>
      </c>
      <c r="I20" s="2">
        <f>Financeiro!I20+Complemento!J20</f>
        <v>13117.2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129489.60000000001</v>
      </c>
      <c r="M20" s="2">
        <f>Financeiro!M20+Complemento!N20</f>
        <v>0</v>
      </c>
      <c r="N20" s="2">
        <f>Financeiro!N20+Complemento!O20</f>
        <v>58636.800000000003</v>
      </c>
      <c r="O20" s="2">
        <f>Financeiro!O20+Complemento!P20</f>
        <v>185683.20000000001</v>
      </c>
      <c r="P20" s="2">
        <f>Financeiro!P20+Complemento!Q20</f>
        <v>104803.2</v>
      </c>
      <c r="Q20" s="2">
        <f>Financeiro!Q20+Complemento!R20</f>
        <v>69631.199999999997</v>
      </c>
      <c r="R20" s="2">
        <f>Financeiro!R20+Complemento!S20</f>
        <v>189348</v>
      </c>
      <c r="S20" s="2">
        <f>Financeiro!S20+Complemento!T20</f>
        <v>0</v>
      </c>
      <c r="T20" s="2">
        <f>Financeiro!T20+Complemento!U20</f>
        <v>3858</v>
      </c>
      <c r="U20" s="2">
        <f>Financeiro!U20+Complemento!V20</f>
        <v>42756</v>
      </c>
      <c r="V20" s="2">
        <f>Financeiro!V20+Complemento!W20</f>
        <v>34204.800000000003</v>
      </c>
      <c r="W20" s="2">
        <f>Financeiro!W20+Complemento!X20</f>
        <v>10802.4</v>
      </c>
      <c r="X20" s="2">
        <f>Financeiro!X20+Complemento!Y20</f>
        <v>68409.600000000006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86419.199999999997</v>
      </c>
      <c r="AB20" s="2">
        <f>Financeiro!AB20+Complemento!AC20</f>
        <v>357928.8</v>
      </c>
      <c r="AC20" s="2">
        <f>Financeiro!AC20+Complemento!AD20</f>
        <v>222331.2</v>
      </c>
      <c r="AD20" s="2">
        <f>Financeiro!AD20+Complemento!AE20</f>
        <v>37036.800000000003</v>
      </c>
      <c r="AE20" s="2">
        <f>Financeiro!AE20+Complemento!AF20</f>
        <v>5401.2</v>
      </c>
      <c r="AF20" s="2">
        <f>Financeiro!AF20+Complemento!AG20</f>
        <v>12216</v>
      </c>
      <c r="AG20" s="2">
        <f>Financeiro!AG20+Complemento!AH20</f>
        <v>2314.8000000000002</v>
      </c>
      <c r="AH20" s="2">
        <f>Financeiro!AH20+Complemento!AI20</f>
        <v>105057.60000000001</v>
      </c>
      <c r="AI20" s="2">
        <f>Financeiro!AI20+Complemento!AJ20</f>
        <v>62499.6</v>
      </c>
      <c r="AJ20" s="2">
        <f>Financeiro!AJ20+Complemento!AK20</f>
        <v>85512</v>
      </c>
      <c r="AK20" s="2">
        <f>Financeiro!AK20+Complemento!AL20</f>
        <v>232104</v>
      </c>
      <c r="AL20" s="2">
        <f>Financeiro!AL20+Complemento!AM20</f>
        <v>0</v>
      </c>
      <c r="AM20" s="2">
        <f>Financeiro!AM20+Complemento!AN20</f>
        <v>58636.800000000003</v>
      </c>
      <c r="AN20" s="2">
        <f>Financeiro!AN20+Complemento!AO20</f>
        <v>182018.4</v>
      </c>
      <c r="AO20" s="2">
        <f>Financeiro!AO20+Complemento!AP20</f>
        <v>0</v>
      </c>
      <c r="AP20" s="2">
        <f t="shared" si="0"/>
        <v>2503279.1999999997</v>
      </c>
    </row>
    <row r="21" spans="1:42" x14ac:dyDescent="0.25">
      <c r="A21" t="s">
        <v>20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5258.88</v>
      </c>
      <c r="G21" s="2">
        <f>Financeiro!G21+Complemento!H21</f>
        <v>3505.92</v>
      </c>
      <c r="H21" s="2">
        <f>Financeiro!H21+Complemento!I21</f>
        <v>876.48</v>
      </c>
      <c r="I21" s="2">
        <f>Financeiro!I21+Complemento!J21</f>
        <v>0</v>
      </c>
      <c r="J21" s="2">
        <f>Financeiro!J21+Complemento!K21</f>
        <v>1752.96</v>
      </c>
      <c r="K21" s="2">
        <f>Financeiro!K21+Complemento!L21</f>
        <v>3944.16</v>
      </c>
      <c r="L21" s="2">
        <f>Financeiro!L21+Complemento!M21</f>
        <v>6135.3600000000006</v>
      </c>
      <c r="M21" s="2">
        <f>Financeiro!M21+Complemento!N21</f>
        <v>7888.32</v>
      </c>
      <c r="N21" s="2">
        <f>Financeiro!N21+Complemento!O21</f>
        <v>0</v>
      </c>
      <c r="O21" s="2">
        <f>Financeiro!O21+Complemento!P21</f>
        <v>6135.3600000000006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1752.96</v>
      </c>
      <c r="T21" s="2">
        <f>Financeiro!T21+Complemento!U21</f>
        <v>7888.32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2">
        <f t="shared" si="0"/>
        <v>45138.720000000001</v>
      </c>
    </row>
    <row r="22" spans="1:42" x14ac:dyDescent="0.25">
      <c r="A22" t="s">
        <v>21</v>
      </c>
      <c r="B22" s="2">
        <f t="shared" ref="B22:AO22" si="1">SUM(B2:B21)</f>
        <v>69602.91</v>
      </c>
      <c r="C22" s="2">
        <f t="shared" si="1"/>
        <v>1691.55</v>
      </c>
      <c r="D22" s="2">
        <f t="shared" si="1"/>
        <v>57415.199999999997</v>
      </c>
      <c r="E22" s="2">
        <f t="shared" si="1"/>
        <v>14689.95</v>
      </c>
      <c r="F22" s="2">
        <f t="shared" si="1"/>
        <v>5258.88</v>
      </c>
      <c r="G22" s="2">
        <f t="shared" si="1"/>
        <v>3505.92</v>
      </c>
      <c r="H22" s="2">
        <f t="shared" si="1"/>
        <v>127120.68</v>
      </c>
      <c r="I22" s="2">
        <f t="shared" si="1"/>
        <v>13117.2</v>
      </c>
      <c r="J22" s="2">
        <f t="shared" si="1"/>
        <v>1752.96</v>
      </c>
      <c r="K22" s="2">
        <f t="shared" si="1"/>
        <v>3944.16</v>
      </c>
      <c r="L22" s="2">
        <f t="shared" si="1"/>
        <v>328588.61</v>
      </c>
      <c r="M22" s="2">
        <f t="shared" si="1"/>
        <v>277552.32</v>
      </c>
      <c r="N22" s="2">
        <f t="shared" si="1"/>
        <v>84390.98000000001</v>
      </c>
      <c r="O22" s="2">
        <f t="shared" si="1"/>
        <v>306980.64</v>
      </c>
      <c r="P22" s="2">
        <f t="shared" si="1"/>
        <v>160921</v>
      </c>
      <c r="Q22" s="2">
        <f t="shared" si="1"/>
        <v>75863.839999999997</v>
      </c>
      <c r="R22" s="2">
        <f t="shared" si="1"/>
        <v>189348</v>
      </c>
      <c r="S22" s="2">
        <f t="shared" si="1"/>
        <v>1752.96</v>
      </c>
      <c r="T22" s="2">
        <f t="shared" si="1"/>
        <v>31946.400000000001</v>
      </c>
      <c r="U22" s="2">
        <f t="shared" si="1"/>
        <v>42756</v>
      </c>
      <c r="V22" s="2">
        <f t="shared" si="1"/>
        <v>78723.75</v>
      </c>
      <c r="W22" s="2">
        <f t="shared" si="1"/>
        <v>25217.279999999999</v>
      </c>
      <c r="X22" s="2">
        <f t="shared" si="1"/>
        <v>104243.38</v>
      </c>
      <c r="Y22" s="2">
        <f t="shared" si="1"/>
        <v>24721.199999999997</v>
      </c>
      <c r="Z22" s="2">
        <f t="shared" si="1"/>
        <v>15642.18</v>
      </c>
      <c r="AA22" s="2">
        <f t="shared" si="1"/>
        <v>191859.15</v>
      </c>
      <c r="AB22" s="2">
        <f t="shared" si="1"/>
        <v>396834.45</v>
      </c>
      <c r="AC22" s="2">
        <f t="shared" si="1"/>
        <v>361152.32</v>
      </c>
      <c r="AD22" s="2">
        <f t="shared" si="1"/>
        <v>57899.25</v>
      </c>
      <c r="AE22" s="2">
        <f t="shared" si="1"/>
        <v>8220.4500000000007</v>
      </c>
      <c r="AF22" s="2">
        <f t="shared" si="1"/>
        <v>42187.09</v>
      </c>
      <c r="AG22" s="2">
        <f t="shared" si="1"/>
        <v>2314.8000000000002</v>
      </c>
      <c r="AH22" s="2">
        <f t="shared" si="1"/>
        <v>126134.75</v>
      </c>
      <c r="AI22" s="2">
        <f t="shared" si="1"/>
        <v>62499.6</v>
      </c>
      <c r="AJ22" s="2">
        <f t="shared" si="1"/>
        <v>140799.59</v>
      </c>
      <c r="AK22" s="2">
        <f t="shared" si="1"/>
        <v>383121.78</v>
      </c>
      <c r="AL22" s="2">
        <f t="shared" si="1"/>
        <v>4950.1400000000003</v>
      </c>
      <c r="AM22" s="2">
        <f t="shared" si="1"/>
        <v>260601.00000000006</v>
      </c>
      <c r="AN22" s="2">
        <f t="shared" si="1"/>
        <v>248763</v>
      </c>
      <c r="AO22" s="2">
        <f t="shared" si="1"/>
        <v>46593.35</v>
      </c>
      <c r="AP22" s="2">
        <f>SUM(AP2:AP21)</f>
        <v>4380678.669999999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2026-07-14T12:41:02Z</dcterms:created>
  <dcterms:modified xsi:type="dcterms:W3CDTF">2026-07-14T12:47:23Z</dcterms:modified>
</cp:coreProperties>
</file>