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io\Detalhado\Ambulatorial\"/>
    </mc:Choice>
  </mc:AlternateContent>
  <xr:revisionPtr revIDLastSave="0" documentId="13_ncr:1_{C1B2D8BD-B4FE-4C4B-9CE0-DB8E0E1B642B}" xr6:coauthVersionLast="47" xr6:coauthVersionMax="47" xr10:uidLastSave="{00000000-0000-0000-0000-000000000000}"/>
  <bookViews>
    <workbookView xWindow="255" yWindow="375" windowWidth="14685" windowHeight="15435" firstSheet="1" activeTab="3" xr2:uid="{38FE3AA1-FDEA-47E3-A22D-A6D766C0EC03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externalReferences>
    <externalReference r:id="rId7"/>
  </externalReferences>
  <definedNames>
    <definedName name="delib">Delib!$A$1:$B$27</definedName>
    <definedName name="delib30">[1]Delib!$A$1:$B$27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6" l="1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P3" i="6"/>
  <c r="AP4" i="6"/>
  <c r="AP5" i="6"/>
  <c r="AP6" i="6"/>
  <c r="AP7" i="6"/>
  <c r="AP8" i="6"/>
  <c r="AP9" i="6"/>
  <c r="AP10" i="6"/>
  <c r="AP11" i="6"/>
  <c r="AP12" i="6"/>
  <c r="AP13" i="6"/>
  <c r="AP14" i="6"/>
  <c r="AP15" i="6"/>
  <c r="AP16" i="6"/>
  <c r="AP17" i="6"/>
  <c r="AP18" i="6"/>
  <c r="AP19" i="6"/>
  <c r="AP20" i="6"/>
  <c r="AP21" i="6"/>
  <c r="AP22" i="6"/>
  <c r="AP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B2" i="6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Q3" i="5"/>
  <c r="AQ4" i="5"/>
  <c r="AQ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" i="5"/>
</calcChain>
</file>

<file path=xl/sharedStrings.xml><?xml version="1.0" encoding="utf-8"?>
<sst xmlns="http://schemas.openxmlformats.org/spreadsheetml/2006/main" count="302" uniqueCount="67">
  <si>
    <t>Estabelecimentos CNES-SC</t>
  </si>
  <si>
    <t>Freqüência</t>
  </si>
  <si>
    <t>Valor Aprovado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</si>
  <si>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</si>
  <si>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</si>
  <si>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</si>
  <si>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</si>
  <si>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</si>
  <si>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</si>
  <si>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</si>
  <si>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</si>
  <si>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</si>
  <si>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</si>
  <si>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</si>
  <si>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</si>
  <si>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</si>
  <si>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</si>
  <si>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</si>
  <si>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</si>
  <si>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</si>
  <si>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</si>
  <si>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</si>
  <si>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</si>
  <si>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</si>
  <si>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</si>
  <si>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</si>
  <si>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</si>
  <si>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</si>
  <si>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</si>
  <si>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</si>
  <si>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</si>
  <si>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</si>
  <si>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</si>
  <si>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6854729 HOSPITAL MUNICIPAL RUTH CARDOSO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</si>
  <si>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</si>
  <si>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</si>
  <si>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</si>
  <si>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</si>
  <si>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</si>
  <si>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</si>
  <si>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</si>
  <si>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</si>
  <si>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</si>
  <si>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Total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</si>
  <si>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</si>
  <si>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</si>
  <si>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</si>
  <si>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</si>
  <si>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</si>
  <si>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</si>
  <si>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</si>
  <si>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</si>
  <si>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</si>
  <si>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</si>
  <si>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0405040210 REPOSICIONAMENTO DE LENTE INTRAOCULAR</t>
  </si>
  <si>
    <t>0405050020 CAPSULOTOMIA A YAG LASER</t>
  </si>
  <si>
    <t>0405050100 FACECTOMIA S/ IMPLANTE DE LENTE INTRA-OCULAR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</si>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</sst>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Mar&#231;o/Detalhado/Ambulatorial/SIA%20FAEC%20Mar&#231;o%2025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531.6</v>
          </cell>
        </row>
        <row r="17">
          <cell r="A17">
            <v>405050100</v>
          </cell>
          <cell r="B17">
            <v>483.6</v>
          </cell>
        </row>
        <row r="18">
          <cell r="A18">
            <v>405050119</v>
          </cell>
          <cell r="B18">
            <v>450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450</v>
          </cell>
        </row>
        <row r="27">
          <cell r="A27">
            <v>409050083</v>
          </cell>
          <cell r="B27">
            <v>657.36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CE32-EFA6-420D-94D7-DFB3A1D4D81D}">
  <dimension ref="A1:B27"/>
  <sheetViews>
    <sheetView workbookViewId="0">
      <selection sqref="A1:B27"/>
    </sheetView>
  </sheetViews>
  <sheetFormatPr defaultRowHeight="15" x14ac:dyDescent="0.25"/>
  <sheetData>
    <row r="1" spans="1:2" x14ac:dyDescent="0.25">
      <c r="A1" t="s">
        <v>65</v>
      </c>
      <c r="B1" t="s">
        <v>66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531.6</v>
      </c>
    </row>
    <row r="17" spans="1:2" x14ac:dyDescent="0.25">
      <c r="A17">
        <v>405050100</v>
      </c>
      <c r="B17" s="1">
        <v>483.6</v>
      </c>
    </row>
    <row r="18" spans="1:2" x14ac:dyDescent="0.25">
      <c r="A18">
        <v>405050119</v>
      </c>
      <c r="B18" s="1">
        <v>450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450</v>
      </c>
    </row>
    <row r="27" spans="1:2" x14ac:dyDescent="0.25">
      <c r="A27">
        <v>409050083</v>
      </c>
      <c r="B27" s="1">
        <v>657.36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EADF-EA6B-483E-A7C5-E39B2DBCF6AF}">
  <dimension ref="A1:C42"/>
  <sheetViews>
    <sheetView workbookViewId="0">
      <selection activeCell="C1" sqref="C1:C1048576"/>
    </sheetView>
  </sheetViews>
  <sheetFormatPr defaultRowHeight="15" x14ac:dyDescent="0.25"/>
  <cols>
    <col min="3" max="3" width="15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35</v>
      </c>
      <c r="C2" s="1">
        <v>20417.7</v>
      </c>
    </row>
    <row r="3" spans="1:3" x14ac:dyDescent="0.25">
      <c r="A3" t="s">
        <v>4</v>
      </c>
      <c r="B3">
        <v>150</v>
      </c>
      <c r="C3" s="1">
        <v>115740</v>
      </c>
    </row>
    <row r="4" spans="1:3" x14ac:dyDescent="0.25">
      <c r="A4" t="s">
        <v>5</v>
      </c>
      <c r="B4">
        <v>35</v>
      </c>
      <c r="C4" s="1">
        <v>8558.76</v>
      </c>
    </row>
    <row r="5" spans="1:3" x14ac:dyDescent="0.25">
      <c r="A5" t="s">
        <v>6</v>
      </c>
      <c r="B5">
        <v>2</v>
      </c>
      <c r="C5" s="1">
        <v>876.48</v>
      </c>
    </row>
    <row r="6" spans="1:3" x14ac:dyDescent="0.25">
      <c r="A6" t="s">
        <v>7</v>
      </c>
      <c r="B6">
        <v>19</v>
      </c>
      <c r="C6" s="1">
        <v>8326.56</v>
      </c>
    </row>
    <row r="7" spans="1:3" x14ac:dyDescent="0.25">
      <c r="A7" t="s">
        <v>8</v>
      </c>
      <c r="B7">
        <v>4</v>
      </c>
      <c r="C7" s="1">
        <v>1981.44</v>
      </c>
    </row>
    <row r="8" spans="1:3" x14ac:dyDescent="0.25">
      <c r="A8" t="s">
        <v>9</v>
      </c>
      <c r="B8">
        <v>213</v>
      </c>
      <c r="C8" s="1">
        <v>164350.79999999999</v>
      </c>
    </row>
    <row r="9" spans="1:3" x14ac:dyDescent="0.25">
      <c r="A9" t="s">
        <v>10</v>
      </c>
      <c r="B9">
        <v>6</v>
      </c>
      <c r="C9" s="1">
        <v>2629.44</v>
      </c>
    </row>
    <row r="10" spans="1:3" x14ac:dyDescent="0.25">
      <c r="A10" t="s">
        <v>11</v>
      </c>
      <c r="B10">
        <v>107</v>
      </c>
      <c r="C10" s="1">
        <v>80227.679999999993</v>
      </c>
    </row>
    <row r="11" spans="1:3" x14ac:dyDescent="0.25">
      <c r="A11" t="s">
        <v>12</v>
      </c>
      <c r="B11">
        <v>14</v>
      </c>
      <c r="C11" s="1">
        <v>3067.68</v>
      </c>
    </row>
    <row r="12" spans="1:3" x14ac:dyDescent="0.25">
      <c r="A12" t="s">
        <v>13</v>
      </c>
      <c r="B12">
        <v>83</v>
      </c>
      <c r="C12" s="1">
        <v>60375.839999999997</v>
      </c>
    </row>
    <row r="13" spans="1:3" x14ac:dyDescent="0.25">
      <c r="A13" t="s">
        <v>14</v>
      </c>
      <c r="B13">
        <v>54</v>
      </c>
      <c r="C13" s="1">
        <v>44220.800000000003</v>
      </c>
    </row>
    <row r="14" spans="1:3" x14ac:dyDescent="0.25">
      <c r="A14" t="s">
        <v>15</v>
      </c>
      <c r="B14">
        <v>131</v>
      </c>
      <c r="C14" s="1">
        <v>84272.06</v>
      </c>
    </row>
    <row r="15" spans="1:3" x14ac:dyDescent="0.25">
      <c r="A15" t="s">
        <v>16</v>
      </c>
      <c r="B15">
        <v>240</v>
      </c>
      <c r="C15" s="1">
        <v>157227.76</v>
      </c>
    </row>
    <row r="16" spans="1:3" x14ac:dyDescent="0.25">
      <c r="A16" t="s">
        <v>17</v>
      </c>
      <c r="B16">
        <v>5</v>
      </c>
      <c r="C16" s="1">
        <v>1222.68</v>
      </c>
    </row>
    <row r="17" spans="1:3" x14ac:dyDescent="0.25">
      <c r="A17" t="s">
        <v>18</v>
      </c>
      <c r="B17">
        <v>6</v>
      </c>
      <c r="C17" s="1">
        <v>2629.44</v>
      </c>
    </row>
    <row r="18" spans="1:3" x14ac:dyDescent="0.25">
      <c r="A18" t="s">
        <v>19</v>
      </c>
      <c r="B18">
        <v>32</v>
      </c>
      <c r="C18" s="1">
        <v>17888</v>
      </c>
    </row>
    <row r="19" spans="1:3" x14ac:dyDescent="0.25">
      <c r="A19" t="s">
        <v>20</v>
      </c>
      <c r="B19">
        <v>185</v>
      </c>
      <c r="C19" s="1">
        <v>124823.43</v>
      </c>
    </row>
    <row r="20" spans="1:3" x14ac:dyDescent="0.25">
      <c r="A20" t="s">
        <v>21</v>
      </c>
      <c r="B20">
        <v>26</v>
      </c>
      <c r="C20" s="1">
        <v>18728.16</v>
      </c>
    </row>
    <row r="21" spans="1:3" x14ac:dyDescent="0.25">
      <c r="A21" t="s">
        <v>22</v>
      </c>
      <c r="B21">
        <v>24</v>
      </c>
      <c r="C21" s="1">
        <v>16646.759999999998</v>
      </c>
    </row>
    <row r="22" spans="1:3" x14ac:dyDescent="0.25">
      <c r="A22" t="s">
        <v>23</v>
      </c>
      <c r="B22">
        <v>132</v>
      </c>
      <c r="C22" s="1">
        <v>72972.73</v>
      </c>
    </row>
    <row r="23" spans="1:3" x14ac:dyDescent="0.25">
      <c r="A23" t="s">
        <v>24</v>
      </c>
      <c r="B23">
        <v>13</v>
      </c>
      <c r="C23" s="1">
        <v>1510.74</v>
      </c>
    </row>
    <row r="24" spans="1:3" x14ac:dyDescent="0.25">
      <c r="A24" t="s">
        <v>25</v>
      </c>
      <c r="B24">
        <v>3</v>
      </c>
      <c r="C24" s="1">
        <v>338.31</v>
      </c>
    </row>
    <row r="25" spans="1:3" x14ac:dyDescent="0.25">
      <c r="A25" t="s">
        <v>26</v>
      </c>
      <c r="B25">
        <v>38</v>
      </c>
      <c r="C25" s="1">
        <v>4735.78</v>
      </c>
    </row>
    <row r="26" spans="1:3" x14ac:dyDescent="0.25">
      <c r="A26" t="s">
        <v>27</v>
      </c>
      <c r="B26">
        <v>454</v>
      </c>
      <c r="C26" s="1">
        <v>317364.90000000002</v>
      </c>
    </row>
    <row r="27" spans="1:3" x14ac:dyDescent="0.25">
      <c r="A27" t="s">
        <v>28</v>
      </c>
      <c r="B27">
        <v>284</v>
      </c>
      <c r="C27" s="1">
        <v>108916.73</v>
      </c>
    </row>
    <row r="28" spans="1:3" x14ac:dyDescent="0.25">
      <c r="A28" t="s">
        <v>29</v>
      </c>
      <c r="B28">
        <v>601</v>
      </c>
      <c r="C28" s="1">
        <v>396483.74</v>
      </c>
    </row>
    <row r="29" spans="1:3" x14ac:dyDescent="0.25">
      <c r="A29" t="s">
        <v>30</v>
      </c>
      <c r="B29">
        <v>22</v>
      </c>
      <c r="C29" s="1">
        <v>3798.6</v>
      </c>
    </row>
    <row r="30" spans="1:3" x14ac:dyDescent="0.25">
      <c r="A30" t="s">
        <v>31</v>
      </c>
      <c r="B30">
        <v>10</v>
      </c>
      <c r="C30" s="1">
        <v>5739.51</v>
      </c>
    </row>
    <row r="31" spans="1:3" x14ac:dyDescent="0.25">
      <c r="A31" t="s">
        <v>32</v>
      </c>
      <c r="B31">
        <v>29</v>
      </c>
      <c r="C31" s="1">
        <v>16446.93</v>
      </c>
    </row>
    <row r="32" spans="1:3" x14ac:dyDescent="0.25">
      <c r="A32" t="s">
        <v>33</v>
      </c>
      <c r="B32">
        <v>2</v>
      </c>
      <c r="C32" s="1">
        <v>438.24</v>
      </c>
    </row>
    <row r="33" spans="1:3" x14ac:dyDescent="0.25">
      <c r="A33" t="s">
        <v>34</v>
      </c>
      <c r="B33">
        <v>75</v>
      </c>
      <c r="C33" s="1">
        <v>57870</v>
      </c>
    </row>
    <row r="34" spans="1:3" x14ac:dyDescent="0.25">
      <c r="A34" t="s">
        <v>35</v>
      </c>
      <c r="B34">
        <v>386</v>
      </c>
      <c r="C34" s="1">
        <v>215921.02</v>
      </c>
    </row>
    <row r="35" spans="1:3" x14ac:dyDescent="0.25">
      <c r="A35" t="s">
        <v>36</v>
      </c>
      <c r="B35">
        <v>19</v>
      </c>
      <c r="C35" s="1">
        <v>14107.92</v>
      </c>
    </row>
    <row r="36" spans="1:3" x14ac:dyDescent="0.25">
      <c r="A36" t="s">
        <v>37</v>
      </c>
      <c r="B36">
        <v>253</v>
      </c>
      <c r="C36" s="1">
        <v>118767.07</v>
      </c>
    </row>
    <row r="37" spans="1:3" x14ac:dyDescent="0.25">
      <c r="A37" t="s">
        <v>38</v>
      </c>
      <c r="B37">
        <v>472</v>
      </c>
      <c r="C37" s="1">
        <v>247699.01</v>
      </c>
    </row>
    <row r="38" spans="1:3" x14ac:dyDescent="0.25">
      <c r="A38" t="s">
        <v>39</v>
      </c>
      <c r="B38">
        <v>7</v>
      </c>
      <c r="C38" s="1">
        <v>3424.71</v>
      </c>
    </row>
    <row r="39" spans="1:3" x14ac:dyDescent="0.25">
      <c r="A39" t="s">
        <v>40</v>
      </c>
      <c r="B39">
        <v>435</v>
      </c>
      <c r="C39" s="1">
        <v>244150.51</v>
      </c>
    </row>
    <row r="40" spans="1:3" x14ac:dyDescent="0.25">
      <c r="A40" t="s">
        <v>41</v>
      </c>
      <c r="B40">
        <v>530</v>
      </c>
      <c r="C40" s="1">
        <v>408948</v>
      </c>
    </row>
    <row r="41" spans="1:3" x14ac:dyDescent="0.25">
      <c r="A41" t="s">
        <v>42</v>
      </c>
      <c r="B41">
        <v>66</v>
      </c>
      <c r="C41" s="1">
        <v>26691.82</v>
      </c>
    </row>
    <row r="42" spans="1:3" x14ac:dyDescent="0.25">
      <c r="A42" t="s">
        <v>43</v>
      </c>
      <c r="B42">
        <v>5202</v>
      </c>
      <c r="C42" s="1">
        <v>3200537.74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8C07F-197C-45BF-B1F9-95EF9BAE6E9F}">
  <dimension ref="A1:AP23"/>
  <sheetViews>
    <sheetView topLeftCell="AC1" workbookViewId="0">
      <selection sqref="A1:AP23"/>
    </sheetView>
  </sheetViews>
  <sheetFormatPr defaultRowHeight="15" x14ac:dyDescent="0.25"/>
  <cols>
    <col min="1" max="1" width="10.7109375" customWidth="1"/>
  </cols>
  <sheetData>
    <row r="1" spans="1:42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4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4</v>
      </c>
    </row>
    <row r="3" spans="1:42" x14ac:dyDescent="0.25">
      <c r="A3" t="s">
        <v>45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4</v>
      </c>
      <c r="AN3">
        <v>0</v>
      </c>
      <c r="AO3">
        <v>0</v>
      </c>
      <c r="AP3">
        <v>6</v>
      </c>
    </row>
    <row r="4" spans="1:42" x14ac:dyDescent="0.25">
      <c r="A4" t="s">
        <v>46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14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2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16</v>
      </c>
    </row>
    <row r="5" spans="1:42" x14ac:dyDescent="0.25">
      <c r="A5" t="s">
        <v>47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18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19</v>
      </c>
    </row>
    <row r="6" spans="1:42" x14ac:dyDescent="0.25">
      <c r="A6" t="s">
        <v>48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4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0</v>
      </c>
      <c r="AP6">
        <v>5</v>
      </c>
    </row>
    <row r="7" spans="1:42" x14ac:dyDescent="0.25">
      <c r="A7" t="s">
        <v>49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5</v>
      </c>
      <c r="AN7">
        <v>0</v>
      </c>
      <c r="AO7">
        <v>0</v>
      </c>
      <c r="AP7">
        <v>6</v>
      </c>
    </row>
    <row r="8" spans="1:42" x14ac:dyDescent="0.25">
      <c r="A8" t="s">
        <v>50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26</v>
      </c>
      <c r="T8">
        <v>0</v>
      </c>
      <c r="U8">
        <v>0</v>
      </c>
      <c r="V8">
        <v>5</v>
      </c>
      <c r="W8">
        <v>0</v>
      </c>
      <c r="X8">
        <v>0</v>
      </c>
      <c r="Y8">
        <v>28</v>
      </c>
      <c r="Z8">
        <v>0</v>
      </c>
      <c r="AA8">
        <v>11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70</v>
      </c>
    </row>
    <row r="9" spans="1:42" x14ac:dyDescent="0.25">
      <c r="A9" t="s">
        <v>51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16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5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2</v>
      </c>
      <c r="AL9">
        <v>0</v>
      </c>
      <c r="AM9">
        <v>0</v>
      </c>
      <c r="AN9">
        <v>0</v>
      </c>
      <c r="AO9">
        <v>0</v>
      </c>
      <c r="AP9">
        <v>24</v>
      </c>
    </row>
    <row r="10" spans="1:42" x14ac:dyDescent="0.25">
      <c r="A10" t="s">
        <v>52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37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4</v>
      </c>
      <c r="W10">
        <v>0</v>
      </c>
      <c r="X10">
        <v>0</v>
      </c>
      <c r="Y10">
        <v>0</v>
      </c>
      <c r="Z10">
        <v>0</v>
      </c>
      <c r="AA10">
        <v>34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47</v>
      </c>
      <c r="AI10">
        <v>0</v>
      </c>
      <c r="AJ10">
        <v>2</v>
      </c>
      <c r="AK10">
        <v>0</v>
      </c>
      <c r="AL10">
        <v>0</v>
      </c>
      <c r="AM10">
        <v>102</v>
      </c>
      <c r="AN10">
        <v>0</v>
      </c>
      <c r="AO10">
        <v>44</v>
      </c>
      <c r="AP10">
        <v>270</v>
      </c>
    </row>
    <row r="11" spans="1:42" x14ac:dyDescent="0.25">
      <c r="A11" t="s">
        <v>53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34</v>
      </c>
      <c r="N11">
        <v>0</v>
      </c>
      <c r="O11">
        <v>7</v>
      </c>
      <c r="P11">
        <v>0</v>
      </c>
      <c r="Q11">
        <v>0</v>
      </c>
      <c r="R11">
        <v>16</v>
      </c>
      <c r="S11">
        <v>0</v>
      </c>
      <c r="T11">
        <v>0</v>
      </c>
      <c r="U11">
        <v>6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63</v>
      </c>
    </row>
    <row r="12" spans="1:42" x14ac:dyDescent="0.25">
      <c r="A12" t="s">
        <v>54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>
        <v>0</v>
      </c>
      <c r="AO12">
        <v>0</v>
      </c>
      <c r="AP12">
        <v>2</v>
      </c>
    </row>
    <row r="13" spans="1:42" x14ac:dyDescent="0.25">
      <c r="A13" t="s">
        <v>55</v>
      </c>
      <c r="B13">
        <v>10</v>
      </c>
      <c r="C13">
        <v>0</v>
      </c>
      <c r="D13">
        <v>28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4</v>
      </c>
      <c r="Q13">
        <v>0</v>
      </c>
      <c r="R13">
        <v>0</v>
      </c>
      <c r="S13">
        <v>1</v>
      </c>
      <c r="T13">
        <v>0</v>
      </c>
      <c r="U13">
        <v>4</v>
      </c>
      <c r="V13">
        <v>25</v>
      </c>
      <c r="W13">
        <v>12</v>
      </c>
      <c r="X13">
        <v>3</v>
      </c>
      <c r="Y13">
        <v>0</v>
      </c>
      <c r="Z13">
        <v>50</v>
      </c>
      <c r="AA13">
        <v>130</v>
      </c>
      <c r="AB13">
        <v>102</v>
      </c>
      <c r="AC13">
        <v>20</v>
      </c>
      <c r="AD13">
        <v>3</v>
      </c>
      <c r="AE13">
        <v>9</v>
      </c>
      <c r="AF13">
        <v>0</v>
      </c>
      <c r="AG13">
        <v>0</v>
      </c>
      <c r="AH13">
        <v>100</v>
      </c>
      <c r="AI13">
        <v>0</v>
      </c>
      <c r="AJ13">
        <v>115</v>
      </c>
      <c r="AK13">
        <v>177</v>
      </c>
      <c r="AL13">
        <v>3</v>
      </c>
      <c r="AM13">
        <v>79</v>
      </c>
      <c r="AN13">
        <v>0</v>
      </c>
      <c r="AO13">
        <v>14</v>
      </c>
      <c r="AP13">
        <v>889</v>
      </c>
    </row>
    <row r="14" spans="1:42" x14ac:dyDescent="0.25">
      <c r="A14" t="s">
        <v>56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2</v>
      </c>
    </row>
    <row r="15" spans="1:42" x14ac:dyDescent="0.25">
      <c r="A15" t="s">
        <v>57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4</v>
      </c>
      <c r="AN15">
        <v>0</v>
      </c>
      <c r="AO15">
        <v>0</v>
      </c>
      <c r="AP15">
        <v>4</v>
      </c>
    </row>
    <row r="16" spans="1:42" x14ac:dyDescent="0.25">
      <c r="A16" t="s">
        <v>58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2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2</v>
      </c>
    </row>
    <row r="17" spans="1:42" x14ac:dyDescent="0.25">
      <c r="A17" t="s">
        <v>59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12</v>
      </c>
      <c r="AN17">
        <v>0</v>
      </c>
      <c r="AO17">
        <v>0</v>
      </c>
      <c r="AP17">
        <v>22</v>
      </c>
    </row>
    <row r="18" spans="1:42" x14ac:dyDescent="0.25">
      <c r="A18" t="s">
        <v>60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10</v>
      </c>
    </row>
    <row r="19" spans="1:42" x14ac:dyDescent="0.25">
      <c r="A19" t="s">
        <v>61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62</v>
      </c>
    </row>
    <row r="20" spans="1:42" x14ac:dyDescent="0.25">
      <c r="A20" t="s">
        <v>62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13</v>
      </c>
    </row>
    <row r="21" spans="1:42" x14ac:dyDescent="0.25">
      <c r="A21" t="s">
        <v>63</v>
      </c>
      <c r="B21">
        <v>25</v>
      </c>
      <c r="C21">
        <v>150</v>
      </c>
      <c r="D21">
        <v>7</v>
      </c>
      <c r="E21">
        <v>0</v>
      </c>
      <c r="F21">
        <v>0</v>
      </c>
      <c r="G21">
        <v>2</v>
      </c>
      <c r="H21">
        <v>213</v>
      </c>
      <c r="I21">
        <v>0</v>
      </c>
      <c r="J21">
        <v>100</v>
      </c>
      <c r="K21">
        <v>0</v>
      </c>
      <c r="L21">
        <v>72</v>
      </c>
      <c r="M21">
        <v>0</v>
      </c>
      <c r="N21">
        <v>86</v>
      </c>
      <c r="O21">
        <v>111</v>
      </c>
      <c r="P21">
        <v>1</v>
      </c>
      <c r="Q21">
        <v>0</v>
      </c>
      <c r="R21">
        <v>0</v>
      </c>
      <c r="S21">
        <v>158</v>
      </c>
      <c r="T21">
        <v>22</v>
      </c>
      <c r="U21">
        <v>14</v>
      </c>
      <c r="V21">
        <v>73</v>
      </c>
      <c r="W21">
        <v>0</v>
      </c>
      <c r="X21">
        <v>0</v>
      </c>
      <c r="Y21">
        <v>0</v>
      </c>
      <c r="Z21">
        <v>404</v>
      </c>
      <c r="AA21">
        <v>92</v>
      </c>
      <c r="AB21">
        <v>494</v>
      </c>
      <c r="AC21">
        <v>2</v>
      </c>
      <c r="AD21">
        <v>7</v>
      </c>
      <c r="AE21">
        <v>20</v>
      </c>
      <c r="AF21">
        <v>0</v>
      </c>
      <c r="AG21">
        <v>75</v>
      </c>
      <c r="AH21">
        <v>239</v>
      </c>
      <c r="AI21">
        <v>18</v>
      </c>
      <c r="AJ21">
        <v>136</v>
      </c>
      <c r="AK21">
        <v>292</v>
      </c>
      <c r="AL21">
        <v>4</v>
      </c>
      <c r="AM21">
        <v>228</v>
      </c>
      <c r="AN21">
        <v>530</v>
      </c>
      <c r="AO21">
        <v>8</v>
      </c>
      <c r="AP21">
        <v>3583</v>
      </c>
    </row>
    <row r="22" spans="1:42" x14ac:dyDescent="0.25">
      <c r="A22" t="s">
        <v>64</v>
      </c>
      <c r="B22">
        <v>0</v>
      </c>
      <c r="C22">
        <v>0</v>
      </c>
      <c r="D22">
        <v>0</v>
      </c>
      <c r="E22">
        <v>2</v>
      </c>
      <c r="F22">
        <v>19</v>
      </c>
      <c r="G22">
        <v>2</v>
      </c>
      <c r="H22">
        <v>0</v>
      </c>
      <c r="I22">
        <v>6</v>
      </c>
      <c r="J22">
        <v>7</v>
      </c>
      <c r="K22">
        <v>14</v>
      </c>
      <c r="L22">
        <v>11</v>
      </c>
      <c r="M22">
        <v>16</v>
      </c>
      <c r="N22">
        <v>7</v>
      </c>
      <c r="O22">
        <v>0</v>
      </c>
      <c r="P22">
        <v>0</v>
      </c>
      <c r="Q22">
        <v>6</v>
      </c>
      <c r="R22">
        <v>16</v>
      </c>
      <c r="S22">
        <v>0</v>
      </c>
      <c r="T22">
        <v>4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17</v>
      </c>
      <c r="AB22">
        <v>0</v>
      </c>
      <c r="AC22">
        <v>0</v>
      </c>
      <c r="AD22">
        <v>0</v>
      </c>
      <c r="AE22">
        <v>0</v>
      </c>
      <c r="AF22">
        <v>2</v>
      </c>
      <c r="AG22">
        <v>0</v>
      </c>
      <c r="AH22">
        <v>0</v>
      </c>
      <c r="AI22">
        <v>1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130</v>
      </c>
    </row>
    <row r="23" spans="1:42" x14ac:dyDescent="0.25">
      <c r="A23" t="s">
        <v>43</v>
      </c>
      <c r="B23">
        <v>35</v>
      </c>
      <c r="C23">
        <v>150</v>
      </c>
      <c r="D23">
        <v>35</v>
      </c>
      <c r="E23">
        <v>2</v>
      </c>
      <c r="F23">
        <v>19</v>
      </c>
      <c r="G23">
        <v>4</v>
      </c>
      <c r="H23">
        <v>213</v>
      </c>
      <c r="I23">
        <v>6</v>
      </c>
      <c r="J23">
        <v>107</v>
      </c>
      <c r="K23">
        <v>14</v>
      </c>
      <c r="L23">
        <v>83</v>
      </c>
      <c r="M23">
        <v>54</v>
      </c>
      <c r="N23">
        <v>131</v>
      </c>
      <c r="O23">
        <v>240</v>
      </c>
      <c r="P23">
        <v>5</v>
      </c>
      <c r="Q23">
        <v>6</v>
      </c>
      <c r="R23">
        <v>32</v>
      </c>
      <c r="S23">
        <v>185</v>
      </c>
      <c r="T23">
        <v>26</v>
      </c>
      <c r="U23">
        <v>24</v>
      </c>
      <c r="V23">
        <v>132</v>
      </c>
      <c r="W23">
        <v>13</v>
      </c>
      <c r="X23">
        <v>3</v>
      </c>
      <c r="Y23">
        <v>38</v>
      </c>
      <c r="Z23">
        <v>454</v>
      </c>
      <c r="AA23">
        <v>284</v>
      </c>
      <c r="AB23">
        <v>601</v>
      </c>
      <c r="AC23">
        <v>22</v>
      </c>
      <c r="AD23">
        <v>10</v>
      </c>
      <c r="AE23">
        <v>29</v>
      </c>
      <c r="AF23">
        <v>2</v>
      </c>
      <c r="AG23">
        <v>75</v>
      </c>
      <c r="AH23">
        <v>386</v>
      </c>
      <c r="AI23">
        <v>19</v>
      </c>
      <c r="AJ23">
        <v>253</v>
      </c>
      <c r="AK23">
        <v>472</v>
      </c>
      <c r="AL23">
        <v>7</v>
      </c>
      <c r="AM23">
        <v>435</v>
      </c>
      <c r="AN23">
        <v>530</v>
      </c>
      <c r="AO23">
        <v>66</v>
      </c>
      <c r="AP23">
        <v>5202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D8A14-425C-4E23-BC80-12792245E45F}">
  <dimension ref="A1:AP23"/>
  <sheetViews>
    <sheetView tabSelected="1" topLeftCell="AD1" workbookViewId="0">
      <selection activeCell="AP23" sqref="AP23"/>
    </sheetView>
  </sheetViews>
  <sheetFormatPr defaultRowHeight="15" x14ac:dyDescent="0.25"/>
  <cols>
    <col min="1" max="1" width="10.5703125" customWidth="1"/>
    <col min="42" max="42" width="15.85546875" bestFit="1" customWidth="1"/>
  </cols>
  <sheetData>
    <row r="1" spans="1:42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1629.92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1629.92</v>
      </c>
    </row>
    <row r="3" spans="1:42" x14ac:dyDescent="0.25">
      <c r="A3" t="s">
        <v>45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157.5</v>
      </c>
      <c r="W3">
        <v>157.5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630</v>
      </c>
      <c r="AN3">
        <v>0</v>
      </c>
      <c r="AO3">
        <v>0</v>
      </c>
      <c r="AP3">
        <v>945</v>
      </c>
    </row>
    <row r="4" spans="1:42" x14ac:dyDescent="0.25">
      <c r="A4" t="s">
        <v>46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9655.24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1379.32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11034.56</v>
      </c>
    </row>
    <row r="5" spans="1:42" x14ac:dyDescent="0.25">
      <c r="A5" t="s">
        <v>47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5598.72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311.04000000000002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5909.76</v>
      </c>
    </row>
    <row r="6" spans="1:42" x14ac:dyDescent="0.25">
      <c r="A6" t="s">
        <v>48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6647.04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1661.76</v>
      </c>
      <c r="AN6">
        <v>0</v>
      </c>
      <c r="AO6">
        <v>0</v>
      </c>
      <c r="AP6">
        <v>8308.7999999999993</v>
      </c>
    </row>
    <row r="7" spans="1:42" x14ac:dyDescent="0.25">
      <c r="A7" t="s">
        <v>49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2335.64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11678.2</v>
      </c>
      <c r="AN7">
        <v>0</v>
      </c>
      <c r="AO7">
        <v>0</v>
      </c>
      <c r="AP7">
        <v>14013.84</v>
      </c>
    </row>
    <row r="8" spans="1:42" x14ac:dyDescent="0.25">
      <c r="A8" t="s">
        <v>50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2797.86</v>
      </c>
      <c r="T8">
        <v>0</v>
      </c>
      <c r="U8">
        <v>0</v>
      </c>
      <c r="V8">
        <v>538.04999999999995</v>
      </c>
      <c r="W8">
        <v>0</v>
      </c>
      <c r="X8">
        <v>0</v>
      </c>
      <c r="Y8">
        <v>3013.08</v>
      </c>
      <c r="Z8">
        <v>0</v>
      </c>
      <c r="AA8">
        <v>1183.71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7532.7</v>
      </c>
    </row>
    <row r="9" spans="1:42" x14ac:dyDescent="0.25">
      <c r="A9" t="s">
        <v>51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12194.56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762.16</v>
      </c>
      <c r="W9">
        <v>0</v>
      </c>
      <c r="X9">
        <v>0</v>
      </c>
      <c r="Y9">
        <v>0</v>
      </c>
      <c r="Z9">
        <v>0</v>
      </c>
      <c r="AA9">
        <v>0</v>
      </c>
      <c r="AB9">
        <v>3810.8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1524.32</v>
      </c>
      <c r="AL9">
        <v>0</v>
      </c>
      <c r="AM9">
        <v>0</v>
      </c>
      <c r="AN9">
        <v>0</v>
      </c>
      <c r="AO9">
        <v>0</v>
      </c>
      <c r="AP9">
        <v>18291.84</v>
      </c>
    </row>
    <row r="10" spans="1:42" x14ac:dyDescent="0.25">
      <c r="A10" t="s">
        <v>52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15927.02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1721.84</v>
      </c>
      <c r="W10">
        <v>0</v>
      </c>
      <c r="X10">
        <v>0</v>
      </c>
      <c r="Y10">
        <v>0</v>
      </c>
      <c r="Z10">
        <v>0</v>
      </c>
      <c r="AA10">
        <v>14635.64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20231.62</v>
      </c>
      <c r="AI10">
        <v>0</v>
      </c>
      <c r="AJ10">
        <v>860.92</v>
      </c>
      <c r="AK10">
        <v>0</v>
      </c>
      <c r="AL10">
        <v>0</v>
      </c>
      <c r="AM10">
        <v>43906.92</v>
      </c>
      <c r="AN10">
        <v>0</v>
      </c>
      <c r="AO10">
        <v>18940.240000000002</v>
      </c>
      <c r="AP10">
        <v>116224.2</v>
      </c>
    </row>
    <row r="11" spans="1:42" x14ac:dyDescent="0.25">
      <c r="A11" t="s">
        <v>53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30561.919999999998</v>
      </c>
      <c r="N11">
        <v>0</v>
      </c>
      <c r="O11">
        <v>6292.16</v>
      </c>
      <c r="P11">
        <v>0</v>
      </c>
      <c r="Q11">
        <v>0</v>
      </c>
      <c r="R11">
        <v>14382.08</v>
      </c>
      <c r="S11">
        <v>0</v>
      </c>
      <c r="T11">
        <v>0</v>
      </c>
      <c r="U11">
        <v>5393.28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56629.440000000002</v>
      </c>
    </row>
    <row r="12" spans="1:42" x14ac:dyDescent="0.25">
      <c r="A12" t="s">
        <v>54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453.6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907.2</v>
      </c>
      <c r="AL12">
        <v>0</v>
      </c>
      <c r="AM12">
        <v>0</v>
      </c>
      <c r="AN12">
        <v>0</v>
      </c>
      <c r="AO12">
        <v>0</v>
      </c>
      <c r="AP12">
        <v>1360.8</v>
      </c>
    </row>
    <row r="13" spans="1:42" x14ac:dyDescent="0.25">
      <c r="A13" t="s">
        <v>55</v>
      </c>
      <c r="B13">
        <v>1127.7</v>
      </c>
      <c r="C13">
        <v>0</v>
      </c>
      <c r="D13">
        <v>3157.56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451.08</v>
      </c>
      <c r="Q13">
        <v>0</v>
      </c>
      <c r="R13">
        <v>0</v>
      </c>
      <c r="S13">
        <v>112.77</v>
      </c>
      <c r="T13">
        <v>0</v>
      </c>
      <c r="U13">
        <v>451.08</v>
      </c>
      <c r="V13">
        <v>2819.25</v>
      </c>
      <c r="W13">
        <v>1353.24</v>
      </c>
      <c r="X13">
        <v>338.31</v>
      </c>
      <c r="Y13">
        <v>0</v>
      </c>
      <c r="Z13">
        <v>5638.5</v>
      </c>
      <c r="AA13">
        <v>14660.1</v>
      </c>
      <c r="AB13">
        <v>11502.54</v>
      </c>
      <c r="AC13">
        <v>2255.4</v>
      </c>
      <c r="AD13">
        <v>338.31</v>
      </c>
      <c r="AE13">
        <v>1014.93</v>
      </c>
      <c r="AF13">
        <v>0</v>
      </c>
      <c r="AG13">
        <v>0</v>
      </c>
      <c r="AH13">
        <v>11277</v>
      </c>
      <c r="AI13">
        <v>0</v>
      </c>
      <c r="AJ13">
        <v>12968.55</v>
      </c>
      <c r="AK13">
        <v>19960.29</v>
      </c>
      <c r="AL13">
        <v>338.31</v>
      </c>
      <c r="AM13">
        <v>8908.83</v>
      </c>
      <c r="AN13">
        <v>0</v>
      </c>
      <c r="AO13">
        <v>1578.78</v>
      </c>
      <c r="AP13">
        <v>100252.53</v>
      </c>
    </row>
    <row r="14" spans="1:42" x14ac:dyDescent="0.25">
      <c r="A14" t="s">
        <v>56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967.2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967.2</v>
      </c>
    </row>
    <row r="15" spans="1:42" x14ac:dyDescent="0.25">
      <c r="A15" t="s">
        <v>57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360</v>
      </c>
      <c r="AN15">
        <v>0</v>
      </c>
      <c r="AO15">
        <v>0</v>
      </c>
      <c r="AP15">
        <v>360</v>
      </c>
    </row>
    <row r="16" spans="1:42" x14ac:dyDescent="0.25">
      <c r="A16" t="s">
        <v>58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2225.66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2225.66</v>
      </c>
    </row>
    <row r="17" spans="1:42" x14ac:dyDescent="0.25">
      <c r="A17" t="s">
        <v>59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900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1080</v>
      </c>
      <c r="AN17">
        <v>0</v>
      </c>
      <c r="AO17">
        <v>0</v>
      </c>
      <c r="AP17">
        <v>1980</v>
      </c>
    </row>
    <row r="18" spans="1:42" x14ac:dyDescent="0.25">
      <c r="A18" t="s">
        <v>60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1722.7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1722.7</v>
      </c>
    </row>
    <row r="19" spans="1:42" x14ac:dyDescent="0.25">
      <c r="A19" t="s">
        <v>61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27059.279999999999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27059.279999999999</v>
      </c>
    </row>
    <row r="20" spans="1:42" x14ac:dyDescent="0.25">
      <c r="A20" t="s">
        <v>62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10780.2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898.35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11678.55</v>
      </c>
    </row>
    <row r="21" spans="1:42" x14ac:dyDescent="0.25">
      <c r="A21" t="s">
        <v>63</v>
      </c>
      <c r="B21">
        <v>19290</v>
      </c>
      <c r="C21">
        <v>115740</v>
      </c>
      <c r="D21">
        <v>5401.2</v>
      </c>
      <c r="E21">
        <v>0</v>
      </c>
      <c r="F21">
        <v>0</v>
      </c>
      <c r="G21">
        <v>1543.2</v>
      </c>
      <c r="H21">
        <v>164350.79999999999</v>
      </c>
      <c r="I21">
        <v>0</v>
      </c>
      <c r="J21">
        <v>77160</v>
      </c>
      <c r="K21">
        <v>0</v>
      </c>
      <c r="L21">
        <v>55555.199999999997</v>
      </c>
      <c r="M21">
        <v>0</v>
      </c>
      <c r="N21">
        <v>66357.600000000006</v>
      </c>
      <c r="O21">
        <v>85647.6</v>
      </c>
      <c r="P21">
        <v>771.6</v>
      </c>
      <c r="Q21">
        <v>0</v>
      </c>
      <c r="R21">
        <v>0</v>
      </c>
      <c r="S21">
        <v>121912.8</v>
      </c>
      <c r="T21">
        <v>16975.2</v>
      </c>
      <c r="U21">
        <v>10802.4</v>
      </c>
      <c r="V21">
        <v>56326.8</v>
      </c>
      <c r="W21">
        <v>0</v>
      </c>
      <c r="X21">
        <v>0</v>
      </c>
      <c r="Y21">
        <v>0</v>
      </c>
      <c r="Z21">
        <v>311726.40000000002</v>
      </c>
      <c r="AA21">
        <v>70987.199999999997</v>
      </c>
      <c r="AB21">
        <v>381170.4</v>
      </c>
      <c r="AC21">
        <v>1543.2</v>
      </c>
      <c r="AD21">
        <v>5401.2</v>
      </c>
      <c r="AE21">
        <v>15432</v>
      </c>
      <c r="AF21">
        <v>0</v>
      </c>
      <c r="AG21">
        <v>57870</v>
      </c>
      <c r="AH21">
        <v>184412.4</v>
      </c>
      <c r="AI21">
        <v>13888.8</v>
      </c>
      <c r="AJ21">
        <v>104937.60000000001</v>
      </c>
      <c r="AK21">
        <v>225307.2</v>
      </c>
      <c r="AL21">
        <v>3086.4</v>
      </c>
      <c r="AM21">
        <v>175924.8</v>
      </c>
      <c r="AN21">
        <v>408948</v>
      </c>
      <c r="AO21">
        <v>6172.8</v>
      </c>
      <c r="AP21">
        <v>2764642.8</v>
      </c>
    </row>
    <row r="22" spans="1:42" x14ac:dyDescent="0.25">
      <c r="A22" t="s">
        <v>64</v>
      </c>
      <c r="B22">
        <v>0</v>
      </c>
      <c r="C22">
        <v>0</v>
      </c>
      <c r="D22">
        <v>0</v>
      </c>
      <c r="E22">
        <v>876.48</v>
      </c>
      <c r="F22">
        <v>8326.56</v>
      </c>
      <c r="G22">
        <v>438.24</v>
      </c>
      <c r="H22">
        <v>0</v>
      </c>
      <c r="I22">
        <v>2629.44</v>
      </c>
      <c r="J22">
        <v>3067.68</v>
      </c>
      <c r="K22">
        <v>3067.68</v>
      </c>
      <c r="L22">
        <v>4820.6400000000003</v>
      </c>
      <c r="M22">
        <v>7011.84</v>
      </c>
      <c r="N22">
        <v>1533.84</v>
      </c>
      <c r="O22">
        <v>0</v>
      </c>
      <c r="P22">
        <v>0</v>
      </c>
      <c r="Q22">
        <v>2629.44</v>
      </c>
      <c r="R22">
        <v>3505.92</v>
      </c>
      <c r="S22">
        <v>0</v>
      </c>
      <c r="T22">
        <v>1752.96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7450.08</v>
      </c>
      <c r="AB22">
        <v>0</v>
      </c>
      <c r="AC22">
        <v>0</v>
      </c>
      <c r="AD22">
        <v>0</v>
      </c>
      <c r="AE22">
        <v>0</v>
      </c>
      <c r="AF22">
        <v>438.24</v>
      </c>
      <c r="AG22">
        <v>0</v>
      </c>
      <c r="AH22">
        <v>0</v>
      </c>
      <c r="AI22">
        <v>219.12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47768.160000000003</v>
      </c>
    </row>
    <row r="23" spans="1:42" x14ac:dyDescent="0.25">
      <c r="A23" t="s">
        <v>43</v>
      </c>
      <c r="B23">
        <v>20417.7</v>
      </c>
      <c r="C23">
        <v>115740</v>
      </c>
      <c r="D23">
        <v>8558.76</v>
      </c>
      <c r="E23">
        <v>876.48</v>
      </c>
      <c r="F23">
        <v>8326.56</v>
      </c>
      <c r="G23">
        <v>1981.44</v>
      </c>
      <c r="H23">
        <v>164350.79999999999</v>
      </c>
      <c r="I23">
        <v>2629.44</v>
      </c>
      <c r="J23">
        <v>80227.679999999993</v>
      </c>
      <c r="K23">
        <v>3067.68</v>
      </c>
      <c r="L23">
        <v>60375.839999999997</v>
      </c>
      <c r="M23">
        <v>44220.800000000003</v>
      </c>
      <c r="N23">
        <v>84272.06</v>
      </c>
      <c r="O23">
        <v>157227.76</v>
      </c>
      <c r="P23">
        <v>1222.68</v>
      </c>
      <c r="Q23">
        <v>2629.44</v>
      </c>
      <c r="R23">
        <v>17888</v>
      </c>
      <c r="S23">
        <v>124823.43</v>
      </c>
      <c r="T23">
        <v>18728.16</v>
      </c>
      <c r="U23">
        <v>16646.759999999998</v>
      </c>
      <c r="V23">
        <v>72972.73</v>
      </c>
      <c r="W23">
        <v>1510.74</v>
      </c>
      <c r="X23">
        <v>338.31</v>
      </c>
      <c r="Y23">
        <v>4735.78</v>
      </c>
      <c r="Z23">
        <v>317364.90000000002</v>
      </c>
      <c r="AA23">
        <v>108916.73</v>
      </c>
      <c r="AB23">
        <v>396483.74</v>
      </c>
      <c r="AC23">
        <v>3798.6</v>
      </c>
      <c r="AD23">
        <v>5739.51</v>
      </c>
      <c r="AE23">
        <v>16446.93</v>
      </c>
      <c r="AF23">
        <v>438.24</v>
      </c>
      <c r="AG23">
        <v>57870</v>
      </c>
      <c r="AH23">
        <v>215921.02</v>
      </c>
      <c r="AI23">
        <v>14107.92</v>
      </c>
      <c r="AJ23">
        <v>118767.07</v>
      </c>
      <c r="AK23">
        <v>247699.01</v>
      </c>
      <c r="AL23">
        <v>3424.71</v>
      </c>
      <c r="AM23">
        <v>244150.51</v>
      </c>
      <c r="AN23">
        <v>408948</v>
      </c>
      <c r="AO23">
        <v>26691.82</v>
      </c>
      <c r="AP23" s="1">
        <v>3200537.74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F61E-98B4-4B63-9250-9C159CA2B5E1}">
  <dimension ref="A1:AQ23"/>
  <sheetViews>
    <sheetView workbookViewId="0">
      <selection activeCell="AQ23" sqref="AQ23"/>
    </sheetView>
  </sheetViews>
  <sheetFormatPr defaultRowHeight="15" x14ac:dyDescent="0.25"/>
  <cols>
    <col min="1" max="1" width="10" bestFit="1" customWidth="1"/>
    <col min="2" max="2" width="11" customWidth="1"/>
    <col min="3" max="5" width="13.28515625" bestFit="1" customWidth="1"/>
    <col min="6" max="6" width="12.140625" bestFit="1" customWidth="1"/>
    <col min="7" max="7" width="13.28515625" bestFit="1" customWidth="1"/>
    <col min="8" max="8" width="12.140625" bestFit="1" customWidth="1"/>
    <col min="9" max="9" width="13.28515625" bestFit="1" customWidth="1"/>
    <col min="10" max="10" width="12.140625" bestFit="1" customWidth="1"/>
    <col min="11" max="11" width="13.28515625" bestFit="1" customWidth="1"/>
    <col min="12" max="12" width="12.140625" bestFit="1" customWidth="1"/>
    <col min="13" max="15" width="13.28515625" bestFit="1" customWidth="1"/>
    <col min="16" max="16" width="14.28515625" bestFit="1" customWidth="1"/>
    <col min="17" max="18" width="12.140625" bestFit="1" customWidth="1"/>
    <col min="19" max="21" width="13.28515625" bestFit="1" customWidth="1"/>
    <col min="22" max="22" width="12.140625" bestFit="1" customWidth="1"/>
    <col min="23" max="23" width="13.28515625" bestFit="1" customWidth="1"/>
    <col min="24" max="25" width="12.140625" bestFit="1" customWidth="1"/>
    <col min="26" max="26" width="13.28515625" bestFit="1" customWidth="1"/>
    <col min="27" max="29" width="14.28515625" bestFit="1" customWidth="1"/>
    <col min="30" max="31" width="12.140625" bestFit="1" customWidth="1"/>
    <col min="32" max="32" width="13.28515625" bestFit="1" customWidth="1"/>
    <col min="33" max="33" width="12.140625" bestFit="1" customWidth="1"/>
    <col min="34" max="34" width="13.28515625" bestFit="1" customWidth="1"/>
    <col min="35" max="35" width="14.28515625" bestFit="1" customWidth="1"/>
    <col min="36" max="36" width="12.140625" bestFit="1" customWidth="1"/>
    <col min="37" max="38" width="14.28515625" bestFit="1" customWidth="1"/>
    <col min="39" max="39" width="12.140625" bestFit="1" customWidth="1"/>
    <col min="40" max="41" width="14.28515625" bestFit="1" customWidth="1"/>
    <col min="42" max="42" width="13.28515625" bestFit="1" customWidth="1"/>
    <col min="43" max="43" width="15.85546875" bestFit="1" customWidth="1"/>
  </cols>
  <sheetData>
    <row r="1" spans="1:43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</row>
    <row r="2" spans="1:43" x14ac:dyDescent="0.25">
      <c r="A2">
        <f>LEFT(B2,10)*1</f>
        <v>405010010</v>
      </c>
      <c r="B2" t="s">
        <v>44</v>
      </c>
      <c r="C2" s="1">
        <f>IFERROR(VLOOKUP($A2,delib,2,0)*(Físico!B2),0)</f>
        <v>0</v>
      </c>
      <c r="D2" s="1">
        <f>IFERROR(VLOOKUP($A2,delib,2,0)*(Físico!C2),0)</f>
        <v>0</v>
      </c>
      <c r="E2" s="1">
        <f>IFERROR(VLOOKUP($A2,delib,2,0)*(Físico!D2),0)</f>
        <v>0</v>
      </c>
      <c r="F2" s="1">
        <f>IFERROR(VLOOKUP($A2,delib,2,0)*(Físico!E2),0)</f>
        <v>0</v>
      </c>
      <c r="G2" s="1">
        <f>IFERROR(VLOOKUP($A2,delib,2,0)*(Físico!F2),0)</f>
        <v>0</v>
      </c>
      <c r="H2" s="1">
        <f>IFERROR(VLOOKUP($A2,delib,2,0)*(Físico!G2),0)</f>
        <v>0</v>
      </c>
      <c r="I2" s="1">
        <f>IFERROR(VLOOKUP($A2,delib,2,0)*(Físico!H2),0)</f>
        <v>0</v>
      </c>
      <c r="J2" s="1">
        <f>IFERROR(VLOOKUP($A2,delib,2,0)*(Físico!I2),0)</f>
        <v>0</v>
      </c>
      <c r="K2" s="1">
        <f>IFERROR(VLOOKUP($A2,delib,2,0)*(Físico!J2),0)</f>
        <v>0</v>
      </c>
      <c r="L2" s="1">
        <f>IFERROR(VLOOKUP($A2,delib,2,0)*(Físico!K2),0)</f>
        <v>0</v>
      </c>
      <c r="M2" s="1">
        <f>IFERROR(VLOOKUP($A2,delib,2,0)*(Físico!L2),0)</f>
        <v>0</v>
      </c>
      <c r="N2" s="1">
        <f>IFERROR(VLOOKUP($A2,delib,2,0)*(Físico!M2),0)</f>
        <v>0</v>
      </c>
      <c r="O2" s="1">
        <f>IFERROR(VLOOKUP($A2,delib,2,0)*(Físico!N2),0)</f>
        <v>0</v>
      </c>
      <c r="P2" s="1">
        <f>IFERROR(VLOOKUP($A2,delib,2,0)*(Físico!O2),0)</f>
        <v>0</v>
      </c>
      <c r="Q2" s="1">
        <f>IFERROR(VLOOKUP($A2,delib,2,0)*(Físico!P2),0)</f>
        <v>0</v>
      </c>
      <c r="R2" s="1">
        <f>IFERROR(VLOOKUP($A2,delib,2,0)*(Físico!Q2),0)</f>
        <v>0</v>
      </c>
      <c r="S2" s="1">
        <f>IFERROR(VLOOKUP($A2,delib,2,0)*(Físico!R2),0)</f>
        <v>0</v>
      </c>
      <c r="T2" s="1">
        <f>IFERROR(VLOOKUP($A2,delib,2,0)*(Físico!S2),0)</f>
        <v>0</v>
      </c>
      <c r="U2" s="1">
        <f>IFERROR(VLOOKUP($A2,delib,2,0)*(Físico!T2),0)</f>
        <v>0</v>
      </c>
      <c r="V2" s="1">
        <f>IFERROR(VLOOKUP($A2,delib,2,0)*(Físico!U2),0)</f>
        <v>0</v>
      </c>
      <c r="W2" s="1">
        <f>IFERROR(VLOOKUP($A2,delib,2,0)*(Físico!V2),0)</f>
        <v>1629.92</v>
      </c>
      <c r="X2" s="1">
        <f>IFERROR(VLOOKUP($A2,delib,2,0)*(Físico!W2),0)</f>
        <v>0</v>
      </c>
      <c r="Y2" s="1">
        <f>IFERROR(VLOOKUP($A2,delib,2,0)*(Físico!X2),0)</f>
        <v>0</v>
      </c>
      <c r="Z2" s="1">
        <f>IFERROR(VLOOKUP($A2,delib,2,0)*(Físico!Y2),0)</f>
        <v>0</v>
      </c>
      <c r="AA2" s="1">
        <f>IFERROR(VLOOKUP($A2,delib,2,0)*(Físico!Z2),0)</f>
        <v>0</v>
      </c>
      <c r="AB2" s="1">
        <f>IFERROR(VLOOKUP($A2,delib,2,0)*(Físico!AA2),0)</f>
        <v>0</v>
      </c>
      <c r="AC2" s="1">
        <f>IFERROR(VLOOKUP($A2,delib,2,0)*(Físico!AB2),0)</f>
        <v>0</v>
      </c>
      <c r="AD2" s="1">
        <f>IFERROR(VLOOKUP($A2,delib,2,0)*(Físico!AC2),0)</f>
        <v>0</v>
      </c>
      <c r="AE2" s="1">
        <f>IFERROR(VLOOKUP($A2,delib,2,0)*(Físico!AD2),0)</f>
        <v>0</v>
      </c>
      <c r="AF2" s="1">
        <f>IFERROR(VLOOKUP($A2,delib,2,0)*(Físico!AE2),0)</f>
        <v>0</v>
      </c>
      <c r="AG2" s="1">
        <f>IFERROR(VLOOKUP($A2,delib,2,0)*(Físico!AF2),0)</f>
        <v>0</v>
      </c>
      <c r="AH2" s="1">
        <f>IFERROR(VLOOKUP($A2,delib,2,0)*(Físico!AG2),0)</f>
        <v>0</v>
      </c>
      <c r="AI2" s="1">
        <f>IFERROR(VLOOKUP($A2,delib,2,0)*(Físico!AH2),0)</f>
        <v>0</v>
      </c>
      <c r="AJ2" s="1">
        <f>IFERROR(VLOOKUP($A2,delib,2,0)*(Físico!AI2),0)</f>
        <v>0</v>
      </c>
      <c r="AK2" s="1">
        <f>IFERROR(VLOOKUP($A2,delib,2,0)*(Físico!AJ2),0)</f>
        <v>0</v>
      </c>
      <c r="AL2" s="1">
        <f>IFERROR(VLOOKUP($A2,delib,2,0)*(Físico!AK2),0)</f>
        <v>0</v>
      </c>
      <c r="AM2" s="1">
        <f>IFERROR(VLOOKUP($A2,delib,2,0)*(Físico!AL2),0)</f>
        <v>0</v>
      </c>
      <c r="AN2" s="1">
        <f>IFERROR(VLOOKUP($A2,delib,2,0)*(Físico!AM2),0)</f>
        <v>0</v>
      </c>
      <c r="AO2" s="1">
        <f>IFERROR(VLOOKUP($A2,delib,2,0)*(Físico!AN2),0)</f>
        <v>0</v>
      </c>
      <c r="AP2" s="1">
        <f>IFERROR(VLOOKUP($A2,delib,2,0)*(Físico!AO2),0)</f>
        <v>0</v>
      </c>
      <c r="AQ2" s="1">
        <f>SUM(C2:AP2)</f>
        <v>1629.92</v>
      </c>
    </row>
    <row r="3" spans="1:43" x14ac:dyDescent="0.25">
      <c r="A3">
        <f t="shared" ref="A3:A22" si="0">LEFT(B3,10)*1</f>
        <v>405010079</v>
      </c>
      <c r="B3" t="s">
        <v>45</v>
      </c>
      <c r="C3" s="1">
        <f>IFERROR(VLOOKUP($A3,delib,2,0)*(Físico!B3),0)</f>
        <v>0</v>
      </c>
      <c r="D3" s="1">
        <f>IFERROR(VLOOKUP($A3,delib,2,0)*(Físico!C3),0)</f>
        <v>0</v>
      </c>
      <c r="E3" s="1">
        <f>IFERROR(VLOOKUP($A3,delib,2,0)*(Físico!D3),0)</f>
        <v>0</v>
      </c>
      <c r="F3" s="1">
        <f>IFERROR(VLOOKUP($A3,delib,2,0)*(Físico!E3),0)</f>
        <v>0</v>
      </c>
      <c r="G3" s="1">
        <f>IFERROR(VLOOKUP($A3,delib,2,0)*(Físico!F3),0)</f>
        <v>0</v>
      </c>
      <c r="H3" s="1">
        <f>IFERROR(VLOOKUP($A3,delib,2,0)*(Físico!G3),0)</f>
        <v>0</v>
      </c>
      <c r="I3" s="1">
        <f>IFERROR(VLOOKUP($A3,delib,2,0)*(Físico!H3),0)</f>
        <v>0</v>
      </c>
      <c r="J3" s="1">
        <f>IFERROR(VLOOKUP($A3,delib,2,0)*(Físico!I3),0)</f>
        <v>0</v>
      </c>
      <c r="K3" s="1">
        <f>IFERROR(VLOOKUP($A3,delib,2,0)*(Físico!J3),0)</f>
        <v>0</v>
      </c>
      <c r="L3" s="1">
        <f>IFERROR(VLOOKUP($A3,delib,2,0)*(Físico!K3),0)</f>
        <v>0</v>
      </c>
      <c r="M3" s="1">
        <f>IFERROR(VLOOKUP($A3,delib,2,0)*(Físico!L3),0)</f>
        <v>0</v>
      </c>
      <c r="N3" s="1">
        <f>IFERROR(VLOOKUP($A3,delib,2,0)*(Físico!M3),0)</f>
        <v>0</v>
      </c>
      <c r="O3" s="1">
        <f>IFERROR(VLOOKUP($A3,delib,2,0)*(Físico!N3),0)</f>
        <v>0</v>
      </c>
      <c r="P3" s="1">
        <f>IFERROR(VLOOKUP($A3,delib,2,0)*(Físico!O3),0)</f>
        <v>0</v>
      </c>
      <c r="Q3" s="1">
        <f>IFERROR(VLOOKUP($A3,delib,2,0)*(Físico!P3),0)</f>
        <v>0</v>
      </c>
      <c r="R3" s="1">
        <f>IFERROR(VLOOKUP($A3,delib,2,0)*(Físico!Q3),0)</f>
        <v>0</v>
      </c>
      <c r="S3" s="1">
        <f>IFERROR(VLOOKUP($A3,delib,2,0)*(Físico!R3),0)</f>
        <v>0</v>
      </c>
      <c r="T3" s="1">
        <f>IFERROR(VLOOKUP($A3,delib,2,0)*(Físico!S3),0)</f>
        <v>0</v>
      </c>
      <c r="U3" s="1">
        <f>IFERROR(VLOOKUP($A3,delib,2,0)*(Físico!T3),0)</f>
        <v>0</v>
      </c>
      <c r="V3" s="1">
        <f>IFERROR(VLOOKUP($A3,delib,2,0)*(Físico!U3),0)</f>
        <v>0</v>
      </c>
      <c r="W3" s="1">
        <f>IFERROR(VLOOKUP($A3,delib,2,0)*(Físico!V3),0)</f>
        <v>393.75</v>
      </c>
      <c r="X3" s="1">
        <f>IFERROR(VLOOKUP($A3,delib,2,0)*(Físico!W3),0)</f>
        <v>393.75</v>
      </c>
      <c r="Y3" s="1">
        <f>IFERROR(VLOOKUP($A3,delib,2,0)*(Físico!X3),0)</f>
        <v>0</v>
      </c>
      <c r="Z3" s="1">
        <f>IFERROR(VLOOKUP($A3,delib,2,0)*(Físico!Y3),0)</f>
        <v>0</v>
      </c>
      <c r="AA3" s="1">
        <f>IFERROR(VLOOKUP($A3,delib,2,0)*(Físico!Z3),0)</f>
        <v>0</v>
      </c>
      <c r="AB3" s="1">
        <f>IFERROR(VLOOKUP($A3,delib,2,0)*(Físico!AA3),0)</f>
        <v>0</v>
      </c>
      <c r="AC3" s="1">
        <f>IFERROR(VLOOKUP($A3,delib,2,0)*(Físico!AB3),0)</f>
        <v>0</v>
      </c>
      <c r="AD3" s="1">
        <f>IFERROR(VLOOKUP($A3,delib,2,0)*(Físico!AC3),0)</f>
        <v>0</v>
      </c>
      <c r="AE3" s="1">
        <f>IFERROR(VLOOKUP($A3,delib,2,0)*(Físico!AD3),0)</f>
        <v>0</v>
      </c>
      <c r="AF3" s="1">
        <f>IFERROR(VLOOKUP($A3,delib,2,0)*(Físico!AE3),0)</f>
        <v>0</v>
      </c>
      <c r="AG3" s="1">
        <f>IFERROR(VLOOKUP($A3,delib,2,0)*(Físico!AF3),0)</f>
        <v>0</v>
      </c>
      <c r="AH3" s="1">
        <f>IFERROR(VLOOKUP($A3,delib,2,0)*(Físico!AG3),0)</f>
        <v>0</v>
      </c>
      <c r="AI3" s="1">
        <f>IFERROR(VLOOKUP($A3,delib,2,0)*(Físico!AH3),0)</f>
        <v>0</v>
      </c>
      <c r="AJ3" s="1">
        <f>IFERROR(VLOOKUP($A3,delib,2,0)*(Físico!AI3),0)</f>
        <v>0</v>
      </c>
      <c r="AK3" s="1">
        <f>IFERROR(VLOOKUP($A3,delib,2,0)*(Físico!AJ3),0)</f>
        <v>0</v>
      </c>
      <c r="AL3" s="1">
        <f>IFERROR(VLOOKUP($A3,delib,2,0)*(Físico!AK3),0)</f>
        <v>0</v>
      </c>
      <c r="AM3" s="1">
        <f>IFERROR(VLOOKUP($A3,delib,2,0)*(Físico!AL3),0)</f>
        <v>0</v>
      </c>
      <c r="AN3" s="1">
        <f>IFERROR(VLOOKUP($A3,delib,2,0)*(Físico!AM3),0)</f>
        <v>1575</v>
      </c>
      <c r="AO3" s="1">
        <f>IFERROR(VLOOKUP($A3,delib,2,0)*(Físico!AN3),0)</f>
        <v>0</v>
      </c>
      <c r="AP3" s="1">
        <f>IFERROR(VLOOKUP($A3,delib,2,0)*(Físico!AO3),0)</f>
        <v>0</v>
      </c>
      <c r="AQ3" s="1">
        <f t="shared" ref="AQ3:AQ22" si="1">SUM(C3:AP3)</f>
        <v>2362.5</v>
      </c>
    </row>
    <row r="4" spans="1:43" x14ac:dyDescent="0.25">
      <c r="A4">
        <f t="shared" si="0"/>
        <v>405010117</v>
      </c>
      <c r="B4" t="s">
        <v>46</v>
      </c>
      <c r="C4" s="1">
        <f>IFERROR(VLOOKUP($A4,delib,2,0)*(Físico!B4),0)</f>
        <v>0</v>
      </c>
      <c r="D4" s="1">
        <f>IFERROR(VLOOKUP($A4,delib,2,0)*(Físico!C4),0)</f>
        <v>0</v>
      </c>
      <c r="E4" s="1">
        <f>IFERROR(VLOOKUP($A4,delib,2,0)*(Físico!D4),0)</f>
        <v>0</v>
      </c>
      <c r="F4" s="1">
        <f>IFERROR(VLOOKUP($A4,delib,2,0)*(Físico!E4),0)</f>
        <v>0</v>
      </c>
      <c r="G4" s="1">
        <f>IFERROR(VLOOKUP($A4,delib,2,0)*(Físico!F4),0)</f>
        <v>0</v>
      </c>
      <c r="H4" s="1">
        <f>IFERROR(VLOOKUP($A4,delib,2,0)*(Físico!G4),0)</f>
        <v>0</v>
      </c>
      <c r="I4" s="1">
        <f>IFERROR(VLOOKUP($A4,delib,2,0)*(Físico!H4),0)</f>
        <v>0</v>
      </c>
      <c r="J4" s="1">
        <f>IFERROR(VLOOKUP($A4,delib,2,0)*(Físico!I4),0)</f>
        <v>0</v>
      </c>
      <c r="K4" s="1">
        <f>IFERROR(VLOOKUP($A4,delib,2,0)*(Físico!J4),0)</f>
        <v>0</v>
      </c>
      <c r="L4" s="1">
        <f>IFERROR(VLOOKUP($A4,delib,2,0)*(Físico!K4),0)</f>
        <v>0</v>
      </c>
      <c r="M4" s="1">
        <f>IFERROR(VLOOKUP($A4,delib,2,0)*(Físico!L4),0)</f>
        <v>0</v>
      </c>
      <c r="N4" s="1">
        <f>IFERROR(VLOOKUP($A4,delib,2,0)*(Físico!M4),0)</f>
        <v>0</v>
      </c>
      <c r="O4" s="1">
        <f>IFERROR(VLOOKUP($A4,delib,2,0)*(Físico!N4),0)</f>
        <v>0</v>
      </c>
      <c r="P4" s="1">
        <f>IFERROR(VLOOKUP($A4,delib,2,0)*(Físico!O4),0)</f>
        <v>9655.24</v>
      </c>
      <c r="Q4" s="1">
        <f>IFERROR(VLOOKUP($A4,delib,2,0)*(Físico!P4),0)</f>
        <v>0</v>
      </c>
      <c r="R4" s="1">
        <f>IFERROR(VLOOKUP($A4,delib,2,0)*(Físico!Q4),0)</f>
        <v>0</v>
      </c>
      <c r="S4" s="1">
        <f>IFERROR(VLOOKUP($A4,delib,2,0)*(Físico!R4),0)</f>
        <v>0</v>
      </c>
      <c r="T4" s="1">
        <f>IFERROR(VLOOKUP($A4,delib,2,0)*(Físico!S4),0)</f>
        <v>0</v>
      </c>
      <c r="U4" s="1">
        <f>IFERROR(VLOOKUP($A4,delib,2,0)*(Físico!T4),0)</f>
        <v>0</v>
      </c>
      <c r="V4" s="1">
        <f>IFERROR(VLOOKUP($A4,delib,2,0)*(Físico!U4),0)</f>
        <v>0</v>
      </c>
      <c r="W4" s="1">
        <f>IFERROR(VLOOKUP($A4,delib,2,0)*(Físico!V4),0)</f>
        <v>1379.32</v>
      </c>
      <c r="X4" s="1">
        <f>IFERROR(VLOOKUP($A4,delib,2,0)*(Físico!W4),0)</f>
        <v>0</v>
      </c>
      <c r="Y4" s="1">
        <f>IFERROR(VLOOKUP($A4,delib,2,0)*(Físico!X4),0)</f>
        <v>0</v>
      </c>
      <c r="Z4" s="1">
        <f>IFERROR(VLOOKUP($A4,delib,2,0)*(Físico!Y4),0)</f>
        <v>0</v>
      </c>
      <c r="AA4" s="1">
        <f>IFERROR(VLOOKUP($A4,delib,2,0)*(Físico!Z4),0)</f>
        <v>0</v>
      </c>
      <c r="AB4" s="1">
        <f>IFERROR(VLOOKUP($A4,delib,2,0)*(Físico!AA4),0)</f>
        <v>0</v>
      </c>
      <c r="AC4" s="1">
        <f>IFERROR(VLOOKUP($A4,delib,2,0)*(Físico!AB4),0)</f>
        <v>0</v>
      </c>
      <c r="AD4" s="1">
        <f>IFERROR(VLOOKUP($A4,delib,2,0)*(Físico!AC4),0)</f>
        <v>0</v>
      </c>
      <c r="AE4" s="1">
        <f>IFERROR(VLOOKUP($A4,delib,2,0)*(Físico!AD4),0)</f>
        <v>0</v>
      </c>
      <c r="AF4" s="1">
        <f>IFERROR(VLOOKUP($A4,delib,2,0)*(Físico!AE4),0)</f>
        <v>0</v>
      </c>
      <c r="AG4" s="1">
        <f>IFERROR(VLOOKUP($A4,delib,2,0)*(Físico!AF4),0)</f>
        <v>0</v>
      </c>
      <c r="AH4" s="1">
        <f>IFERROR(VLOOKUP($A4,delib,2,0)*(Físico!AG4),0)</f>
        <v>0</v>
      </c>
      <c r="AI4" s="1">
        <f>IFERROR(VLOOKUP($A4,delib,2,0)*(Físico!AH4),0)</f>
        <v>0</v>
      </c>
      <c r="AJ4" s="1">
        <f>IFERROR(VLOOKUP($A4,delib,2,0)*(Físico!AI4),0)</f>
        <v>0</v>
      </c>
      <c r="AK4" s="1">
        <f>IFERROR(VLOOKUP($A4,delib,2,0)*(Físico!AJ4),0)</f>
        <v>0</v>
      </c>
      <c r="AL4" s="1">
        <f>IFERROR(VLOOKUP($A4,delib,2,0)*(Físico!AK4),0)</f>
        <v>0</v>
      </c>
      <c r="AM4" s="1">
        <f>IFERROR(VLOOKUP($A4,delib,2,0)*(Físico!AL4),0)</f>
        <v>0</v>
      </c>
      <c r="AN4" s="1">
        <f>IFERROR(VLOOKUP($A4,delib,2,0)*(Físico!AM4),0)</f>
        <v>0</v>
      </c>
      <c r="AO4" s="1">
        <f>IFERROR(VLOOKUP($A4,delib,2,0)*(Físico!AN4),0)</f>
        <v>0</v>
      </c>
      <c r="AP4" s="1">
        <f>IFERROR(VLOOKUP($A4,delib,2,0)*(Físico!AO4),0)</f>
        <v>0</v>
      </c>
      <c r="AQ4" s="1">
        <f t="shared" si="1"/>
        <v>11034.56</v>
      </c>
    </row>
    <row r="5" spans="1:43" x14ac:dyDescent="0.25">
      <c r="A5">
        <f t="shared" si="0"/>
        <v>405010125</v>
      </c>
      <c r="B5" t="s">
        <v>47</v>
      </c>
      <c r="C5" s="1">
        <f>IFERROR(VLOOKUP($A5,delib,2,0)*(Físico!B5),0)</f>
        <v>0</v>
      </c>
      <c r="D5" s="1">
        <f>IFERROR(VLOOKUP($A5,delib,2,0)*(Físico!C5),0)</f>
        <v>0</v>
      </c>
      <c r="E5" s="1">
        <f>IFERROR(VLOOKUP($A5,delib,2,0)*(Físico!D5),0)</f>
        <v>0</v>
      </c>
      <c r="F5" s="1">
        <f>IFERROR(VLOOKUP($A5,delib,2,0)*(Físico!E5),0)</f>
        <v>0</v>
      </c>
      <c r="G5" s="1">
        <f>IFERROR(VLOOKUP($A5,delib,2,0)*(Físico!F5),0)</f>
        <v>0</v>
      </c>
      <c r="H5" s="1">
        <f>IFERROR(VLOOKUP($A5,delib,2,0)*(Físico!G5),0)</f>
        <v>0</v>
      </c>
      <c r="I5" s="1">
        <f>IFERROR(VLOOKUP($A5,delib,2,0)*(Físico!H5),0)</f>
        <v>0</v>
      </c>
      <c r="J5" s="1">
        <f>IFERROR(VLOOKUP($A5,delib,2,0)*(Físico!I5),0)</f>
        <v>0</v>
      </c>
      <c r="K5" s="1">
        <f>IFERROR(VLOOKUP($A5,delib,2,0)*(Físico!J5),0)</f>
        <v>0</v>
      </c>
      <c r="L5" s="1">
        <f>IFERROR(VLOOKUP($A5,delib,2,0)*(Físico!K5),0)</f>
        <v>0</v>
      </c>
      <c r="M5" s="1">
        <f>IFERROR(VLOOKUP($A5,delib,2,0)*(Físico!L5),0)</f>
        <v>0</v>
      </c>
      <c r="N5" s="1">
        <f>IFERROR(VLOOKUP($A5,delib,2,0)*(Físico!M5),0)</f>
        <v>0</v>
      </c>
      <c r="O5" s="1">
        <f>IFERROR(VLOOKUP($A5,delib,2,0)*(Físico!N5),0)</f>
        <v>0</v>
      </c>
      <c r="P5" s="1">
        <f>IFERROR(VLOOKUP($A5,delib,2,0)*(Físico!O5),0)</f>
        <v>11197.44</v>
      </c>
      <c r="Q5" s="1">
        <f>IFERROR(VLOOKUP($A5,delib,2,0)*(Físico!P5),0)</f>
        <v>0</v>
      </c>
      <c r="R5" s="1">
        <f>IFERROR(VLOOKUP($A5,delib,2,0)*(Físico!Q5),0)</f>
        <v>0</v>
      </c>
      <c r="S5" s="1">
        <f>IFERROR(VLOOKUP($A5,delib,2,0)*(Físico!R5),0)</f>
        <v>0</v>
      </c>
      <c r="T5" s="1">
        <f>IFERROR(VLOOKUP($A5,delib,2,0)*(Físico!S5),0)</f>
        <v>0</v>
      </c>
      <c r="U5" s="1">
        <f>IFERROR(VLOOKUP($A5,delib,2,0)*(Físico!T5),0)</f>
        <v>0</v>
      </c>
      <c r="V5" s="1">
        <f>IFERROR(VLOOKUP($A5,delib,2,0)*(Físico!U5),0)</f>
        <v>0</v>
      </c>
      <c r="W5" s="1">
        <f>IFERROR(VLOOKUP($A5,delib,2,0)*(Físico!V5),0)</f>
        <v>622.08000000000004</v>
      </c>
      <c r="X5" s="1">
        <f>IFERROR(VLOOKUP($A5,delib,2,0)*(Físico!W5),0)</f>
        <v>0</v>
      </c>
      <c r="Y5" s="1">
        <f>IFERROR(VLOOKUP($A5,delib,2,0)*(Físico!X5),0)</f>
        <v>0</v>
      </c>
      <c r="Z5" s="1">
        <f>IFERROR(VLOOKUP($A5,delib,2,0)*(Físico!Y5),0)</f>
        <v>0</v>
      </c>
      <c r="AA5" s="1">
        <f>IFERROR(VLOOKUP($A5,delib,2,0)*(Físico!Z5),0)</f>
        <v>0</v>
      </c>
      <c r="AB5" s="1">
        <f>IFERROR(VLOOKUP($A5,delib,2,0)*(Físico!AA5),0)</f>
        <v>0</v>
      </c>
      <c r="AC5" s="1">
        <f>IFERROR(VLOOKUP($A5,delib,2,0)*(Físico!AB5),0)</f>
        <v>0</v>
      </c>
      <c r="AD5" s="1">
        <f>IFERROR(VLOOKUP($A5,delib,2,0)*(Físico!AC5),0)</f>
        <v>0</v>
      </c>
      <c r="AE5" s="1">
        <f>IFERROR(VLOOKUP($A5,delib,2,0)*(Físico!AD5),0)</f>
        <v>0</v>
      </c>
      <c r="AF5" s="1">
        <f>IFERROR(VLOOKUP($A5,delib,2,0)*(Físico!AE5),0)</f>
        <v>0</v>
      </c>
      <c r="AG5" s="1">
        <f>IFERROR(VLOOKUP($A5,delib,2,0)*(Físico!AF5),0)</f>
        <v>0</v>
      </c>
      <c r="AH5" s="1">
        <f>IFERROR(VLOOKUP($A5,delib,2,0)*(Físico!AG5),0)</f>
        <v>0</v>
      </c>
      <c r="AI5" s="1">
        <f>IFERROR(VLOOKUP($A5,delib,2,0)*(Físico!AH5),0)</f>
        <v>0</v>
      </c>
      <c r="AJ5" s="1">
        <f>IFERROR(VLOOKUP($A5,delib,2,0)*(Físico!AI5),0)</f>
        <v>0</v>
      </c>
      <c r="AK5" s="1">
        <f>IFERROR(VLOOKUP($A5,delib,2,0)*(Físico!AJ5),0)</f>
        <v>0</v>
      </c>
      <c r="AL5" s="1">
        <f>IFERROR(VLOOKUP($A5,delib,2,0)*(Físico!AK5),0)</f>
        <v>0</v>
      </c>
      <c r="AM5" s="1">
        <f>IFERROR(VLOOKUP($A5,delib,2,0)*(Físico!AL5),0)</f>
        <v>0</v>
      </c>
      <c r="AN5" s="1">
        <f>IFERROR(VLOOKUP($A5,delib,2,0)*(Físico!AM5),0)</f>
        <v>0</v>
      </c>
      <c r="AO5" s="1">
        <f>IFERROR(VLOOKUP($A5,delib,2,0)*(Físico!AN5),0)</f>
        <v>0</v>
      </c>
      <c r="AP5" s="1">
        <f>IFERROR(VLOOKUP($A5,delib,2,0)*(Físico!AO5),0)</f>
        <v>0</v>
      </c>
      <c r="AQ5" s="1">
        <f t="shared" si="1"/>
        <v>11819.52</v>
      </c>
    </row>
    <row r="6" spans="1:43" x14ac:dyDescent="0.25">
      <c r="A6">
        <f t="shared" si="0"/>
        <v>405020015</v>
      </c>
      <c r="B6" t="s">
        <v>48</v>
      </c>
      <c r="C6" s="1">
        <f>IFERROR(VLOOKUP($A6,delib,2,0)*(Físico!B6),0)</f>
        <v>0</v>
      </c>
      <c r="D6" s="1">
        <f>IFERROR(VLOOKUP($A6,delib,2,0)*(Físico!C6),0)</f>
        <v>0</v>
      </c>
      <c r="E6" s="1">
        <f>IFERROR(VLOOKUP($A6,delib,2,0)*(Físico!D6),0)</f>
        <v>0</v>
      </c>
      <c r="F6" s="1">
        <f>IFERROR(VLOOKUP($A6,delib,2,0)*(Físico!E6),0)</f>
        <v>0</v>
      </c>
      <c r="G6" s="1">
        <f>IFERROR(VLOOKUP($A6,delib,2,0)*(Físico!F6),0)</f>
        <v>0</v>
      </c>
      <c r="H6" s="1">
        <f>IFERROR(VLOOKUP($A6,delib,2,0)*(Físico!G6),0)</f>
        <v>0</v>
      </c>
      <c r="I6" s="1">
        <f>IFERROR(VLOOKUP($A6,delib,2,0)*(Físico!H6),0)</f>
        <v>0</v>
      </c>
      <c r="J6" s="1">
        <f>IFERROR(VLOOKUP($A6,delib,2,0)*(Físico!I6),0)</f>
        <v>0</v>
      </c>
      <c r="K6" s="1">
        <f>IFERROR(VLOOKUP($A6,delib,2,0)*(Físico!J6),0)</f>
        <v>0</v>
      </c>
      <c r="L6" s="1">
        <f>IFERROR(VLOOKUP($A6,delib,2,0)*(Físico!K6),0)</f>
        <v>0</v>
      </c>
      <c r="M6" s="1">
        <f>IFERROR(VLOOKUP($A6,delib,2,0)*(Físico!L6),0)</f>
        <v>0</v>
      </c>
      <c r="N6" s="1">
        <f>IFERROR(VLOOKUP($A6,delib,2,0)*(Físico!M6),0)</f>
        <v>6647.04</v>
      </c>
      <c r="O6" s="1">
        <f>IFERROR(VLOOKUP($A6,delib,2,0)*(Físico!N6),0)</f>
        <v>0</v>
      </c>
      <c r="P6" s="1">
        <f>IFERROR(VLOOKUP($A6,delib,2,0)*(Físico!O6),0)</f>
        <v>0</v>
      </c>
      <c r="Q6" s="1">
        <f>IFERROR(VLOOKUP($A6,delib,2,0)*(Físico!P6),0)</f>
        <v>0</v>
      </c>
      <c r="R6" s="1">
        <f>IFERROR(VLOOKUP($A6,delib,2,0)*(Físico!Q6),0)</f>
        <v>0</v>
      </c>
      <c r="S6" s="1">
        <f>IFERROR(VLOOKUP($A6,delib,2,0)*(Físico!R6),0)</f>
        <v>0</v>
      </c>
      <c r="T6" s="1">
        <f>IFERROR(VLOOKUP($A6,delib,2,0)*(Físico!S6),0)</f>
        <v>0</v>
      </c>
      <c r="U6" s="1">
        <f>IFERROR(VLOOKUP($A6,delib,2,0)*(Físico!T6),0)</f>
        <v>0</v>
      </c>
      <c r="V6" s="1">
        <f>IFERROR(VLOOKUP($A6,delib,2,0)*(Físico!U6),0)</f>
        <v>0</v>
      </c>
      <c r="W6" s="1">
        <f>IFERROR(VLOOKUP($A6,delib,2,0)*(Físico!V6),0)</f>
        <v>0</v>
      </c>
      <c r="X6" s="1">
        <f>IFERROR(VLOOKUP($A6,delib,2,0)*(Físico!W6),0)</f>
        <v>0</v>
      </c>
      <c r="Y6" s="1">
        <f>IFERROR(VLOOKUP($A6,delib,2,0)*(Físico!X6),0)</f>
        <v>0</v>
      </c>
      <c r="Z6" s="1">
        <f>IFERROR(VLOOKUP($A6,delib,2,0)*(Físico!Y6),0)</f>
        <v>0</v>
      </c>
      <c r="AA6" s="1">
        <f>IFERROR(VLOOKUP($A6,delib,2,0)*(Físico!Z6),0)</f>
        <v>0</v>
      </c>
      <c r="AB6" s="1">
        <f>IFERROR(VLOOKUP($A6,delib,2,0)*(Físico!AA6),0)</f>
        <v>0</v>
      </c>
      <c r="AC6" s="1">
        <f>IFERROR(VLOOKUP($A6,delib,2,0)*(Físico!AB6),0)</f>
        <v>0</v>
      </c>
      <c r="AD6" s="1">
        <f>IFERROR(VLOOKUP($A6,delib,2,0)*(Físico!AC6),0)</f>
        <v>0</v>
      </c>
      <c r="AE6" s="1">
        <f>IFERROR(VLOOKUP($A6,delib,2,0)*(Físico!AD6),0)</f>
        <v>0</v>
      </c>
      <c r="AF6" s="1">
        <f>IFERROR(VLOOKUP($A6,delib,2,0)*(Físico!AE6),0)</f>
        <v>0</v>
      </c>
      <c r="AG6" s="1">
        <f>IFERROR(VLOOKUP($A6,delib,2,0)*(Físico!AF6),0)</f>
        <v>0</v>
      </c>
      <c r="AH6" s="1">
        <f>IFERROR(VLOOKUP($A6,delib,2,0)*(Físico!AG6),0)</f>
        <v>0</v>
      </c>
      <c r="AI6" s="1">
        <f>IFERROR(VLOOKUP($A6,delib,2,0)*(Físico!AH6),0)</f>
        <v>0</v>
      </c>
      <c r="AJ6" s="1">
        <f>IFERROR(VLOOKUP($A6,delib,2,0)*(Físico!AI6),0)</f>
        <v>0</v>
      </c>
      <c r="AK6" s="1">
        <f>IFERROR(VLOOKUP($A6,delib,2,0)*(Físico!AJ6),0)</f>
        <v>0</v>
      </c>
      <c r="AL6" s="1">
        <f>IFERROR(VLOOKUP($A6,delib,2,0)*(Físico!AK6),0)</f>
        <v>0</v>
      </c>
      <c r="AM6" s="1">
        <f>IFERROR(VLOOKUP($A6,delib,2,0)*(Físico!AL6),0)</f>
        <v>0</v>
      </c>
      <c r="AN6" s="1">
        <f>IFERROR(VLOOKUP($A6,delib,2,0)*(Físico!AM6),0)</f>
        <v>1661.76</v>
      </c>
      <c r="AO6" s="1">
        <f>IFERROR(VLOOKUP($A6,delib,2,0)*(Físico!AN6),0)</f>
        <v>0</v>
      </c>
      <c r="AP6" s="1">
        <f>IFERROR(VLOOKUP($A6,delib,2,0)*(Físico!AO6),0)</f>
        <v>0</v>
      </c>
      <c r="AQ6" s="1">
        <f t="shared" si="1"/>
        <v>8308.7999999999993</v>
      </c>
    </row>
    <row r="7" spans="1:43" x14ac:dyDescent="0.25">
      <c r="A7">
        <f t="shared" si="0"/>
        <v>405020023</v>
      </c>
      <c r="B7" t="s">
        <v>49</v>
      </c>
      <c r="C7" s="1">
        <f>IFERROR(VLOOKUP($A7,delib,2,0)*(Físico!B7),0)</f>
        <v>0</v>
      </c>
      <c r="D7" s="1">
        <f>IFERROR(VLOOKUP($A7,delib,2,0)*(Físico!C7),0)</f>
        <v>0</v>
      </c>
      <c r="E7" s="1">
        <f>IFERROR(VLOOKUP($A7,delib,2,0)*(Físico!D7),0)</f>
        <v>0</v>
      </c>
      <c r="F7" s="1">
        <f>IFERROR(VLOOKUP($A7,delib,2,0)*(Físico!E7),0)</f>
        <v>0</v>
      </c>
      <c r="G7" s="1">
        <f>IFERROR(VLOOKUP($A7,delib,2,0)*(Físico!F7),0)</f>
        <v>0</v>
      </c>
      <c r="H7" s="1">
        <f>IFERROR(VLOOKUP($A7,delib,2,0)*(Físico!G7),0)</f>
        <v>0</v>
      </c>
      <c r="I7" s="1">
        <f>IFERROR(VLOOKUP($A7,delib,2,0)*(Físico!H7),0)</f>
        <v>0</v>
      </c>
      <c r="J7" s="1">
        <f>IFERROR(VLOOKUP($A7,delib,2,0)*(Físico!I7),0)</f>
        <v>0</v>
      </c>
      <c r="K7" s="1">
        <f>IFERROR(VLOOKUP($A7,delib,2,0)*(Físico!J7),0)</f>
        <v>0</v>
      </c>
      <c r="L7" s="1">
        <f>IFERROR(VLOOKUP($A7,delib,2,0)*(Físico!K7),0)</f>
        <v>0</v>
      </c>
      <c r="M7" s="1">
        <f>IFERROR(VLOOKUP($A7,delib,2,0)*(Físico!L7),0)</f>
        <v>0</v>
      </c>
      <c r="N7" s="1">
        <f>IFERROR(VLOOKUP($A7,delib,2,0)*(Físico!M7),0)</f>
        <v>0</v>
      </c>
      <c r="O7" s="1">
        <f>IFERROR(VLOOKUP($A7,delib,2,0)*(Físico!N7),0)</f>
        <v>0</v>
      </c>
      <c r="P7" s="1">
        <f>IFERROR(VLOOKUP($A7,delib,2,0)*(Físico!O7),0)</f>
        <v>0</v>
      </c>
      <c r="Q7" s="1">
        <f>IFERROR(VLOOKUP($A7,delib,2,0)*(Físico!P7),0)</f>
        <v>0</v>
      </c>
      <c r="R7" s="1">
        <f>IFERROR(VLOOKUP($A7,delib,2,0)*(Físico!Q7),0)</f>
        <v>0</v>
      </c>
      <c r="S7" s="1">
        <f>IFERROR(VLOOKUP($A7,delib,2,0)*(Físico!R7),0)</f>
        <v>0</v>
      </c>
      <c r="T7" s="1">
        <f>IFERROR(VLOOKUP($A7,delib,2,0)*(Físico!S7),0)</f>
        <v>0</v>
      </c>
      <c r="U7" s="1">
        <f>IFERROR(VLOOKUP($A7,delib,2,0)*(Físico!T7),0)</f>
        <v>0</v>
      </c>
      <c r="V7" s="1">
        <f>IFERROR(VLOOKUP($A7,delib,2,0)*(Físico!U7),0)</f>
        <v>0</v>
      </c>
      <c r="W7" s="1">
        <f>IFERROR(VLOOKUP($A7,delib,2,0)*(Físico!V7),0)</f>
        <v>0</v>
      </c>
      <c r="X7" s="1">
        <f>IFERROR(VLOOKUP($A7,delib,2,0)*(Físico!W7),0)</f>
        <v>0</v>
      </c>
      <c r="Y7" s="1">
        <f>IFERROR(VLOOKUP($A7,delib,2,0)*(Físico!X7),0)</f>
        <v>0</v>
      </c>
      <c r="Z7" s="1">
        <f>IFERROR(VLOOKUP($A7,delib,2,0)*(Físico!Y7),0)</f>
        <v>0</v>
      </c>
      <c r="AA7" s="1">
        <f>IFERROR(VLOOKUP($A7,delib,2,0)*(Físico!Z7),0)</f>
        <v>0</v>
      </c>
      <c r="AB7" s="1">
        <f>IFERROR(VLOOKUP($A7,delib,2,0)*(Físico!AA7),0)</f>
        <v>0</v>
      </c>
      <c r="AC7" s="1">
        <f>IFERROR(VLOOKUP($A7,delib,2,0)*(Físico!AB7),0)</f>
        <v>0</v>
      </c>
      <c r="AD7" s="1">
        <f>IFERROR(VLOOKUP($A7,delib,2,0)*(Físico!AC7),0)</f>
        <v>0</v>
      </c>
      <c r="AE7" s="1">
        <f>IFERROR(VLOOKUP($A7,delib,2,0)*(Físico!AD7),0)</f>
        <v>0</v>
      </c>
      <c r="AF7" s="1">
        <f>IFERROR(VLOOKUP($A7,delib,2,0)*(Físico!AE7),0)</f>
        <v>0</v>
      </c>
      <c r="AG7" s="1">
        <f>IFERROR(VLOOKUP($A7,delib,2,0)*(Físico!AF7),0)</f>
        <v>0</v>
      </c>
      <c r="AH7" s="1">
        <f>IFERROR(VLOOKUP($A7,delib,2,0)*(Físico!AG7),0)</f>
        <v>0</v>
      </c>
      <c r="AI7" s="1">
        <f>IFERROR(VLOOKUP($A7,delib,2,0)*(Físico!AH7),0)</f>
        <v>0</v>
      </c>
      <c r="AJ7" s="1">
        <f>IFERROR(VLOOKUP($A7,delib,2,0)*(Físico!AI7),0)</f>
        <v>0</v>
      </c>
      <c r="AK7" s="1">
        <f>IFERROR(VLOOKUP($A7,delib,2,0)*(Físico!AJ7),0)</f>
        <v>0</v>
      </c>
      <c r="AL7" s="1">
        <f>IFERROR(VLOOKUP($A7,delib,2,0)*(Físico!AK7),0)</f>
        <v>0</v>
      </c>
      <c r="AM7" s="1">
        <f>IFERROR(VLOOKUP($A7,delib,2,0)*(Físico!AL7),0)</f>
        <v>0</v>
      </c>
      <c r="AN7" s="1">
        <f>IFERROR(VLOOKUP($A7,delib,2,0)*(Físico!AM7),0)</f>
        <v>0</v>
      </c>
      <c r="AO7" s="1">
        <f>IFERROR(VLOOKUP($A7,delib,2,0)*(Físico!AN7),0)</f>
        <v>0</v>
      </c>
      <c r="AP7" s="1">
        <f>IFERROR(VLOOKUP($A7,delib,2,0)*(Físico!AO7),0)</f>
        <v>0</v>
      </c>
      <c r="AQ7" s="1">
        <f t="shared" si="1"/>
        <v>0</v>
      </c>
    </row>
    <row r="8" spans="1:43" x14ac:dyDescent="0.25">
      <c r="A8">
        <f t="shared" si="0"/>
        <v>405030045</v>
      </c>
      <c r="B8" t="s">
        <v>50</v>
      </c>
      <c r="C8" s="1">
        <f>IFERROR(VLOOKUP($A8,delib,2,0)*(Físico!B8),0)</f>
        <v>0</v>
      </c>
      <c r="D8" s="1">
        <f>IFERROR(VLOOKUP($A8,delib,2,0)*(Físico!C8),0)</f>
        <v>0</v>
      </c>
      <c r="E8" s="1">
        <f>IFERROR(VLOOKUP($A8,delib,2,0)*(Físico!D8),0)</f>
        <v>0</v>
      </c>
      <c r="F8" s="1">
        <f>IFERROR(VLOOKUP($A8,delib,2,0)*(Físico!E8),0)</f>
        <v>0</v>
      </c>
      <c r="G8" s="1">
        <f>IFERROR(VLOOKUP($A8,delib,2,0)*(Físico!F8),0)</f>
        <v>0</v>
      </c>
      <c r="H8" s="1">
        <f>IFERROR(VLOOKUP($A8,delib,2,0)*(Físico!G8),0)</f>
        <v>0</v>
      </c>
      <c r="I8" s="1">
        <f>IFERROR(VLOOKUP($A8,delib,2,0)*(Físico!H8),0)</f>
        <v>0</v>
      </c>
      <c r="J8" s="1">
        <f>IFERROR(VLOOKUP($A8,delib,2,0)*(Físico!I8),0)</f>
        <v>0</v>
      </c>
      <c r="K8" s="1">
        <f>IFERROR(VLOOKUP($A8,delib,2,0)*(Físico!J8),0)</f>
        <v>0</v>
      </c>
      <c r="L8" s="1">
        <f>IFERROR(VLOOKUP($A8,delib,2,0)*(Físico!K8),0)</f>
        <v>0</v>
      </c>
      <c r="M8" s="1">
        <f>IFERROR(VLOOKUP($A8,delib,2,0)*(Físico!L8),0)</f>
        <v>0</v>
      </c>
      <c r="N8" s="1">
        <f>IFERROR(VLOOKUP($A8,delib,2,0)*(Físico!M8),0)</f>
        <v>0</v>
      </c>
      <c r="O8" s="1">
        <f>IFERROR(VLOOKUP($A8,delib,2,0)*(Físico!N8),0)</f>
        <v>0</v>
      </c>
      <c r="P8" s="1">
        <f>IFERROR(VLOOKUP($A8,delib,2,0)*(Físico!O8),0)</f>
        <v>0</v>
      </c>
      <c r="Q8" s="1">
        <f>IFERROR(VLOOKUP($A8,delib,2,0)*(Físico!P8),0)</f>
        <v>0</v>
      </c>
      <c r="R8" s="1">
        <f>IFERROR(VLOOKUP($A8,delib,2,0)*(Físico!Q8),0)</f>
        <v>0</v>
      </c>
      <c r="S8" s="1">
        <f>IFERROR(VLOOKUP($A8,delib,2,0)*(Físico!R8),0)</f>
        <v>0</v>
      </c>
      <c r="T8" s="1">
        <f>IFERROR(VLOOKUP($A8,delib,2,0)*(Físico!S8),0)</f>
        <v>13989.3</v>
      </c>
      <c r="U8" s="1">
        <f>IFERROR(VLOOKUP($A8,delib,2,0)*(Físico!T8),0)</f>
        <v>0</v>
      </c>
      <c r="V8" s="1">
        <f>IFERROR(VLOOKUP($A8,delib,2,0)*(Físico!U8),0)</f>
        <v>0</v>
      </c>
      <c r="W8" s="1">
        <f>IFERROR(VLOOKUP($A8,delib,2,0)*(Físico!V8),0)</f>
        <v>2690.25</v>
      </c>
      <c r="X8" s="1">
        <f>IFERROR(VLOOKUP($A8,delib,2,0)*(Físico!W8),0)</f>
        <v>0</v>
      </c>
      <c r="Y8" s="1">
        <f>IFERROR(VLOOKUP($A8,delib,2,0)*(Físico!X8),0)</f>
        <v>0</v>
      </c>
      <c r="Z8" s="1">
        <f>IFERROR(VLOOKUP($A8,delib,2,0)*(Físico!Y8),0)</f>
        <v>15065.399999999998</v>
      </c>
      <c r="AA8" s="1">
        <f>IFERROR(VLOOKUP($A8,delib,2,0)*(Físico!Z8),0)</f>
        <v>0</v>
      </c>
      <c r="AB8" s="1">
        <f>IFERROR(VLOOKUP($A8,delib,2,0)*(Físico!AA8),0)</f>
        <v>5918.5499999999993</v>
      </c>
      <c r="AC8" s="1">
        <f>IFERROR(VLOOKUP($A8,delib,2,0)*(Físico!AB8),0)</f>
        <v>0</v>
      </c>
      <c r="AD8" s="1">
        <f>IFERROR(VLOOKUP($A8,delib,2,0)*(Físico!AC8),0)</f>
        <v>0</v>
      </c>
      <c r="AE8" s="1">
        <f>IFERROR(VLOOKUP($A8,delib,2,0)*(Físico!AD8),0)</f>
        <v>0</v>
      </c>
      <c r="AF8" s="1">
        <f>IFERROR(VLOOKUP($A8,delib,2,0)*(Físico!AE8),0)</f>
        <v>0</v>
      </c>
      <c r="AG8" s="1">
        <f>IFERROR(VLOOKUP($A8,delib,2,0)*(Físico!AF8),0)</f>
        <v>0</v>
      </c>
      <c r="AH8" s="1">
        <f>IFERROR(VLOOKUP($A8,delib,2,0)*(Físico!AG8),0)</f>
        <v>0</v>
      </c>
      <c r="AI8" s="1">
        <f>IFERROR(VLOOKUP($A8,delib,2,0)*(Físico!AH8),0)</f>
        <v>0</v>
      </c>
      <c r="AJ8" s="1">
        <f>IFERROR(VLOOKUP($A8,delib,2,0)*(Físico!AI8),0)</f>
        <v>0</v>
      </c>
      <c r="AK8" s="1">
        <f>IFERROR(VLOOKUP($A8,delib,2,0)*(Físico!AJ8),0)</f>
        <v>0</v>
      </c>
      <c r="AL8" s="1">
        <f>IFERROR(VLOOKUP($A8,delib,2,0)*(Físico!AK8),0)</f>
        <v>0</v>
      </c>
      <c r="AM8" s="1">
        <f>IFERROR(VLOOKUP($A8,delib,2,0)*(Físico!AL8),0)</f>
        <v>0</v>
      </c>
      <c r="AN8" s="1">
        <f>IFERROR(VLOOKUP($A8,delib,2,0)*(Físico!AM8),0)</f>
        <v>0</v>
      </c>
      <c r="AO8" s="1">
        <f>IFERROR(VLOOKUP($A8,delib,2,0)*(Físico!AN8),0)</f>
        <v>0</v>
      </c>
      <c r="AP8" s="1">
        <f>IFERROR(VLOOKUP($A8,delib,2,0)*(Físico!AO8),0)</f>
        <v>0</v>
      </c>
      <c r="AQ8" s="1">
        <f t="shared" si="1"/>
        <v>37663.5</v>
      </c>
    </row>
    <row r="9" spans="1:43" x14ac:dyDescent="0.25">
      <c r="A9">
        <f t="shared" si="0"/>
        <v>405030134</v>
      </c>
      <c r="B9" t="s">
        <v>51</v>
      </c>
      <c r="C9" s="1">
        <f>IFERROR(VLOOKUP($A9,delib,2,0)*(Físico!B9),0)</f>
        <v>0</v>
      </c>
      <c r="D9" s="1">
        <f>IFERROR(VLOOKUP($A9,delib,2,0)*(Físico!C9),0)</f>
        <v>0</v>
      </c>
      <c r="E9" s="1">
        <f>IFERROR(VLOOKUP($A9,delib,2,0)*(Físico!D9),0)</f>
        <v>0</v>
      </c>
      <c r="F9" s="1">
        <f>IFERROR(VLOOKUP($A9,delib,2,0)*(Físico!E9),0)</f>
        <v>0</v>
      </c>
      <c r="G9" s="1">
        <f>IFERROR(VLOOKUP($A9,delib,2,0)*(Físico!F9),0)</f>
        <v>0</v>
      </c>
      <c r="H9" s="1">
        <f>IFERROR(VLOOKUP($A9,delib,2,0)*(Físico!G9),0)</f>
        <v>0</v>
      </c>
      <c r="I9" s="1">
        <f>IFERROR(VLOOKUP($A9,delib,2,0)*(Físico!H9),0)</f>
        <v>0</v>
      </c>
      <c r="J9" s="1">
        <f>IFERROR(VLOOKUP($A9,delib,2,0)*(Físico!I9),0)</f>
        <v>0</v>
      </c>
      <c r="K9" s="1">
        <f>IFERROR(VLOOKUP($A9,delib,2,0)*(Físico!J9),0)</f>
        <v>0</v>
      </c>
      <c r="L9" s="1">
        <f>IFERROR(VLOOKUP($A9,delib,2,0)*(Físico!K9),0)</f>
        <v>0</v>
      </c>
      <c r="M9" s="1">
        <f>IFERROR(VLOOKUP($A9,delib,2,0)*(Físico!L9),0)</f>
        <v>0</v>
      </c>
      <c r="N9" s="1">
        <f>IFERROR(VLOOKUP($A9,delib,2,0)*(Físico!M9),0)</f>
        <v>0</v>
      </c>
      <c r="O9" s="1">
        <f>IFERROR(VLOOKUP($A9,delib,2,0)*(Físico!N9),0)</f>
        <v>0</v>
      </c>
      <c r="P9" s="1">
        <f>IFERROR(VLOOKUP($A9,delib,2,0)*(Físico!O9),0)</f>
        <v>6097.28</v>
      </c>
      <c r="Q9" s="1">
        <f>IFERROR(VLOOKUP($A9,delib,2,0)*(Físico!P9),0)</f>
        <v>0</v>
      </c>
      <c r="R9" s="1">
        <f>IFERROR(VLOOKUP($A9,delib,2,0)*(Físico!Q9),0)</f>
        <v>0</v>
      </c>
      <c r="S9" s="1">
        <f>IFERROR(VLOOKUP($A9,delib,2,0)*(Físico!R9),0)</f>
        <v>0</v>
      </c>
      <c r="T9" s="1">
        <f>IFERROR(VLOOKUP($A9,delib,2,0)*(Físico!S9),0)</f>
        <v>0</v>
      </c>
      <c r="U9" s="1">
        <f>IFERROR(VLOOKUP($A9,delib,2,0)*(Físico!T9),0)</f>
        <v>0</v>
      </c>
      <c r="V9" s="1">
        <f>IFERROR(VLOOKUP($A9,delib,2,0)*(Físico!U9),0)</f>
        <v>0</v>
      </c>
      <c r="W9" s="1">
        <f>IFERROR(VLOOKUP($A9,delib,2,0)*(Físico!V9),0)</f>
        <v>381.08</v>
      </c>
      <c r="X9" s="1">
        <f>IFERROR(VLOOKUP($A9,delib,2,0)*(Físico!W9),0)</f>
        <v>0</v>
      </c>
      <c r="Y9" s="1">
        <f>IFERROR(VLOOKUP($A9,delib,2,0)*(Físico!X9),0)</f>
        <v>0</v>
      </c>
      <c r="Z9" s="1">
        <f>IFERROR(VLOOKUP($A9,delib,2,0)*(Físico!Y9),0)</f>
        <v>0</v>
      </c>
      <c r="AA9" s="1">
        <f>IFERROR(VLOOKUP($A9,delib,2,0)*(Físico!Z9),0)</f>
        <v>0</v>
      </c>
      <c r="AB9" s="1">
        <f>IFERROR(VLOOKUP($A9,delib,2,0)*(Físico!AA9),0)</f>
        <v>0</v>
      </c>
      <c r="AC9" s="1">
        <f>IFERROR(VLOOKUP($A9,delib,2,0)*(Físico!AB9),0)</f>
        <v>1905.3999999999999</v>
      </c>
      <c r="AD9" s="1">
        <f>IFERROR(VLOOKUP($A9,delib,2,0)*(Físico!AC9),0)</f>
        <v>0</v>
      </c>
      <c r="AE9" s="1">
        <f>IFERROR(VLOOKUP($A9,delib,2,0)*(Físico!AD9),0)</f>
        <v>0</v>
      </c>
      <c r="AF9" s="1">
        <f>IFERROR(VLOOKUP($A9,delib,2,0)*(Físico!AE9),0)</f>
        <v>0</v>
      </c>
      <c r="AG9" s="1">
        <f>IFERROR(VLOOKUP($A9,delib,2,0)*(Físico!AF9),0)</f>
        <v>0</v>
      </c>
      <c r="AH9" s="1">
        <f>IFERROR(VLOOKUP($A9,delib,2,0)*(Físico!AG9),0)</f>
        <v>0</v>
      </c>
      <c r="AI9" s="1">
        <f>IFERROR(VLOOKUP($A9,delib,2,0)*(Físico!AH9),0)</f>
        <v>0</v>
      </c>
      <c r="AJ9" s="1">
        <f>IFERROR(VLOOKUP($A9,delib,2,0)*(Físico!AI9),0)</f>
        <v>0</v>
      </c>
      <c r="AK9" s="1">
        <f>IFERROR(VLOOKUP($A9,delib,2,0)*(Físico!AJ9),0)</f>
        <v>0</v>
      </c>
      <c r="AL9" s="1">
        <f>IFERROR(VLOOKUP($A9,delib,2,0)*(Físico!AK9),0)</f>
        <v>762.16</v>
      </c>
      <c r="AM9" s="1">
        <f>IFERROR(VLOOKUP($A9,delib,2,0)*(Físico!AL9),0)</f>
        <v>0</v>
      </c>
      <c r="AN9" s="1">
        <f>IFERROR(VLOOKUP($A9,delib,2,0)*(Físico!AM9),0)</f>
        <v>0</v>
      </c>
      <c r="AO9" s="1">
        <f>IFERROR(VLOOKUP($A9,delib,2,0)*(Físico!AN9),0)</f>
        <v>0</v>
      </c>
      <c r="AP9" s="1">
        <f>IFERROR(VLOOKUP($A9,delib,2,0)*(Físico!AO9),0)</f>
        <v>0</v>
      </c>
      <c r="AQ9" s="1">
        <f t="shared" si="1"/>
        <v>9145.92</v>
      </c>
    </row>
    <row r="10" spans="1:43" x14ac:dyDescent="0.25">
      <c r="A10">
        <f t="shared" si="0"/>
        <v>405030193</v>
      </c>
      <c r="B10" t="s">
        <v>52</v>
      </c>
      <c r="C10" s="1">
        <f>IFERROR(VLOOKUP($A10,delib,2,0)*(Físico!B10),0)</f>
        <v>0</v>
      </c>
      <c r="D10" s="1">
        <f>IFERROR(VLOOKUP($A10,delib,2,0)*(Físico!C10),0)</f>
        <v>0</v>
      </c>
      <c r="E10" s="1">
        <f>IFERROR(VLOOKUP($A10,delib,2,0)*(Físico!D10),0)</f>
        <v>0</v>
      </c>
      <c r="F10" s="1">
        <f>IFERROR(VLOOKUP($A10,delib,2,0)*(Físico!E10),0)</f>
        <v>0</v>
      </c>
      <c r="G10" s="1">
        <f>IFERROR(VLOOKUP($A10,delib,2,0)*(Físico!F10),0)</f>
        <v>0</v>
      </c>
      <c r="H10" s="1">
        <f>IFERROR(VLOOKUP($A10,delib,2,0)*(Físico!G10),0)</f>
        <v>0</v>
      </c>
      <c r="I10" s="1">
        <f>IFERROR(VLOOKUP($A10,delib,2,0)*(Físico!H10),0)</f>
        <v>0</v>
      </c>
      <c r="J10" s="1">
        <f>IFERROR(VLOOKUP($A10,delib,2,0)*(Físico!I10),0)</f>
        <v>0</v>
      </c>
      <c r="K10" s="1">
        <f>IFERROR(VLOOKUP($A10,delib,2,0)*(Físico!J10),0)</f>
        <v>0</v>
      </c>
      <c r="L10" s="1">
        <f>IFERROR(VLOOKUP($A10,delib,2,0)*(Físico!K10),0)</f>
        <v>0</v>
      </c>
      <c r="M10" s="1">
        <f>IFERROR(VLOOKUP($A10,delib,2,0)*(Físico!L10),0)</f>
        <v>0</v>
      </c>
      <c r="N10" s="1">
        <f>IFERROR(VLOOKUP($A10,delib,2,0)*(Físico!M10),0)</f>
        <v>0</v>
      </c>
      <c r="O10" s="1">
        <f>IFERROR(VLOOKUP($A10,delib,2,0)*(Físico!N10),0)</f>
        <v>15927.019999999999</v>
      </c>
      <c r="P10" s="1">
        <f>IFERROR(VLOOKUP($A10,delib,2,0)*(Físico!O10),0)</f>
        <v>0</v>
      </c>
      <c r="Q10" s="1">
        <f>IFERROR(VLOOKUP($A10,delib,2,0)*(Físico!P10),0)</f>
        <v>0</v>
      </c>
      <c r="R10" s="1">
        <f>IFERROR(VLOOKUP($A10,delib,2,0)*(Físico!Q10),0)</f>
        <v>0</v>
      </c>
      <c r="S10" s="1">
        <f>IFERROR(VLOOKUP($A10,delib,2,0)*(Físico!R10),0)</f>
        <v>0</v>
      </c>
      <c r="T10" s="1">
        <f>IFERROR(VLOOKUP($A10,delib,2,0)*(Físico!S10),0)</f>
        <v>0</v>
      </c>
      <c r="U10" s="1">
        <f>IFERROR(VLOOKUP($A10,delib,2,0)*(Físico!T10),0)</f>
        <v>0</v>
      </c>
      <c r="V10" s="1">
        <f>IFERROR(VLOOKUP($A10,delib,2,0)*(Físico!U10),0)</f>
        <v>0</v>
      </c>
      <c r="W10" s="1">
        <f>IFERROR(VLOOKUP($A10,delib,2,0)*(Físico!V10),0)</f>
        <v>1721.84</v>
      </c>
      <c r="X10" s="1">
        <f>IFERROR(VLOOKUP($A10,delib,2,0)*(Físico!W10),0)</f>
        <v>0</v>
      </c>
      <c r="Y10" s="1">
        <f>IFERROR(VLOOKUP($A10,delib,2,0)*(Físico!X10),0)</f>
        <v>0</v>
      </c>
      <c r="Z10" s="1">
        <f>IFERROR(VLOOKUP($A10,delib,2,0)*(Físico!Y10),0)</f>
        <v>0</v>
      </c>
      <c r="AA10" s="1">
        <f>IFERROR(VLOOKUP($A10,delib,2,0)*(Físico!Z10),0)</f>
        <v>0</v>
      </c>
      <c r="AB10" s="1">
        <f>IFERROR(VLOOKUP($A10,delib,2,0)*(Físico!AA10),0)</f>
        <v>14635.64</v>
      </c>
      <c r="AC10" s="1">
        <f>IFERROR(VLOOKUP($A10,delib,2,0)*(Físico!AB10),0)</f>
        <v>0</v>
      </c>
      <c r="AD10" s="1">
        <f>IFERROR(VLOOKUP($A10,delib,2,0)*(Físico!AC10),0)</f>
        <v>0</v>
      </c>
      <c r="AE10" s="1">
        <f>IFERROR(VLOOKUP($A10,delib,2,0)*(Físico!AD10),0)</f>
        <v>0</v>
      </c>
      <c r="AF10" s="1">
        <f>IFERROR(VLOOKUP($A10,delib,2,0)*(Físico!AE10),0)</f>
        <v>0</v>
      </c>
      <c r="AG10" s="1">
        <f>IFERROR(VLOOKUP($A10,delib,2,0)*(Físico!AF10),0)</f>
        <v>0</v>
      </c>
      <c r="AH10" s="1">
        <f>IFERROR(VLOOKUP($A10,delib,2,0)*(Físico!AG10),0)</f>
        <v>0</v>
      </c>
      <c r="AI10" s="1">
        <f>IFERROR(VLOOKUP($A10,delib,2,0)*(Físico!AH10),0)</f>
        <v>20231.62</v>
      </c>
      <c r="AJ10" s="1">
        <f>IFERROR(VLOOKUP($A10,delib,2,0)*(Físico!AI10),0)</f>
        <v>0</v>
      </c>
      <c r="AK10" s="1">
        <f>IFERROR(VLOOKUP($A10,delib,2,0)*(Físico!AJ10),0)</f>
        <v>860.92</v>
      </c>
      <c r="AL10" s="1">
        <f>IFERROR(VLOOKUP($A10,delib,2,0)*(Físico!AK10),0)</f>
        <v>0</v>
      </c>
      <c r="AM10" s="1">
        <f>IFERROR(VLOOKUP($A10,delib,2,0)*(Físico!AL10),0)</f>
        <v>0</v>
      </c>
      <c r="AN10" s="1">
        <f>IFERROR(VLOOKUP($A10,delib,2,0)*(Físico!AM10),0)</f>
        <v>43906.92</v>
      </c>
      <c r="AO10" s="1">
        <f>IFERROR(VLOOKUP($A10,delib,2,0)*(Físico!AN10),0)</f>
        <v>0</v>
      </c>
      <c r="AP10" s="1">
        <f>IFERROR(VLOOKUP($A10,delib,2,0)*(Físico!AO10),0)</f>
        <v>18940.239999999998</v>
      </c>
      <c r="AQ10" s="1">
        <f t="shared" si="1"/>
        <v>116224.19999999998</v>
      </c>
    </row>
    <row r="11" spans="1:43" x14ac:dyDescent="0.25">
      <c r="A11">
        <f t="shared" si="0"/>
        <v>405040202</v>
      </c>
      <c r="B11" t="s">
        <v>53</v>
      </c>
      <c r="C11" s="1">
        <f>IFERROR(VLOOKUP($A11,delib,2,0)*(Físico!B11),0)</f>
        <v>0</v>
      </c>
      <c r="D11" s="1">
        <f>IFERROR(VLOOKUP($A11,delib,2,0)*(Físico!C11),0)</f>
        <v>0</v>
      </c>
      <c r="E11" s="1">
        <f>IFERROR(VLOOKUP($A11,delib,2,0)*(Físico!D11),0)</f>
        <v>0</v>
      </c>
      <c r="F11" s="1">
        <f>IFERROR(VLOOKUP($A11,delib,2,0)*(Físico!E11),0)</f>
        <v>0</v>
      </c>
      <c r="G11" s="1">
        <f>IFERROR(VLOOKUP($A11,delib,2,0)*(Físico!F11),0)</f>
        <v>0</v>
      </c>
      <c r="H11" s="1">
        <f>IFERROR(VLOOKUP($A11,delib,2,0)*(Físico!G11),0)</f>
        <v>0</v>
      </c>
      <c r="I11" s="1">
        <f>IFERROR(VLOOKUP($A11,delib,2,0)*(Físico!H11),0)</f>
        <v>0</v>
      </c>
      <c r="J11" s="1">
        <f>IFERROR(VLOOKUP($A11,delib,2,0)*(Físico!I11),0)</f>
        <v>0</v>
      </c>
      <c r="K11" s="1">
        <f>IFERROR(VLOOKUP($A11,delib,2,0)*(Físico!J11),0)</f>
        <v>0</v>
      </c>
      <c r="L11" s="1">
        <f>IFERROR(VLOOKUP($A11,delib,2,0)*(Físico!K11),0)</f>
        <v>0</v>
      </c>
      <c r="M11" s="1">
        <f>IFERROR(VLOOKUP($A11,delib,2,0)*(Físico!L11),0)</f>
        <v>0</v>
      </c>
      <c r="N11" s="1">
        <f>IFERROR(VLOOKUP($A11,delib,2,0)*(Físico!M11),0)</f>
        <v>0</v>
      </c>
      <c r="O11" s="1">
        <f>IFERROR(VLOOKUP($A11,delib,2,0)*(Físico!N11),0)</f>
        <v>0</v>
      </c>
      <c r="P11" s="1">
        <f>IFERROR(VLOOKUP($A11,delib,2,0)*(Físico!O11),0)</f>
        <v>0</v>
      </c>
      <c r="Q11" s="1">
        <f>IFERROR(VLOOKUP($A11,delib,2,0)*(Físico!P11),0)</f>
        <v>0</v>
      </c>
      <c r="R11" s="1">
        <f>IFERROR(VLOOKUP($A11,delib,2,0)*(Físico!Q11),0)</f>
        <v>0</v>
      </c>
      <c r="S11" s="1">
        <f>IFERROR(VLOOKUP($A11,delib,2,0)*(Físico!R11),0)</f>
        <v>0</v>
      </c>
      <c r="T11" s="1">
        <f>IFERROR(VLOOKUP($A11,delib,2,0)*(Físico!S11),0)</f>
        <v>0</v>
      </c>
      <c r="U11" s="1">
        <f>IFERROR(VLOOKUP($A11,delib,2,0)*(Físico!T11),0)</f>
        <v>0</v>
      </c>
      <c r="V11" s="1">
        <f>IFERROR(VLOOKUP($A11,delib,2,0)*(Físico!U11),0)</f>
        <v>0</v>
      </c>
      <c r="W11" s="1">
        <f>IFERROR(VLOOKUP($A11,delib,2,0)*(Físico!V11),0)</f>
        <v>0</v>
      </c>
      <c r="X11" s="1">
        <f>IFERROR(VLOOKUP($A11,delib,2,0)*(Físico!W11),0)</f>
        <v>0</v>
      </c>
      <c r="Y11" s="1">
        <f>IFERROR(VLOOKUP($A11,delib,2,0)*(Físico!X11),0)</f>
        <v>0</v>
      </c>
      <c r="Z11" s="1">
        <f>IFERROR(VLOOKUP($A11,delib,2,0)*(Físico!Y11),0)</f>
        <v>0</v>
      </c>
      <c r="AA11" s="1">
        <f>IFERROR(VLOOKUP($A11,delib,2,0)*(Físico!Z11),0)</f>
        <v>0</v>
      </c>
      <c r="AB11" s="1">
        <f>IFERROR(VLOOKUP($A11,delib,2,0)*(Físico!AA11),0)</f>
        <v>0</v>
      </c>
      <c r="AC11" s="1">
        <f>IFERROR(VLOOKUP($A11,delib,2,0)*(Físico!AB11),0)</f>
        <v>0</v>
      </c>
      <c r="AD11" s="1">
        <f>IFERROR(VLOOKUP($A11,delib,2,0)*(Físico!AC11),0)</f>
        <v>0</v>
      </c>
      <c r="AE11" s="1">
        <f>IFERROR(VLOOKUP($A11,delib,2,0)*(Físico!AD11),0)</f>
        <v>0</v>
      </c>
      <c r="AF11" s="1">
        <f>IFERROR(VLOOKUP($A11,delib,2,0)*(Físico!AE11),0)</f>
        <v>0</v>
      </c>
      <c r="AG11" s="1">
        <f>IFERROR(VLOOKUP($A11,delib,2,0)*(Físico!AF11),0)</f>
        <v>0</v>
      </c>
      <c r="AH11" s="1">
        <f>IFERROR(VLOOKUP($A11,delib,2,0)*(Físico!AG11),0)</f>
        <v>0</v>
      </c>
      <c r="AI11" s="1">
        <f>IFERROR(VLOOKUP($A11,delib,2,0)*(Físico!AH11),0)</f>
        <v>0</v>
      </c>
      <c r="AJ11" s="1">
        <f>IFERROR(VLOOKUP($A11,delib,2,0)*(Físico!AI11),0)</f>
        <v>0</v>
      </c>
      <c r="AK11" s="1">
        <f>IFERROR(VLOOKUP($A11,delib,2,0)*(Físico!AJ11),0)</f>
        <v>0</v>
      </c>
      <c r="AL11" s="1">
        <f>IFERROR(VLOOKUP($A11,delib,2,0)*(Físico!AK11),0)</f>
        <v>0</v>
      </c>
      <c r="AM11" s="1">
        <f>IFERROR(VLOOKUP($A11,delib,2,0)*(Físico!AL11),0)</f>
        <v>0</v>
      </c>
      <c r="AN11" s="1">
        <f>IFERROR(VLOOKUP($A11,delib,2,0)*(Físico!AM11),0)</f>
        <v>0</v>
      </c>
      <c r="AO11" s="1">
        <f>IFERROR(VLOOKUP($A11,delib,2,0)*(Físico!AN11),0)</f>
        <v>0</v>
      </c>
      <c r="AP11" s="1">
        <f>IFERROR(VLOOKUP($A11,delib,2,0)*(Físico!AO11),0)</f>
        <v>0</v>
      </c>
      <c r="AQ11" s="1">
        <f t="shared" si="1"/>
        <v>0</v>
      </c>
    </row>
    <row r="12" spans="1:43" x14ac:dyDescent="0.25">
      <c r="A12">
        <f t="shared" si="0"/>
        <v>405040210</v>
      </c>
      <c r="B12" t="s">
        <v>54</v>
      </c>
      <c r="C12" s="1">
        <f>IFERROR(VLOOKUP($A12,delib,2,0)*(Físico!B12),0)</f>
        <v>0</v>
      </c>
      <c r="D12" s="1">
        <f>IFERROR(VLOOKUP($A12,delib,2,0)*(Físico!C12),0)</f>
        <v>0</v>
      </c>
      <c r="E12" s="1">
        <f>IFERROR(VLOOKUP($A12,delib,2,0)*(Físico!D12),0)</f>
        <v>0</v>
      </c>
      <c r="F12" s="1">
        <f>IFERROR(VLOOKUP($A12,delib,2,0)*(Físico!E12),0)</f>
        <v>0</v>
      </c>
      <c r="G12" s="1">
        <f>IFERROR(VLOOKUP($A12,delib,2,0)*(Físico!F12),0)</f>
        <v>0</v>
      </c>
      <c r="H12" s="1">
        <f>IFERROR(VLOOKUP($A12,delib,2,0)*(Físico!G12),0)</f>
        <v>0</v>
      </c>
      <c r="I12" s="1">
        <f>IFERROR(VLOOKUP($A12,delib,2,0)*(Físico!H12),0)</f>
        <v>0</v>
      </c>
      <c r="J12" s="1">
        <f>IFERROR(VLOOKUP($A12,delib,2,0)*(Físico!I12),0)</f>
        <v>0</v>
      </c>
      <c r="K12" s="1">
        <f>IFERROR(VLOOKUP($A12,delib,2,0)*(Físico!J12),0)</f>
        <v>0</v>
      </c>
      <c r="L12" s="1">
        <f>IFERROR(VLOOKUP($A12,delib,2,0)*(Físico!K12),0)</f>
        <v>0</v>
      </c>
      <c r="M12" s="1">
        <f>IFERROR(VLOOKUP($A12,delib,2,0)*(Físico!L12),0)</f>
        <v>0</v>
      </c>
      <c r="N12" s="1">
        <f>IFERROR(VLOOKUP($A12,delib,2,0)*(Físico!M12),0)</f>
        <v>0</v>
      </c>
      <c r="O12" s="1">
        <f>IFERROR(VLOOKUP($A12,delib,2,0)*(Físico!N12),0)</f>
        <v>0</v>
      </c>
      <c r="P12" s="1">
        <f>IFERROR(VLOOKUP($A12,delib,2,0)*(Físico!O12),0)</f>
        <v>0</v>
      </c>
      <c r="Q12" s="1">
        <f>IFERROR(VLOOKUP($A12,delib,2,0)*(Físico!P12),0)</f>
        <v>0</v>
      </c>
      <c r="R12" s="1">
        <f>IFERROR(VLOOKUP($A12,delib,2,0)*(Físico!Q12),0)</f>
        <v>0</v>
      </c>
      <c r="S12" s="1">
        <f>IFERROR(VLOOKUP($A12,delib,2,0)*(Físico!R12),0)</f>
        <v>0</v>
      </c>
      <c r="T12" s="1">
        <f>IFERROR(VLOOKUP($A12,delib,2,0)*(Físico!S12),0)</f>
        <v>0</v>
      </c>
      <c r="U12" s="1">
        <f>IFERROR(VLOOKUP($A12,delib,2,0)*(Físico!T12),0)</f>
        <v>0</v>
      </c>
      <c r="V12" s="1">
        <f>IFERROR(VLOOKUP($A12,delib,2,0)*(Físico!U12),0)</f>
        <v>0</v>
      </c>
      <c r="W12" s="1">
        <f>IFERROR(VLOOKUP($A12,delib,2,0)*(Físico!V12),0)</f>
        <v>0</v>
      </c>
      <c r="X12" s="1">
        <f>IFERROR(VLOOKUP($A12,delib,2,0)*(Físico!W12),0)</f>
        <v>0</v>
      </c>
      <c r="Y12" s="1">
        <f>IFERROR(VLOOKUP($A12,delib,2,0)*(Físico!X12),0)</f>
        <v>0</v>
      </c>
      <c r="Z12" s="1">
        <f>IFERROR(VLOOKUP($A12,delib,2,0)*(Físico!Y12),0)</f>
        <v>0</v>
      </c>
      <c r="AA12" s="1">
        <f>IFERROR(VLOOKUP($A12,delib,2,0)*(Físico!Z12),0)</f>
        <v>0</v>
      </c>
      <c r="AB12" s="1">
        <f>IFERROR(VLOOKUP($A12,delib,2,0)*(Físico!AA12),0)</f>
        <v>0</v>
      </c>
      <c r="AC12" s="1">
        <f>IFERROR(VLOOKUP($A12,delib,2,0)*(Físico!AB12),0)</f>
        <v>0</v>
      </c>
      <c r="AD12" s="1">
        <f>IFERROR(VLOOKUP($A12,delib,2,0)*(Físico!AC12),0)</f>
        <v>0</v>
      </c>
      <c r="AE12" s="1">
        <f>IFERROR(VLOOKUP($A12,delib,2,0)*(Físico!AD12),0)</f>
        <v>0</v>
      </c>
      <c r="AF12" s="1">
        <f>IFERROR(VLOOKUP($A12,delib,2,0)*(Físico!AE12),0)</f>
        <v>0</v>
      </c>
      <c r="AG12" s="1">
        <f>IFERROR(VLOOKUP($A12,delib,2,0)*(Físico!AF12),0)</f>
        <v>0</v>
      </c>
      <c r="AH12" s="1">
        <f>IFERROR(VLOOKUP($A12,delib,2,0)*(Físico!AG12),0)</f>
        <v>0</v>
      </c>
      <c r="AI12" s="1">
        <f>IFERROR(VLOOKUP($A12,delib,2,0)*(Físico!AH12),0)</f>
        <v>0</v>
      </c>
      <c r="AJ12" s="1">
        <f>IFERROR(VLOOKUP($A12,delib,2,0)*(Físico!AI12),0)</f>
        <v>0</v>
      </c>
      <c r="AK12" s="1">
        <f>IFERROR(VLOOKUP($A12,delib,2,0)*(Físico!AJ12),0)</f>
        <v>0</v>
      </c>
      <c r="AL12" s="1">
        <f>IFERROR(VLOOKUP($A12,delib,2,0)*(Físico!AK12),0)</f>
        <v>0</v>
      </c>
      <c r="AM12" s="1">
        <f>IFERROR(VLOOKUP($A12,delib,2,0)*(Físico!AL12),0)</f>
        <v>0</v>
      </c>
      <c r="AN12" s="1">
        <f>IFERROR(VLOOKUP($A12,delib,2,0)*(Físico!AM12),0)</f>
        <v>0</v>
      </c>
      <c r="AO12" s="1">
        <f>IFERROR(VLOOKUP($A12,delib,2,0)*(Físico!AN12),0)</f>
        <v>0</v>
      </c>
      <c r="AP12" s="1">
        <f>IFERROR(VLOOKUP($A12,delib,2,0)*(Físico!AO12),0)</f>
        <v>0</v>
      </c>
      <c r="AQ12" s="1">
        <f t="shared" si="1"/>
        <v>0</v>
      </c>
    </row>
    <row r="13" spans="1:43" x14ac:dyDescent="0.25">
      <c r="A13">
        <f t="shared" si="0"/>
        <v>405050020</v>
      </c>
      <c r="B13" t="s">
        <v>55</v>
      </c>
      <c r="C13" s="1">
        <f>IFERROR(VLOOKUP($A13,delib,2,0)*(Físico!B13),0)</f>
        <v>4510.8</v>
      </c>
      <c r="D13" s="1">
        <f>IFERROR(VLOOKUP($A13,delib,2,0)*(Físico!C13),0)</f>
        <v>0</v>
      </c>
      <c r="E13" s="1">
        <f>IFERROR(VLOOKUP($A13,delib,2,0)*(Físico!D13),0)</f>
        <v>12630.24</v>
      </c>
      <c r="F13" s="1">
        <f>IFERROR(VLOOKUP($A13,delib,2,0)*(Físico!E13),0)</f>
        <v>0</v>
      </c>
      <c r="G13" s="1">
        <f>IFERROR(VLOOKUP($A13,delib,2,0)*(Físico!F13),0)</f>
        <v>0</v>
      </c>
      <c r="H13" s="1">
        <f>IFERROR(VLOOKUP($A13,delib,2,0)*(Físico!G13),0)</f>
        <v>0</v>
      </c>
      <c r="I13" s="1">
        <f>IFERROR(VLOOKUP($A13,delib,2,0)*(Físico!H13),0)</f>
        <v>0</v>
      </c>
      <c r="J13" s="1">
        <f>IFERROR(VLOOKUP($A13,delib,2,0)*(Físico!I13),0)</f>
        <v>0</v>
      </c>
      <c r="K13" s="1">
        <f>IFERROR(VLOOKUP($A13,delib,2,0)*(Físico!J13),0)</f>
        <v>0</v>
      </c>
      <c r="L13" s="1">
        <f>IFERROR(VLOOKUP($A13,delib,2,0)*(Físico!K13),0)</f>
        <v>0</v>
      </c>
      <c r="M13" s="1">
        <f>IFERROR(VLOOKUP($A13,delib,2,0)*(Físico!L13),0)</f>
        <v>0</v>
      </c>
      <c r="N13" s="1">
        <f>IFERROR(VLOOKUP($A13,delib,2,0)*(Físico!M13),0)</f>
        <v>0</v>
      </c>
      <c r="O13" s="1">
        <f>IFERROR(VLOOKUP($A13,delib,2,0)*(Físico!N13),0)</f>
        <v>0</v>
      </c>
      <c r="P13" s="1">
        <f>IFERROR(VLOOKUP($A13,delib,2,0)*(Físico!O13),0)</f>
        <v>0</v>
      </c>
      <c r="Q13" s="1">
        <f>IFERROR(VLOOKUP($A13,delib,2,0)*(Físico!P13),0)</f>
        <v>1804.32</v>
      </c>
      <c r="R13" s="1">
        <f>IFERROR(VLOOKUP($A13,delib,2,0)*(Físico!Q13),0)</f>
        <v>0</v>
      </c>
      <c r="S13" s="1">
        <f>IFERROR(VLOOKUP($A13,delib,2,0)*(Físico!R13),0)</f>
        <v>0</v>
      </c>
      <c r="T13" s="1">
        <f>IFERROR(VLOOKUP($A13,delib,2,0)*(Físico!S13),0)</f>
        <v>451.08</v>
      </c>
      <c r="U13" s="1">
        <f>IFERROR(VLOOKUP($A13,delib,2,0)*(Físico!T13),0)</f>
        <v>0</v>
      </c>
      <c r="V13" s="1">
        <f>IFERROR(VLOOKUP($A13,delib,2,0)*(Físico!U13),0)</f>
        <v>1804.32</v>
      </c>
      <c r="W13" s="1">
        <f>IFERROR(VLOOKUP($A13,delib,2,0)*(Físico!V13),0)</f>
        <v>11277</v>
      </c>
      <c r="X13" s="1">
        <f>IFERROR(VLOOKUP($A13,delib,2,0)*(Físico!W13),0)</f>
        <v>5412.96</v>
      </c>
      <c r="Y13" s="1">
        <f>IFERROR(VLOOKUP($A13,delib,2,0)*(Físico!X13),0)</f>
        <v>1353.24</v>
      </c>
      <c r="Z13" s="1">
        <f>IFERROR(VLOOKUP($A13,delib,2,0)*(Físico!Y13),0)</f>
        <v>0</v>
      </c>
      <c r="AA13" s="1">
        <f>IFERROR(VLOOKUP($A13,delib,2,0)*(Físico!Z13),0)</f>
        <v>22554</v>
      </c>
      <c r="AB13" s="1">
        <f>IFERROR(VLOOKUP($A13,delib,2,0)*(Físico!AA13),0)</f>
        <v>58640.4</v>
      </c>
      <c r="AC13" s="1">
        <f>IFERROR(VLOOKUP($A13,delib,2,0)*(Físico!AB13),0)</f>
        <v>46010.159999999996</v>
      </c>
      <c r="AD13" s="1">
        <f>IFERROR(VLOOKUP($A13,delib,2,0)*(Físico!AC13),0)</f>
        <v>9021.6</v>
      </c>
      <c r="AE13" s="1">
        <f>IFERROR(VLOOKUP($A13,delib,2,0)*(Físico!AD13),0)</f>
        <v>1353.24</v>
      </c>
      <c r="AF13" s="1">
        <f>IFERROR(VLOOKUP($A13,delib,2,0)*(Físico!AE13),0)</f>
        <v>4059.72</v>
      </c>
      <c r="AG13" s="1">
        <f>IFERROR(VLOOKUP($A13,delib,2,0)*(Físico!AF13),0)</f>
        <v>0</v>
      </c>
      <c r="AH13" s="1">
        <f>IFERROR(VLOOKUP($A13,delib,2,0)*(Físico!AG13),0)</f>
        <v>0</v>
      </c>
      <c r="AI13" s="1">
        <f>IFERROR(VLOOKUP($A13,delib,2,0)*(Físico!AH13),0)</f>
        <v>45108</v>
      </c>
      <c r="AJ13" s="1">
        <f>IFERROR(VLOOKUP($A13,delib,2,0)*(Físico!AI13),0)</f>
        <v>0</v>
      </c>
      <c r="AK13" s="1">
        <f>IFERROR(VLOOKUP($A13,delib,2,0)*(Físico!AJ13),0)</f>
        <v>51874.2</v>
      </c>
      <c r="AL13" s="1">
        <f>IFERROR(VLOOKUP($A13,delib,2,0)*(Físico!AK13),0)</f>
        <v>79841.16</v>
      </c>
      <c r="AM13" s="1">
        <f>IFERROR(VLOOKUP($A13,delib,2,0)*(Físico!AL13),0)</f>
        <v>1353.24</v>
      </c>
      <c r="AN13" s="1">
        <f>IFERROR(VLOOKUP($A13,delib,2,0)*(Físico!AM13),0)</f>
        <v>35635.32</v>
      </c>
      <c r="AO13" s="1">
        <f>IFERROR(VLOOKUP($A13,delib,2,0)*(Físico!AN13),0)</f>
        <v>0</v>
      </c>
      <c r="AP13" s="1">
        <f>IFERROR(VLOOKUP($A13,delib,2,0)*(Físico!AO13),0)</f>
        <v>6315.12</v>
      </c>
      <c r="AQ13" s="1">
        <f t="shared" si="1"/>
        <v>401010.11999999994</v>
      </c>
    </row>
    <row r="14" spans="1:43" x14ac:dyDescent="0.25">
      <c r="A14">
        <f t="shared" si="0"/>
        <v>405050100</v>
      </c>
      <c r="B14" t="s">
        <v>56</v>
      </c>
      <c r="C14" s="1">
        <f>IFERROR(VLOOKUP($A14,delib,2,0)*(Físico!B14),0)</f>
        <v>0</v>
      </c>
      <c r="D14" s="1">
        <f>IFERROR(VLOOKUP($A14,delib,2,0)*(Físico!C14),0)</f>
        <v>0</v>
      </c>
      <c r="E14" s="1">
        <f>IFERROR(VLOOKUP($A14,delib,2,0)*(Físico!D14),0)</f>
        <v>0</v>
      </c>
      <c r="F14" s="1">
        <f>IFERROR(VLOOKUP($A14,delib,2,0)*(Físico!E14),0)</f>
        <v>0</v>
      </c>
      <c r="G14" s="1">
        <f>IFERROR(VLOOKUP($A14,delib,2,0)*(Físico!F14),0)</f>
        <v>0</v>
      </c>
      <c r="H14" s="1">
        <f>IFERROR(VLOOKUP($A14,delib,2,0)*(Físico!G14),0)</f>
        <v>0</v>
      </c>
      <c r="I14" s="1">
        <f>IFERROR(VLOOKUP($A14,delib,2,0)*(Físico!H14),0)</f>
        <v>0</v>
      </c>
      <c r="J14" s="1">
        <f>IFERROR(VLOOKUP($A14,delib,2,0)*(Físico!I14),0)</f>
        <v>0</v>
      </c>
      <c r="K14" s="1">
        <f>IFERROR(VLOOKUP($A14,delib,2,0)*(Físico!J14),0)</f>
        <v>0</v>
      </c>
      <c r="L14" s="1">
        <f>IFERROR(VLOOKUP($A14,delib,2,0)*(Físico!K14),0)</f>
        <v>0</v>
      </c>
      <c r="M14" s="1">
        <f>IFERROR(VLOOKUP($A14,delib,2,0)*(Físico!L14),0)</f>
        <v>0</v>
      </c>
      <c r="N14" s="1">
        <f>IFERROR(VLOOKUP($A14,delib,2,0)*(Físico!M14),0)</f>
        <v>0</v>
      </c>
      <c r="O14" s="1">
        <f>IFERROR(VLOOKUP($A14,delib,2,0)*(Físico!N14),0)</f>
        <v>0</v>
      </c>
      <c r="P14" s="1">
        <f>IFERROR(VLOOKUP($A14,delib,2,0)*(Físico!O14),0)</f>
        <v>0</v>
      </c>
      <c r="Q14" s="1">
        <f>IFERROR(VLOOKUP($A14,delib,2,0)*(Físico!P14),0)</f>
        <v>0</v>
      </c>
      <c r="R14" s="1">
        <f>IFERROR(VLOOKUP($A14,delib,2,0)*(Físico!Q14),0)</f>
        <v>0</v>
      </c>
      <c r="S14" s="1">
        <f>IFERROR(VLOOKUP($A14,delib,2,0)*(Físico!R14),0)</f>
        <v>0</v>
      </c>
      <c r="T14" s="1">
        <f>IFERROR(VLOOKUP($A14,delib,2,0)*(Físico!S14),0)</f>
        <v>0</v>
      </c>
      <c r="U14" s="1">
        <f>IFERROR(VLOOKUP($A14,delib,2,0)*(Físico!T14),0)</f>
        <v>0</v>
      </c>
      <c r="V14" s="1">
        <f>IFERROR(VLOOKUP($A14,delib,2,0)*(Físico!U14),0)</f>
        <v>0</v>
      </c>
      <c r="W14" s="1">
        <f>IFERROR(VLOOKUP($A14,delib,2,0)*(Físico!V14),0)</f>
        <v>967.2</v>
      </c>
      <c r="X14" s="1">
        <f>IFERROR(VLOOKUP($A14,delib,2,0)*(Físico!W14),0)</f>
        <v>0</v>
      </c>
      <c r="Y14" s="1">
        <f>IFERROR(VLOOKUP($A14,delib,2,0)*(Físico!X14),0)</f>
        <v>0</v>
      </c>
      <c r="Z14" s="1">
        <f>IFERROR(VLOOKUP($A14,delib,2,0)*(Físico!Y14),0)</f>
        <v>0</v>
      </c>
      <c r="AA14" s="1">
        <f>IFERROR(VLOOKUP($A14,delib,2,0)*(Físico!Z14),0)</f>
        <v>0</v>
      </c>
      <c r="AB14" s="1">
        <f>IFERROR(VLOOKUP($A14,delib,2,0)*(Físico!AA14),0)</f>
        <v>0</v>
      </c>
      <c r="AC14" s="1">
        <f>IFERROR(VLOOKUP($A14,delib,2,0)*(Físico!AB14),0)</f>
        <v>0</v>
      </c>
      <c r="AD14" s="1">
        <f>IFERROR(VLOOKUP($A14,delib,2,0)*(Físico!AC14),0)</f>
        <v>0</v>
      </c>
      <c r="AE14" s="1">
        <f>IFERROR(VLOOKUP($A14,delib,2,0)*(Físico!AD14),0)</f>
        <v>0</v>
      </c>
      <c r="AF14" s="1">
        <f>IFERROR(VLOOKUP($A14,delib,2,0)*(Físico!AE14),0)</f>
        <v>0</v>
      </c>
      <c r="AG14" s="1">
        <f>IFERROR(VLOOKUP($A14,delib,2,0)*(Físico!AF14),0)</f>
        <v>0</v>
      </c>
      <c r="AH14" s="1">
        <f>IFERROR(VLOOKUP($A14,delib,2,0)*(Físico!AG14),0)</f>
        <v>0</v>
      </c>
      <c r="AI14" s="1">
        <f>IFERROR(VLOOKUP($A14,delib,2,0)*(Físico!AH14),0)</f>
        <v>0</v>
      </c>
      <c r="AJ14" s="1">
        <f>IFERROR(VLOOKUP($A14,delib,2,0)*(Físico!AI14),0)</f>
        <v>0</v>
      </c>
      <c r="AK14" s="1">
        <f>IFERROR(VLOOKUP($A14,delib,2,0)*(Físico!AJ14),0)</f>
        <v>0</v>
      </c>
      <c r="AL14" s="1">
        <f>IFERROR(VLOOKUP($A14,delib,2,0)*(Físico!AK14),0)</f>
        <v>0</v>
      </c>
      <c r="AM14" s="1">
        <f>IFERROR(VLOOKUP($A14,delib,2,0)*(Físico!AL14),0)</f>
        <v>0</v>
      </c>
      <c r="AN14" s="1">
        <f>IFERROR(VLOOKUP($A14,delib,2,0)*(Físico!AM14),0)</f>
        <v>0</v>
      </c>
      <c r="AO14" s="1">
        <f>IFERROR(VLOOKUP($A14,delib,2,0)*(Físico!AN14),0)</f>
        <v>0</v>
      </c>
      <c r="AP14" s="1">
        <f>IFERROR(VLOOKUP($A14,delib,2,0)*(Físico!AO14),0)</f>
        <v>0</v>
      </c>
      <c r="AQ14" s="1">
        <f t="shared" si="1"/>
        <v>967.2</v>
      </c>
    </row>
    <row r="15" spans="1:43" x14ac:dyDescent="0.25">
      <c r="A15">
        <f t="shared" si="0"/>
        <v>405050127</v>
      </c>
      <c r="B15" t="s">
        <v>57</v>
      </c>
      <c r="C15" s="1">
        <f>IFERROR(VLOOKUP($A15,delib,2,0)*(Físico!B15),0)</f>
        <v>0</v>
      </c>
      <c r="D15" s="1">
        <f>IFERROR(VLOOKUP($A15,delib,2,0)*(Físico!C15),0)</f>
        <v>0</v>
      </c>
      <c r="E15" s="1">
        <f>IFERROR(VLOOKUP($A15,delib,2,0)*(Físico!D15),0)</f>
        <v>0</v>
      </c>
      <c r="F15" s="1">
        <f>IFERROR(VLOOKUP($A15,delib,2,0)*(Físico!E15),0)</f>
        <v>0</v>
      </c>
      <c r="G15" s="1">
        <f>IFERROR(VLOOKUP($A15,delib,2,0)*(Físico!F15),0)</f>
        <v>0</v>
      </c>
      <c r="H15" s="1">
        <f>IFERROR(VLOOKUP($A15,delib,2,0)*(Físico!G15),0)</f>
        <v>0</v>
      </c>
      <c r="I15" s="1">
        <f>IFERROR(VLOOKUP($A15,delib,2,0)*(Físico!H15),0)</f>
        <v>0</v>
      </c>
      <c r="J15" s="1">
        <f>IFERROR(VLOOKUP($A15,delib,2,0)*(Físico!I15),0)</f>
        <v>0</v>
      </c>
      <c r="K15" s="1">
        <f>IFERROR(VLOOKUP($A15,delib,2,0)*(Físico!J15),0)</f>
        <v>0</v>
      </c>
      <c r="L15" s="1">
        <f>IFERROR(VLOOKUP($A15,delib,2,0)*(Físico!K15),0)</f>
        <v>0</v>
      </c>
      <c r="M15" s="1">
        <f>IFERROR(VLOOKUP($A15,delib,2,0)*(Físico!L15),0)</f>
        <v>0</v>
      </c>
      <c r="N15" s="1">
        <f>IFERROR(VLOOKUP($A15,delib,2,0)*(Físico!M15),0)</f>
        <v>0</v>
      </c>
      <c r="O15" s="1">
        <f>IFERROR(VLOOKUP($A15,delib,2,0)*(Físico!N15),0)</f>
        <v>0</v>
      </c>
      <c r="P15" s="1">
        <f>IFERROR(VLOOKUP($A15,delib,2,0)*(Físico!O15),0)</f>
        <v>0</v>
      </c>
      <c r="Q15" s="1">
        <f>IFERROR(VLOOKUP($A15,delib,2,0)*(Físico!P15),0)</f>
        <v>0</v>
      </c>
      <c r="R15" s="1">
        <f>IFERROR(VLOOKUP($A15,delib,2,0)*(Físico!Q15),0)</f>
        <v>0</v>
      </c>
      <c r="S15" s="1">
        <f>IFERROR(VLOOKUP($A15,delib,2,0)*(Físico!R15),0)</f>
        <v>0</v>
      </c>
      <c r="T15" s="1">
        <f>IFERROR(VLOOKUP($A15,delib,2,0)*(Físico!S15),0)</f>
        <v>0</v>
      </c>
      <c r="U15" s="1">
        <f>IFERROR(VLOOKUP($A15,delib,2,0)*(Físico!T15),0)</f>
        <v>0</v>
      </c>
      <c r="V15" s="1">
        <f>IFERROR(VLOOKUP($A15,delib,2,0)*(Físico!U15),0)</f>
        <v>0</v>
      </c>
      <c r="W15" s="1">
        <f>IFERROR(VLOOKUP($A15,delib,2,0)*(Físico!V15),0)</f>
        <v>0</v>
      </c>
      <c r="X15" s="1">
        <f>IFERROR(VLOOKUP($A15,delib,2,0)*(Físico!W15),0)</f>
        <v>0</v>
      </c>
      <c r="Y15" s="1">
        <f>IFERROR(VLOOKUP($A15,delib,2,0)*(Físico!X15),0)</f>
        <v>0</v>
      </c>
      <c r="Z15" s="1">
        <f>IFERROR(VLOOKUP($A15,delib,2,0)*(Físico!Y15),0)</f>
        <v>0</v>
      </c>
      <c r="AA15" s="1">
        <f>IFERROR(VLOOKUP($A15,delib,2,0)*(Físico!Z15),0)</f>
        <v>0</v>
      </c>
      <c r="AB15" s="1">
        <f>IFERROR(VLOOKUP($A15,delib,2,0)*(Físico!AA15),0)</f>
        <v>0</v>
      </c>
      <c r="AC15" s="1">
        <f>IFERROR(VLOOKUP($A15,delib,2,0)*(Físico!AB15),0)</f>
        <v>0</v>
      </c>
      <c r="AD15" s="1">
        <f>IFERROR(VLOOKUP($A15,delib,2,0)*(Físico!AC15),0)</f>
        <v>0</v>
      </c>
      <c r="AE15" s="1">
        <f>IFERROR(VLOOKUP($A15,delib,2,0)*(Físico!AD15),0)</f>
        <v>0</v>
      </c>
      <c r="AF15" s="1">
        <f>IFERROR(VLOOKUP($A15,delib,2,0)*(Físico!AE15),0)</f>
        <v>0</v>
      </c>
      <c r="AG15" s="1">
        <f>IFERROR(VLOOKUP($A15,delib,2,0)*(Físico!AF15),0)</f>
        <v>0</v>
      </c>
      <c r="AH15" s="1">
        <f>IFERROR(VLOOKUP($A15,delib,2,0)*(Físico!AG15),0)</f>
        <v>0</v>
      </c>
      <c r="AI15" s="1">
        <f>IFERROR(VLOOKUP($A15,delib,2,0)*(Físico!AH15),0)</f>
        <v>0</v>
      </c>
      <c r="AJ15" s="1">
        <f>IFERROR(VLOOKUP($A15,delib,2,0)*(Físico!AI15),0)</f>
        <v>0</v>
      </c>
      <c r="AK15" s="1">
        <f>IFERROR(VLOOKUP($A15,delib,2,0)*(Físico!AJ15),0)</f>
        <v>0</v>
      </c>
      <c r="AL15" s="1">
        <f>IFERROR(VLOOKUP($A15,delib,2,0)*(Físico!AK15),0)</f>
        <v>0</v>
      </c>
      <c r="AM15" s="1">
        <f>IFERROR(VLOOKUP($A15,delib,2,0)*(Físico!AL15),0)</f>
        <v>0</v>
      </c>
      <c r="AN15" s="1">
        <f>IFERROR(VLOOKUP($A15,delib,2,0)*(Físico!AM15),0)</f>
        <v>1620</v>
      </c>
      <c r="AO15" s="1">
        <f>IFERROR(VLOOKUP($A15,delib,2,0)*(Físico!AN15),0)</f>
        <v>0</v>
      </c>
      <c r="AP15" s="1">
        <f>IFERROR(VLOOKUP($A15,delib,2,0)*(Físico!AO15),0)</f>
        <v>0</v>
      </c>
      <c r="AQ15" s="1">
        <f t="shared" si="1"/>
        <v>1620</v>
      </c>
    </row>
    <row r="16" spans="1:43" x14ac:dyDescent="0.25">
      <c r="A16">
        <f t="shared" si="0"/>
        <v>405050151</v>
      </c>
      <c r="B16" t="s">
        <v>58</v>
      </c>
      <c r="C16" s="1">
        <f>IFERROR(VLOOKUP($A16,delib,2,0)*(Físico!B16),0)</f>
        <v>0</v>
      </c>
      <c r="D16" s="1">
        <f>IFERROR(VLOOKUP($A16,delib,2,0)*(Físico!C16),0)</f>
        <v>0</v>
      </c>
      <c r="E16" s="1">
        <f>IFERROR(VLOOKUP($A16,delib,2,0)*(Físico!D16),0)</f>
        <v>0</v>
      </c>
      <c r="F16" s="1">
        <f>IFERROR(VLOOKUP($A16,delib,2,0)*(Físico!E16),0)</f>
        <v>0</v>
      </c>
      <c r="G16" s="1">
        <f>IFERROR(VLOOKUP($A16,delib,2,0)*(Físico!F16),0)</f>
        <v>0</v>
      </c>
      <c r="H16" s="1">
        <f>IFERROR(VLOOKUP($A16,delib,2,0)*(Físico!G16),0)</f>
        <v>0</v>
      </c>
      <c r="I16" s="1">
        <f>IFERROR(VLOOKUP($A16,delib,2,0)*(Físico!H16),0)</f>
        <v>0</v>
      </c>
      <c r="J16" s="1">
        <f>IFERROR(VLOOKUP($A16,delib,2,0)*(Físico!I16),0)</f>
        <v>0</v>
      </c>
      <c r="K16" s="1">
        <f>IFERROR(VLOOKUP($A16,delib,2,0)*(Físico!J16),0)</f>
        <v>0</v>
      </c>
      <c r="L16" s="1">
        <f>IFERROR(VLOOKUP($A16,delib,2,0)*(Físico!K16),0)</f>
        <v>0</v>
      </c>
      <c r="M16" s="1">
        <f>IFERROR(VLOOKUP($A16,delib,2,0)*(Físico!L16),0)</f>
        <v>0</v>
      </c>
      <c r="N16" s="1">
        <f>IFERROR(VLOOKUP($A16,delib,2,0)*(Físico!M16),0)</f>
        <v>0</v>
      </c>
      <c r="O16" s="1">
        <f>IFERROR(VLOOKUP($A16,delib,2,0)*(Físico!N16),0)</f>
        <v>0</v>
      </c>
      <c r="P16" s="1">
        <f>IFERROR(VLOOKUP($A16,delib,2,0)*(Físico!O16),0)</f>
        <v>0</v>
      </c>
      <c r="Q16" s="1">
        <f>IFERROR(VLOOKUP($A16,delib,2,0)*(Físico!P16),0)</f>
        <v>0</v>
      </c>
      <c r="R16" s="1">
        <f>IFERROR(VLOOKUP($A16,delib,2,0)*(Físico!Q16),0)</f>
        <v>0</v>
      </c>
      <c r="S16" s="1">
        <f>IFERROR(VLOOKUP($A16,delib,2,0)*(Físico!R16),0)</f>
        <v>0</v>
      </c>
      <c r="T16" s="1">
        <f>IFERROR(VLOOKUP($A16,delib,2,0)*(Físico!S16),0)</f>
        <v>0</v>
      </c>
      <c r="U16" s="1">
        <f>IFERROR(VLOOKUP($A16,delib,2,0)*(Físico!T16),0)</f>
        <v>0</v>
      </c>
      <c r="V16" s="1">
        <f>IFERROR(VLOOKUP($A16,delib,2,0)*(Físico!U16),0)</f>
        <v>0</v>
      </c>
      <c r="W16" s="1">
        <f>IFERROR(VLOOKUP($A16,delib,2,0)*(Físico!V16),0)</f>
        <v>2225.66</v>
      </c>
      <c r="X16" s="1">
        <f>IFERROR(VLOOKUP($A16,delib,2,0)*(Físico!W16),0)</f>
        <v>0</v>
      </c>
      <c r="Y16" s="1">
        <f>IFERROR(VLOOKUP($A16,delib,2,0)*(Físico!X16),0)</f>
        <v>0</v>
      </c>
      <c r="Z16" s="1">
        <f>IFERROR(VLOOKUP($A16,delib,2,0)*(Físico!Y16),0)</f>
        <v>0</v>
      </c>
      <c r="AA16" s="1">
        <f>IFERROR(VLOOKUP($A16,delib,2,0)*(Físico!Z16),0)</f>
        <v>0</v>
      </c>
      <c r="AB16" s="1">
        <f>IFERROR(VLOOKUP($A16,delib,2,0)*(Físico!AA16),0)</f>
        <v>0</v>
      </c>
      <c r="AC16" s="1">
        <f>IFERROR(VLOOKUP($A16,delib,2,0)*(Físico!AB16),0)</f>
        <v>0</v>
      </c>
      <c r="AD16" s="1">
        <f>IFERROR(VLOOKUP($A16,delib,2,0)*(Físico!AC16),0)</f>
        <v>0</v>
      </c>
      <c r="AE16" s="1">
        <f>IFERROR(VLOOKUP($A16,delib,2,0)*(Físico!AD16),0)</f>
        <v>0</v>
      </c>
      <c r="AF16" s="1">
        <f>IFERROR(VLOOKUP($A16,delib,2,0)*(Físico!AE16),0)</f>
        <v>0</v>
      </c>
      <c r="AG16" s="1">
        <f>IFERROR(VLOOKUP($A16,delib,2,0)*(Físico!AF16),0)</f>
        <v>0</v>
      </c>
      <c r="AH16" s="1">
        <f>IFERROR(VLOOKUP($A16,delib,2,0)*(Físico!AG16),0)</f>
        <v>0</v>
      </c>
      <c r="AI16" s="1">
        <f>IFERROR(VLOOKUP($A16,delib,2,0)*(Físico!AH16),0)</f>
        <v>0</v>
      </c>
      <c r="AJ16" s="1">
        <f>IFERROR(VLOOKUP($A16,delib,2,0)*(Físico!AI16),0)</f>
        <v>0</v>
      </c>
      <c r="AK16" s="1">
        <f>IFERROR(VLOOKUP($A16,delib,2,0)*(Físico!AJ16),0)</f>
        <v>0</v>
      </c>
      <c r="AL16" s="1">
        <f>IFERROR(VLOOKUP($A16,delib,2,0)*(Físico!AK16),0)</f>
        <v>0</v>
      </c>
      <c r="AM16" s="1">
        <f>IFERROR(VLOOKUP($A16,delib,2,0)*(Físico!AL16),0)</f>
        <v>0</v>
      </c>
      <c r="AN16" s="1">
        <f>IFERROR(VLOOKUP($A16,delib,2,0)*(Físico!AM16),0)</f>
        <v>0</v>
      </c>
      <c r="AO16" s="1">
        <f>IFERROR(VLOOKUP($A16,delib,2,0)*(Físico!AN16),0)</f>
        <v>0</v>
      </c>
      <c r="AP16" s="1">
        <f>IFERROR(VLOOKUP($A16,delib,2,0)*(Físico!AO16),0)</f>
        <v>0</v>
      </c>
      <c r="AQ16" s="1">
        <f t="shared" si="1"/>
        <v>2225.66</v>
      </c>
    </row>
    <row r="17" spans="1:43" x14ac:dyDescent="0.25">
      <c r="A17">
        <f t="shared" si="0"/>
        <v>405050194</v>
      </c>
      <c r="B17" t="s">
        <v>59</v>
      </c>
      <c r="C17" s="1">
        <f>IFERROR(VLOOKUP($A17,delib,2,0)*(Físico!B17),0)</f>
        <v>0</v>
      </c>
      <c r="D17" s="1">
        <f>IFERROR(VLOOKUP($A17,delib,2,0)*(Físico!C17),0)</f>
        <v>0</v>
      </c>
      <c r="E17" s="1">
        <f>IFERROR(VLOOKUP($A17,delib,2,0)*(Físico!D17),0)</f>
        <v>0</v>
      </c>
      <c r="F17" s="1">
        <f>IFERROR(VLOOKUP($A17,delib,2,0)*(Físico!E17),0)</f>
        <v>0</v>
      </c>
      <c r="G17" s="1">
        <f>IFERROR(VLOOKUP($A17,delib,2,0)*(Físico!F17),0)</f>
        <v>0</v>
      </c>
      <c r="H17" s="1">
        <f>IFERROR(VLOOKUP($A17,delib,2,0)*(Físico!G17),0)</f>
        <v>0</v>
      </c>
      <c r="I17" s="1">
        <f>IFERROR(VLOOKUP($A17,delib,2,0)*(Físico!H17),0)</f>
        <v>0</v>
      </c>
      <c r="J17" s="1">
        <f>IFERROR(VLOOKUP($A17,delib,2,0)*(Físico!I17),0)</f>
        <v>0</v>
      </c>
      <c r="K17" s="1">
        <f>IFERROR(VLOOKUP($A17,delib,2,0)*(Físico!J17),0)</f>
        <v>0</v>
      </c>
      <c r="L17" s="1">
        <f>IFERROR(VLOOKUP($A17,delib,2,0)*(Físico!K17),0)</f>
        <v>0</v>
      </c>
      <c r="M17" s="1">
        <f>IFERROR(VLOOKUP($A17,delib,2,0)*(Físico!L17),0)</f>
        <v>0</v>
      </c>
      <c r="N17" s="1">
        <f>IFERROR(VLOOKUP($A17,delib,2,0)*(Físico!M17),0)</f>
        <v>0</v>
      </c>
      <c r="O17" s="1">
        <f>IFERROR(VLOOKUP($A17,delib,2,0)*(Físico!N17),0)</f>
        <v>0</v>
      </c>
      <c r="P17" s="1">
        <f>IFERROR(VLOOKUP($A17,delib,2,0)*(Físico!O17),0)</f>
        <v>0</v>
      </c>
      <c r="Q17" s="1">
        <f>IFERROR(VLOOKUP($A17,delib,2,0)*(Físico!P17),0)</f>
        <v>0</v>
      </c>
      <c r="R17" s="1">
        <f>IFERROR(VLOOKUP($A17,delib,2,0)*(Físico!Q17),0)</f>
        <v>0</v>
      </c>
      <c r="S17" s="1">
        <f>IFERROR(VLOOKUP($A17,delib,2,0)*(Físico!R17),0)</f>
        <v>0</v>
      </c>
      <c r="T17" s="1">
        <f>IFERROR(VLOOKUP($A17,delib,2,0)*(Físico!S17),0)</f>
        <v>0</v>
      </c>
      <c r="U17" s="1">
        <f>IFERROR(VLOOKUP($A17,delib,2,0)*(Físico!T17),0)</f>
        <v>0</v>
      </c>
      <c r="V17" s="1">
        <f>IFERROR(VLOOKUP($A17,delib,2,0)*(Físico!U17),0)</f>
        <v>0</v>
      </c>
      <c r="W17" s="1">
        <f>IFERROR(VLOOKUP($A17,delib,2,0)*(Físico!V17),0)</f>
        <v>4050</v>
      </c>
      <c r="X17" s="1">
        <f>IFERROR(VLOOKUP($A17,delib,2,0)*(Físico!W17),0)</f>
        <v>0</v>
      </c>
      <c r="Y17" s="1">
        <f>IFERROR(VLOOKUP($A17,delib,2,0)*(Físico!X17),0)</f>
        <v>0</v>
      </c>
      <c r="Z17" s="1">
        <f>IFERROR(VLOOKUP($A17,delib,2,0)*(Físico!Y17),0)</f>
        <v>0</v>
      </c>
      <c r="AA17" s="1">
        <f>IFERROR(VLOOKUP($A17,delib,2,0)*(Físico!Z17),0)</f>
        <v>0</v>
      </c>
      <c r="AB17" s="1">
        <f>IFERROR(VLOOKUP($A17,delib,2,0)*(Físico!AA17),0)</f>
        <v>0</v>
      </c>
      <c r="AC17" s="1">
        <f>IFERROR(VLOOKUP($A17,delib,2,0)*(Físico!AB17),0)</f>
        <v>0</v>
      </c>
      <c r="AD17" s="1">
        <f>IFERROR(VLOOKUP($A17,delib,2,0)*(Físico!AC17),0)</f>
        <v>0</v>
      </c>
      <c r="AE17" s="1">
        <f>IFERROR(VLOOKUP($A17,delib,2,0)*(Físico!AD17),0)</f>
        <v>0</v>
      </c>
      <c r="AF17" s="1">
        <f>IFERROR(VLOOKUP($A17,delib,2,0)*(Físico!AE17),0)</f>
        <v>0</v>
      </c>
      <c r="AG17" s="1">
        <f>IFERROR(VLOOKUP($A17,delib,2,0)*(Físico!AF17),0)</f>
        <v>0</v>
      </c>
      <c r="AH17" s="1">
        <f>IFERROR(VLOOKUP($A17,delib,2,0)*(Físico!AG17),0)</f>
        <v>0</v>
      </c>
      <c r="AI17" s="1">
        <f>IFERROR(VLOOKUP($A17,delib,2,0)*(Físico!AH17),0)</f>
        <v>0</v>
      </c>
      <c r="AJ17" s="1">
        <f>IFERROR(VLOOKUP($A17,delib,2,0)*(Físico!AI17),0)</f>
        <v>0</v>
      </c>
      <c r="AK17" s="1">
        <f>IFERROR(VLOOKUP($A17,delib,2,0)*(Físico!AJ17),0)</f>
        <v>0</v>
      </c>
      <c r="AL17" s="1">
        <f>IFERROR(VLOOKUP($A17,delib,2,0)*(Físico!AK17),0)</f>
        <v>0</v>
      </c>
      <c r="AM17" s="1">
        <f>IFERROR(VLOOKUP($A17,delib,2,0)*(Físico!AL17),0)</f>
        <v>0</v>
      </c>
      <c r="AN17" s="1">
        <f>IFERROR(VLOOKUP($A17,delib,2,0)*(Físico!AM17),0)</f>
        <v>4860</v>
      </c>
      <c r="AO17" s="1">
        <f>IFERROR(VLOOKUP($A17,delib,2,0)*(Físico!AN17),0)</f>
        <v>0</v>
      </c>
      <c r="AP17" s="1">
        <f>IFERROR(VLOOKUP($A17,delib,2,0)*(Físico!AO17),0)</f>
        <v>0</v>
      </c>
      <c r="AQ17" s="1">
        <f t="shared" si="1"/>
        <v>8910</v>
      </c>
    </row>
    <row r="18" spans="1:43" x14ac:dyDescent="0.25">
      <c r="A18">
        <f t="shared" si="0"/>
        <v>405050216</v>
      </c>
      <c r="B18" t="s">
        <v>60</v>
      </c>
      <c r="C18" s="1">
        <f>IFERROR(VLOOKUP($A18,delib,2,0)*(Físico!B18),0)</f>
        <v>0</v>
      </c>
      <c r="D18" s="1">
        <f>IFERROR(VLOOKUP($A18,delib,2,0)*(Físico!C18),0)</f>
        <v>0</v>
      </c>
      <c r="E18" s="1">
        <f>IFERROR(VLOOKUP($A18,delib,2,0)*(Físico!D18),0)</f>
        <v>0</v>
      </c>
      <c r="F18" s="1">
        <f>IFERROR(VLOOKUP($A18,delib,2,0)*(Físico!E18),0)</f>
        <v>0</v>
      </c>
      <c r="G18" s="1">
        <f>IFERROR(VLOOKUP($A18,delib,2,0)*(Físico!F18),0)</f>
        <v>0</v>
      </c>
      <c r="H18" s="1">
        <f>IFERROR(VLOOKUP($A18,delib,2,0)*(Físico!G18),0)</f>
        <v>0</v>
      </c>
      <c r="I18" s="1">
        <f>IFERROR(VLOOKUP($A18,delib,2,0)*(Físico!H18),0)</f>
        <v>0</v>
      </c>
      <c r="J18" s="1">
        <f>IFERROR(VLOOKUP($A18,delib,2,0)*(Físico!I18),0)</f>
        <v>0</v>
      </c>
      <c r="K18" s="1">
        <f>IFERROR(VLOOKUP($A18,delib,2,0)*(Físico!J18),0)</f>
        <v>0</v>
      </c>
      <c r="L18" s="1">
        <f>IFERROR(VLOOKUP($A18,delib,2,0)*(Físico!K18),0)</f>
        <v>0</v>
      </c>
      <c r="M18" s="1">
        <f>IFERROR(VLOOKUP($A18,delib,2,0)*(Físico!L18),0)</f>
        <v>0</v>
      </c>
      <c r="N18" s="1">
        <f>IFERROR(VLOOKUP($A18,delib,2,0)*(Físico!M18),0)</f>
        <v>0</v>
      </c>
      <c r="O18" s="1">
        <f>IFERROR(VLOOKUP($A18,delib,2,0)*(Físico!N18),0)</f>
        <v>0</v>
      </c>
      <c r="P18" s="1">
        <f>IFERROR(VLOOKUP($A18,delib,2,0)*(Físico!O18),0)</f>
        <v>0</v>
      </c>
      <c r="Q18" s="1">
        <f>IFERROR(VLOOKUP($A18,delib,2,0)*(Físico!P18),0)</f>
        <v>0</v>
      </c>
      <c r="R18" s="1">
        <f>IFERROR(VLOOKUP($A18,delib,2,0)*(Físico!Q18),0)</f>
        <v>0</v>
      </c>
      <c r="S18" s="1">
        <f>IFERROR(VLOOKUP($A18,delib,2,0)*(Físico!R18),0)</f>
        <v>0</v>
      </c>
      <c r="T18" s="1">
        <f>IFERROR(VLOOKUP($A18,delib,2,0)*(Físico!S18),0)</f>
        <v>0</v>
      </c>
      <c r="U18" s="1">
        <f>IFERROR(VLOOKUP($A18,delib,2,0)*(Físico!T18),0)</f>
        <v>0</v>
      </c>
      <c r="V18" s="1">
        <f>IFERROR(VLOOKUP($A18,delib,2,0)*(Físico!U18),0)</f>
        <v>0</v>
      </c>
      <c r="W18" s="1">
        <f>IFERROR(VLOOKUP($A18,delib,2,0)*(Físico!V18),0)</f>
        <v>0</v>
      </c>
      <c r="X18" s="1">
        <f>IFERROR(VLOOKUP($A18,delib,2,0)*(Físico!W18),0)</f>
        <v>0</v>
      </c>
      <c r="Y18" s="1">
        <f>IFERROR(VLOOKUP($A18,delib,2,0)*(Físico!X18),0)</f>
        <v>0</v>
      </c>
      <c r="Z18" s="1">
        <f>IFERROR(VLOOKUP($A18,delib,2,0)*(Físico!Y18),0)</f>
        <v>5168.0999999999995</v>
      </c>
      <c r="AA18" s="1">
        <f>IFERROR(VLOOKUP($A18,delib,2,0)*(Físico!Z18),0)</f>
        <v>0</v>
      </c>
      <c r="AB18" s="1">
        <f>IFERROR(VLOOKUP($A18,delib,2,0)*(Físico!AA18),0)</f>
        <v>0</v>
      </c>
      <c r="AC18" s="1">
        <f>IFERROR(VLOOKUP($A18,delib,2,0)*(Físico!AB18),0)</f>
        <v>0</v>
      </c>
      <c r="AD18" s="1">
        <f>IFERROR(VLOOKUP($A18,delib,2,0)*(Físico!AC18),0)</f>
        <v>0</v>
      </c>
      <c r="AE18" s="1">
        <f>IFERROR(VLOOKUP($A18,delib,2,0)*(Físico!AD18),0)</f>
        <v>0</v>
      </c>
      <c r="AF18" s="1">
        <f>IFERROR(VLOOKUP($A18,delib,2,0)*(Físico!AE18),0)</f>
        <v>0</v>
      </c>
      <c r="AG18" s="1">
        <f>IFERROR(VLOOKUP($A18,delib,2,0)*(Físico!AF18),0)</f>
        <v>0</v>
      </c>
      <c r="AH18" s="1">
        <f>IFERROR(VLOOKUP($A18,delib,2,0)*(Físico!AG18),0)</f>
        <v>0</v>
      </c>
      <c r="AI18" s="1">
        <f>IFERROR(VLOOKUP($A18,delib,2,0)*(Físico!AH18),0)</f>
        <v>0</v>
      </c>
      <c r="AJ18" s="1">
        <f>IFERROR(VLOOKUP($A18,delib,2,0)*(Físico!AI18),0)</f>
        <v>0</v>
      </c>
      <c r="AK18" s="1">
        <f>IFERROR(VLOOKUP($A18,delib,2,0)*(Físico!AJ18),0)</f>
        <v>0</v>
      </c>
      <c r="AL18" s="1">
        <f>IFERROR(VLOOKUP($A18,delib,2,0)*(Físico!AK18),0)</f>
        <v>0</v>
      </c>
      <c r="AM18" s="1">
        <f>IFERROR(VLOOKUP($A18,delib,2,0)*(Físico!AL18),0)</f>
        <v>0</v>
      </c>
      <c r="AN18" s="1">
        <f>IFERROR(VLOOKUP($A18,delib,2,0)*(Físico!AM18),0)</f>
        <v>0</v>
      </c>
      <c r="AO18" s="1">
        <f>IFERROR(VLOOKUP($A18,delib,2,0)*(Físico!AN18),0)</f>
        <v>0</v>
      </c>
      <c r="AP18" s="1">
        <f>IFERROR(VLOOKUP($A18,delib,2,0)*(Físico!AO18),0)</f>
        <v>0</v>
      </c>
      <c r="AQ18" s="1">
        <f t="shared" si="1"/>
        <v>5168.0999999999995</v>
      </c>
    </row>
    <row r="19" spans="1:43" x14ac:dyDescent="0.25">
      <c r="A19">
        <f t="shared" si="0"/>
        <v>405050224</v>
      </c>
      <c r="B19" t="s">
        <v>61</v>
      </c>
      <c r="C19" s="1">
        <f>IFERROR(VLOOKUP($A19,delib,2,0)*(Físico!B19),0)</f>
        <v>0</v>
      </c>
      <c r="D19" s="1">
        <f>IFERROR(VLOOKUP($A19,delib,2,0)*(Físico!C19),0)</f>
        <v>0</v>
      </c>
      <c r="E19" s="1">
        <f>IFERROR(VLOOKUP($A19,delib,2,0)*(Físico!D19),0)</f>
        <v>0</v>
      </c>
      <c r="F19" s="1">
        <f>IFERROR(VLOOKUP($A19,delib,2,0)*(Físico!E19),0)</f>
        <v>0</v>
      </c>
      <c r="G19" s="1">
        <f>IFERROR(VLOOKUP($A19,delib,2,0)*(Físico!F19),0)</f>
        <v>0</v>
      </c>
      <c r="H19" s="1">
        <f>IFERROR(VLOOKUP($A19,delib,2,0)*(Físico!G19),0)</f>
        <v>0</v>
      </c>
      <c r="I19" s="1">
        <f>IFERROR(VLOOKUP($A19,delib,2,0)*(Físico!H19),0)</f>
        <v>0</v>
      </c>
      <c r="J19" s="1">
        <f>IFERROR(VLOOKUP($A19,delib,2,0)*(Físico!I19),0)</f>
        <v>0</v>
      </c>
      <c r="K19" s="1">
        <f>IFERROR(VLOOKUP($A19,delib,2,0)*(Físico!J19),0)</f>
        <v>0</v>
      </c>
      <c r="L19" s="1">
        <f>IFERROR(VLOOKUP($A19,delib,2,0)*(Físico!K19),0)</f>
        <v>0</v>
      </c>
      <c r="M19" s="1">
        <f>IFERROR(VLOOKUP($A19,delib,2,0)*(Físico!L19),0)</f>
        <v>0</v>
      </c>
      <c r="N19" s="1">
        <f>IFERROR(VLOOKUP($A19,delib,2,0)*(Físico!M19),0)</f>
        <v>0</v>
      </c>
      <c r="O19" s="1">
        <f>IFERROR(VLOOKUP($A19,delib,2,0)*(Físico!N19),0)</f>
        <v>0</v>
      </c>
      <c r="P19" s="1">
        <f>IFERROR(VLOOKUP($A19,delib,2,0)*(Físico!O19),0)</f>
        <v>54118.559999999998</v>
      </c>
      <c r="Q19" s="1">
        <f>IFERROR(VLOOKUP($A19,delib,2,0)*(Físico!P19),0)</f>
        <v>0</v>
      </c>
      <c r="R19" s="1">
        <f>IFERROR(VLOOKUP($A19,delib,2,0)*(Físico!Q19),0)</f>
        <v>0</v>
      </c>
      <c r="S19" s="1">
        <f>IFERROR(VLOOKUP($A19,delib,2,0)*(Físico!R19),0)</f>
        <v>0</v>
      </c>
      <c r="T19" s="1">
        <f>IFERROR(VLOOKUP($A19,delib,2,0)*(Físico!S19),0)</f>
        <v>0</v>
      </c>
      <c r="U19" s="1">
        <f>IFERROR(VLOOKUP($A19,delib,2,0)*(Físico!T19),0)</f>
        <v>0</v>
      </c>
      <c r="V19" s="1">
        <f>IFERROR(VLOOKUP($A19,delib,2,0)*(Físico!U19),0)</f>
        <v>0</v>
      </c>
      <c r="W19" s="1">
        <f>IFERROR(VLOOKUP($A19,delib,2,0)*(Físico!V19),0)</f>
        <v>0</v>
      </c>
      <c r="X19" s="1">
        <f>IFERROR(VLOOKUP($A19,delib,2,0)*(Físico!W19),0)</f>
        <v>0</v>
      </c>
      <c r="Y19" s="1">
        <f>IFERROR(VLOOKUP($A19,delib,2,0)*(Físico!X19),0)</f>
        <v>0</v>
      </c>
      <c r="Z19" s="1">
        <f>IFERROR(VLOOKUP($A19,delib,2,0)*(Físico!Y19),0)</f>
        <v>0</v>
      </c>
      <c r="AA19" s="1">
        <f>IFERROR(VLOOKUP($A19,delib,2,0)*(Físico!Z19),0)</f>
        <v>0</v>
      </c>
      <c r="AB19" s="1">
        <f>IFERROR(VLOOKUP($A19,delib,2,0)*(Físico!AA19),0)</f>
        <v>0</v>
      </c>
      <c r="AC19" s="1">
        <f>IFERROR(VLOOKUP($A19,delib,2,0)*(Físico!AB19),0)</f>
        <v>0</v>
      </c>
      <c r="AD19" s="1">
        <f>IFERROR(VLOOKUP($A19,delib,2,0)*(Físico!AC19),0)</f>
        <v>0</v>
      </c>
      <c r="AE19" s="1">
        <f>IFERROR(VLOOKUP($A19,delib,2,0)*(Físico!AD19),0)</f>
        <v>0</v>
      </c>
      <c r="AF19" s="1">
        <f>IFERROR(VLOOKUP($A19,delib,2,0)*(Físico!AE19),0)</f>
        <v>0</v>
      </c>
      <c r="AG19" s="1">
        <f>IFERROR(VLOOKUP($A19,delib,2,0)*(Físico!AF19),0)</f>
        <v>0</v>
      </c>
      <c r="AH19" s="1">
        <f>IFERROR(VLOOKUP($A19,delib,2,0)*(Físico!AG19),0)</f>
        <v>0</v>
      </c>
      <c r="AI19" s="1">
        <f>IFERROR(VLOOKUP($A19,delib,2,0)*(Físico!AH19),0)</f>
        <v>0</v>
      </c>
      <c r="AJ19" s="1">
        <f>IFERROR(VLOOKUP($A19,delib,2,0)*(Físico!AI19),0)</f>
        <v>0</v>
      </c>
      <c r="AK19" s="1">
        <f>IFERROR(VLOOKUP($A19,delib,2,0)*(Físico!AJ19),0)</f>
        <v>0</v>
      </c>
      <c r="AL19" s="1">
        <f>IFERROR(VLOOKUP($A19,delib,2,0)*(Físico!AK19),0)</f>
        <v>0</v>
      </c>
      <c r="AM19" s="1">
        <f>IFERROR(VLOOKUP($A19,delib,2,0)*(Físico!AL19),0)</f>
        <v>0</v>
      </c>
      <c r="AN19" s="1">
        <f>IFERROR(VLOOKUP($A19,delib,2,0)*(Físico!AM19),0)</f>
        <v>0</v>
      </c>
      <c r="AO19" s="1">
        <f>IFERROR(VLOOKUP($A19,delib,2,0)*(Físico!AN19),0)</f>
        <v>0</v>
      </c>
      <c r="AP19" s="1">
        <f>IFERROR(VLOOKUP($A19,delib,2,0)*(Físico!AO19),0)</f>
        <v>0</v>
      </c>
      <c r="AQ19" s="1">
        <f t="shared" si="1"/>
        <v>54118.559999999998</v>
      </c>
    </row>
    <row r="20" spans="1:43" x14ac:dyDescent="0.25">
      <c r="A20">
        <f t="shared" si="0"/>
        <v>405050321</v>
      </c>
      <c r="B20" t="s">
        <v>62</v>
      </c>
      <c r="C20" s="1">
        <f>IFERROR(VLOOKUP($A20,delib,2,0)*(Físico!B20),0)</f>
        <v>0</v>
      </c>
      <c r="D20" s="1">
        <f>IFERROR(VLOOKUP($A20,delib,2,0)*(Físico!C20),0)</f>
        <v>0</v>
      </c>
      <c r="E20" s="1">
        <f>IFERROR(VLOOKUP($A20,delib,2,0)*(Físico!D20),0)</f>
        <v>0</v>
      </c>
      <c r="F20" s="1">
        <f>IFERROR(VLOOKUP($A20,delib,2,0)*(Físico!E20),0)</f>
        <v>0</v>
      </c>
      <c r="G20" s="1">
        <f>IFERROR(VLOOKUP($A20,delib,2,0)*(Físico!F20),0)</f>
        <v>0</v>
      </c>
      <c r="H20" s="1">
        <f>IFERROR(VLOOKUP($A20,delib,2,0)*(Físico!G20),0)</f>
        <v>0</v>
      </c>
      <c r="I20" s="1">
        <f>IFERROR(VLOOKUP($A20,delib,2,0)*(Físico!H20),0)</f>
        <v>0</v>
      </c>
      <c r="J20" s="1">
        <f>IFERROR(VLOOKUP($A20,delib,2,0)*(Físico!I20),0)</f>
        <v>0</v>
      </c>
      <c r="K20" s="1">
        <f>IFERROR(VLOOKUP($A20,delib,2,0)*(Físico!J20),0)</f>
        <v>0</v>
      </c>
      <c r="L20" s="1">
        <f>IFERROR(VLOOKUP($A20,delib,2,0)*(Físico!K20),0)</f>
        <v>0</v>
      </c>
      <c r="M20" s="1">
        <f>IFERROR(VLOOKUP($A20,delib,2,0)*(Físico!L20),0)</f>
        <v>0</v>
      </c>
      <c r="N20" s="1">
        <f>IFERROR(VLOOKUP($A20,delib,2,0)*(Físico!M20),0)</f>
        <v>0</v>
      </c>
      <c r="O20" s="1">
        <f>IFERROR(VLOOKUP($A20,delib,2,0)*(Físico!N20),0)</f>
        <v>0</v>
      </c>
      <c r="P20" s="1">
        <f>IFERROR(VLOOKUP($A20,delib,2,0)*(Físico!O20),0)</f>
        <v>10780.2</v>
      </c>
      <c r="Q20" s="1">
        <f>IFERROR(VLOOKUP($A20,delib,2,0)*(Físico!P20),0)</f>
        <v>0</v>
      </c>
      <c r="R20" s="1">
        <f>IFERROR(VLOOKUP($A20,delib,2,0)*(Físico!Q20),0)</f>
        <v>0</v>
      </c>
      <c r="S20" s="1">
        <f>IFERROR(VLOOKUP($A20,delib,2,0)*(Físico!R20),0)</f>
        <v>0</v>
      </c>
      <c r="T20" s="1">
        <f>IFERROR(VLOOKUP($A20,delib,2,0)*(Físico!S20),0)</f>
        <v>0</v>
      </c>
      <c r="U20" s="1">
        <f>IFERROR(VLOOKUP($A20,delib,2,0)*(Físico!T20),0)</f>
        <v>0</v>
      </c>
      <c r="V20" s="1">
        <f>IFERROR(VLOOKUP($A20,delib,2,0)*(Físico!U20),0)</f>
        <v>0</v>
      </c>
      <c r="W20" s="1">
        <f>IFERROR(VLOOKUP($A20,delib,2,0)*(Físico!V20),0)</f>
        <v>898.35</v>
      </c>
      <c r="X20" s="1">
        <f>IFERROR(VLOOKUP($A20,delib,2,0)*(Físico!W20),0)</f>
        <v>0</v>
      </c>
      <c r="Y20" s="1">
        <f>IFERROR(VLOOKUP($A20,delib,2,0)*(Físico!X20),0)</f>
        <v>0</v>
      </c>
      <c r="Z20" s="1">
        <f>IFERROR(VLOOKUP($A20,delib,2,0)*(Físico!Y20),0)</f>
        <v>0</v>
      </c>
      <c r="AA20" s="1">
        <f>IFERROR(VLOOKUP($A20,delib,2,0)*(Físico!Z20),0)</f>
        <v>0</v>
      </c>
      <c r="AB20" s="1">
        <f>IFERROR(VLOOKUP($A20,delib,2,0)*(Físico!AA20),0)</f>
        <v>0</v>
      </c>
      <c r="AC20" s="1">
        <f>IFERROR(VLOOKUP($A20,delib,2,0)*(Físico!AB20),0)</f>
        <v>0</v>
      </c>
      <c r="AD20" s="1">
        <f>IFERROR(VLOOKUP($A20,delib,2,0)*(Físico!AC20),0)</f>
        <v>0</v>
      </c>
      <c r="AE20" s="1">
        <f>IFERROR(VLOOKUP($A20,delib,2,0)*(Físico!AD20),0)</f>
        <v>0</v>
      </c>
      <c r="AF20" s="1">
        <f>IFERROR(VLOOKUP($A20,delib,2,0)*(Físico!AE20),0)</f>
        <v>0</v>
      </c>
      <c r="AG20" s="1">
        <f>IFERROR(VLOOKUP($A20,delib,2,0)*(Físico!AF20),0)</f>
        <v>0</v>
      </c>
      <c r="AH20" s="1">
        <f>IFERROR(VLOOKUP($A20,delib,2,0)*(Físico!AG20),0)</f>
        <v>0</v>
      </c>
      <c r="AI20" s="1">
        <f>IFERROR(VLOOKUP($A20,delib,2,0)*(Físico!AH20),0)</f>
        <v>0</v>
      </c>
      <c r="AJ20" s="1">
        <f>IFERROR(VLOOKUP($A20,delib,2,0)*(Físico!AI20),0)</f>
        <v>0</v>
      </c>
      <c r="AK20" s="1">
        <f>IFERROR(VLOOKUP($A20,delib,2,0)*(Físico!AJ20),0)</f>
        <v>0</v>
      </c>
      <c r="AL20" s="1">
        <f>IFERROR(VLOOKUP($A20,delib,2,0)*(Físico!AK20),0)</f>
        <v>0</v>
      </c>
      <c r="AM20" s="1">
        <f>IFERROR(VLOOKUP($A20,delib,2,0)*(Físico!AL20),0)</f>
        <v>0</v>
      </c>
      <c r="AN20" s="1">
        <f>IFERROR(VLOOKUP($A20,delib,2,0)*(Físico!AM20),0)</f>
        <v>0</v>
      </c>
      <c r="AO20" s="1">
        <f>IFERROR(VLOOKUP($A20,delib,2,0)*(Físico!AN20),0)</f>
        <v>0</v>
      </c>
      <c r="AP20" s="1">
        <f>IFERROR(VLOOKUP($A20,delib,2,0)*(Físico!AO20),0)</f>
        <v>0</v>
      </c>
      <c r="AQ20" s="1">
        <f t="shared" si="1"/>
        <v>11678.550000000001</v>
      </c>
    </row>
    <row r="21" spans="1:43" x14ac:dyDescent="0.25">
      <c r="A21">
        <f t="shared" si="0"/>
        <v>405050372</v>
      </c>
      <c r="B21" t="s">
        <v>63</v>
      </c>
      <c r="C21" s="1">
        <f>IFERROR(VLOOKUP($A21,delib,2,0)*(Físico!B21),0)</f>
        <v>11250</v>
      </c>
      <c r="D21" s="1">
        <f>IFERROR(VLOOKUP($A21,delib,2,0)*(Físico!C21),0)</f>
        <v>67500</v>
      </c>
      <c r="E21" s="1">
        <f>IFERROR(VLOOKUP($A21,delib,2,0)*(Físico!D21),0)</f>
        <v>3150</v>
      </c>
      <c r="F21" s="1">
        <f>IFERROR(VLOOKUP($A21,delib,2,0)*(Físico!E21),0)</f>
        <v>0</v>
      </c>
      <c r="G21" s="1">
        <f>IFERROR(VLOOKUP($A21,delib,2,0)*(Físico!F21),0)</f>
        <v>0</v>
      </c>
      <c r="H21" s="1">
        <f>IFERROR(VLOOKUP($A21,delib,2,0)*(Físico!G21),0)</f>
        <v>900</v>
      </c>
      <c r="I21" s="1">
        <f>IFERROR(VLOOKUP($A21,delib,2,0)*(Físico!H21),0)</f>
        <v>95850</v>
      </c>
      <c r="J21" s="1">
        <f>IFERROR(VLOOKUP($A21,delib,2,0)*(Físico!I21),0)</f>
        <v>0</v>
      </c>
      <c r="K21" s="1">
        <f>IFERROR(VLOOKUP($A21,delib,2,0)*(Físico!J21),0)</f>
        <v>45000</v>
      </c>
      <c r="L21" s="1">
        <f>IFERROR(VLOOKUP($A21,delib,2,0)*(Físico!K21),0)</f>
        <v>0</v>
      </c>
      <c r="M21" s="1">
        <f>IFERROR(VLOOKUP($A21,delib,2,0)*(Físico!L21),0)</f>
        <v>32400</v>
      </c>
      <c r="N21" s="1">
        <f>IFERROR(VLOOKUP($A21,delib,2,0)*(Físico!M21),0)</f>
        <v>0</v>
      </c>
      <c r="O21" s="1">
        <f>IFERROR(VLOOKUP($A21,delib,2,0)*(Físico!N21),0)</f>
        <v>38700</v>
      </c>
      <c r="P21" s="1">
        <f>IFERROR(VLOOKUP($A21,delib,2,0)*(Físico!O21),0)</f>
        <v>49950</v>
      </c>
      <c r="Q21" s="1">
        <f>IFERROR(VLOOKUP($A21,delib,2,0)*(Físico!P21),0)</f>
        <v>450</v>
      </c>
      <c r="R21" s="1">
        <f>IFERROR(VLOOKUP($A21,delib,2,0)*(Físico!Q21),0)</f>
        <v>0</v>
      </c>
      <c r="S21" s="1">
        <f>IFERROR(VLOOKUP($A21,delib,2,0)*(Físico!R21),0)</f>
        <v>0</v>
      </c>
      <c r="T21" s="1">
        <f>IFERROR(VLOOKUP($A21,delib,2,0)*(Físico!S21),0)</f>
        <v>71100</v>
      </c>
      <c r="U21" s="1">
        <f>IFERROR(VLOOKUP($A21,delib,2,0)*(Físico!T21),0)</f>
        <v>9900</v>
      </c>
      <c r="V21" s="1">
        <f>IFERROR(VLOOKUP($A21,delib,2,0)*(Físico!U21),0)</f>
        <v>6300</v>
      </c>
      <c r="W21" s="1">
        <f>IFERROR(VLOOKUP($A21,delib,2,0)*(Físico!V21),0)</f>
        <v>32850</v>
      </c>
      <c r="X21" s="1">
        <f>IFERROR(VLOOKUP($A21,delib,2,0)*(Físico!W21),0)</f>
        <v>0</v>
      </c>
      <c r="Y21" s="1">
        <f>IFERROR(VLOOKUP($A21,delib,2,0)*(Físico!X21),0)</f>
        <v>0</v>
      </c>
      <c r="Z21" s="1">
        <f>IFERROR(VLOOKUP($A21,delib,2,0)*(Físico!Y21),0)</f>
        <v>0</v>
      </c>
      <c r="AA21" s="1">
        <f>IFERROR(VLOOKUP($A21,delib,2,0)*(Físico!Z21),0)</f>
        <v>181800</v>
      </c>
      <c r="AB21" s="1">
        <f>IFERROR(VLOOKUP($A21,delib,2,0)*(Físico!AA21),0)</f>
        <v>41400</v>
      </c>
      <c r="AC21" s="1">
        <f>IFERROR(VLOOKUP($A21,delib,2,0)*(Físico!AB21),0)</f>
        <v>222300</v>
      </c>
      <c r="AD21" s="1">
        <f>IFERROR(VLOOKUP($A21,delib,2,0)*(Físico!AC21),0)</f>
        <v>900</v>
      </c>
      <c r="AE21" s="1">
        <f>IFERROR(VLOOKUP($A21,delib,2,0)*(Físico!AD21),0)</f>
        <v>3150</v>
      </c>
      <c r="AF21" s="1">
        <f>IFERROR(VLOOKUP($A21,delib,2,0)*(Físico!AE21),0)</f>
        <v>9000</v>
      </c>
      <c r="AG21" s="1">
        <f>IFERROR(VLOOKUP($A21,delib,2,0)*(Físico!AF21),0)</f>
        <v>0</v>
      </c>
      <c r="AH21" s="1">
        <f>IFERROR(VLOOKUP($A21,delib,2,0)*(Físico!AG21),0)</f>
        <v>33750</v>
      </c>
      <c r="AI21" s="1">
        <f>IFERROR(VLOOKUP($A21,delib,2,0)*(Físico!AH21),0)</f>
        <v>107550</v>
      </c>
      <c r="AJ21" s="1">
        <f>IFERROR(VLOOKUP($A21,delib,2,0)*(Físico!AI21),0)</f>
        <v>8100</v>
      </c>
      <c r="AK21" s="1">
        <f>IFERROR(VLOOKUP($A21,delib,2,0)*(Físico!AJ21),0)</f>
        <v>61200</v>
      </c>
      <c r="AL21" s="1">
        <f>IFERROR(VLOOKUP($A21,delib,2,0)*(Físico!AK21),0)</f>
        <v>131400</v>
      </c>
      <c r="AM21" s="1">
        <f>IFERROR(VLOOKUP($A21,delib,2,0)*(Físico!AL21),0)</f>
        <v>1800</v>
      </c>
      <c r="AN21" s="1">
        <f>IFERROR(VLOOKUP($A21,delib,2,0)*(Físico!AM21),0)</f>
        <v>102600</v>
      </c>
      <c r="AO21" s="1">
        <f>IFERROR(VLOOKUP($A21,delib,2,0)*(Físico!AN21),0)</f>
        <v>238500</v>
      </c>
      <c r="AP21" s="1">
        <f>IFERROR(VLOOKUP($A21,delib,2,0)*(Físico!AO21),0)</f>
        <v>3600</v>
      </c>
      <c r="AQ21" s="1">
        <f t="shared" si="1"/>
        <v>1612350</v>
      </c>
    </row>
    <row r="22" spans="1:43" x14ac:dyDescent="0.25">
      <c r="A22">
        <f t="shared" si="0"/>
        <v>409050083</v>
      </c>
      <c r="B22" t="s">
        <v>64</v>
      </c>
      <c r="C22" s="1">
        <f>IFERROR(VLOOKUP($A22,delib,2,0)*(Físico!B22),0)</f>
        <v>0</v>
      </c>
      <c r="D22" s="1">
        <f>IFERROR(VLOOKUP($A22,delib,2,0)*(Físico!C22),0)</f>
        <v>0</v>
      </c>
      <c r="E22" s="1">
        <f>IFERROR(VLOOKUP($A22,delib,2,0)*(Físico!D22),0)</f>
        <v>0</v>
      </c>
      <c r="F22" s="1">
        <f>IFERROR(VLOOKUP($A22,delib,2,0)*(Físico!E22),0)</f>
        <v>1314.72</v>
      </c>
      <c r="G22" s="1">
        <f>IFERROR(VLOOKUP($A22,delib,2,0)*(Físico!F22),0)</f>
        <v>12489.84</v>
      </c>
      <c r="H22" s="1">
        <f>IFERROR(VLOOKUP($A22,delib,2,0)*(Físico!G22),0)</f>
        <v>1314.72</v>
      </c>
      <c r="I22" s="1">
        <f>IFERROR(VLOOKUP($A22,delib,2,0)*(Físico!H22),0)</f>
        <v>0</v>
      </c>
      <c r="J22" s="1">
        <f>IFERROR(VLOOKUP($A22,delib,2,0)*(Físico!I22),0)</f>
        <v>3944.16</v>
      </c>
      <c r="K22" s="1">
        <f>IFERROR(VLOOKUP($A22,delib,2,0)*(Físico!J22),0)</f>
        <v>4601.5200000000004</v>
      </c>
      <c r="L22" s="1">
        <f>IFERROR(VLOOKUP($A22,delib,2,0)*(Físico!K22),0)</f>
        <v>9203.0400000000009</v>
      </c>
      <c r="M22" s="1">
        <f>IFERROR(VLOOKUP($A22,delib,2,0)*(Físico!L22),0)</f>
        <v>7230.96</v>
      </c>
      <c r="N22" s="1">
        <f>IFERROR(VLOOKUP($A22,delib,2,0)*(Físico!M22),0)</f>
        <v>10517.76</v>
      </c>
      <c r="O22" s="1">
        <f>IFERROR(VLOOKUP($A22,delib,2,0)*(Físico!N22),0)</f>
        <v>4601.5200000000004</v>
      </c>
      <c r="P22" s="1">
        <f>IFERROR(VLOOKUP($A22,delib,2,0)*(Físico!O22),0)</f>
        <v>0</v>
      </c>
      <c r="Q22" s="1">
        <f>IFERROR(VLOOKUP($A22,delib,2,0)*(Físico!P22),0)</f>
        <v>0</v>
      </c>
      <c r="R22" s="1">
        <f>IFERROR(VLOOKUP($A22,delib,2,0)*(Físico!Q22),0)</f>
        <v>3944.16</v>
      </c>
      <c r="S22" s="1">
        <f>IFERROR(VLOOKUP($A22,delib,2,0)*(Físico!R22),0)</f>
        <v>10517.76</v>
      </c>
      <c r="T22" s="1">
        <f>IFERROR(VLOOKUP($A22,delib,2,0)*(Físico!S22),0)</f>
        <v>0</v>
      </c>
      <c r="U22" s="1">
        <f>IFERROR(VLOOKUP($A22,delib,2,0)*(Físico!T22),0)</f>
        <v>2629.44</v>
      </c>
      <c r="V22" s="1">
        <f>IFERROR(VLOOKUP($A22,delib,2,0)*(Físico!U22),0)</f>
        <v>0</v>
      </c>
      <c r="W22" s="1">
        <f>IFERROR(VLOOKUP($A22,delib,2,0)*(Físico!V22),0)</f>
        <v>0</v>
      </c>
      <c r="X22" s="1">
        <f>IFERROR(VLOOKUP($A22,delib,2,0)*(Físico!W22),0)</f>
        <v>0</v>
      </c>
      <c r="Y22" s="1">
        <f>IFERROR(VLOOKUP($A22,delib,2,0)*(Físico!X22),0)</f>
        <v>0</v>
      </c>
      <c r="Z22" s="1">
        <f>IFERROR(VLOOKUP($A22,delib,2,0)*(Físico!Y22),0)</f>
        <v>0</v>
      </c>
      <c r="AA22" s="1">
        <f>IFERROR(VLOOKUP($A22,delib,2,0)*(Físico!Z22),0)</f>
        <v>0</v>
      </c>
      <c r="AB22" s="1">
        <f>IFERROR(VLOOKUP($A22,delib,2,0)*(Físico!AA22),0)</f>
        <v>11175.12</v>
      </c>
      <c r="AC22" s="1">
        <f>IFERROR(VLOOKUP($A22,delib,2,0)*(Físico!AB22),0)</f>
        <v>0</v>
      </c>
      <c r="AD22" s="1">
        <f>IFERROR(VLOOKUP($A22,delib,2,0)*(Físico!AC22),0)</f>
        <v>0</v>
      </c>
      <c r="AE22" s="1">
        <f>IFERROR(VLOOKUP($A22,delib,2,0)*(Físico!AD22),0)</f>
        <v>0</v>
      </c>
      <c r="AF22" s="1">
        <f>IFERROR(VLOOKUP($A22,delib,2,0)*(Físico!AE22),0)</f>
        <v>0</v>
      </c>
      <c r="AG22" s="1">
        <f>IFERROR(VLOOKUP($A22,delib,2,0)*(Físico!AF22),0)</f>
        <v>1314.72</v>
      </c>
      <c r="AH22" s="1">
        <f>IFERROR(VLOOKUP($A22,delib,2,0)*(Físico!AG22),0)</f>
        <v>0</v>
      </c>
      <c r="AI22" s="1">
        <f>IFERROR(VLOOKUP($A22,delib,2,0)*(Físico!AH22),0)</f>
        <v>0</v>
      </c>
      <c r="AJ22" s="1">
        <f>IFERROR(VLOOKUP($A22,delib,2,0)*(Físico!AI22),0)</f>
        <v>657.36</v>
      </c>
      <c r="AK22" s="1">
        <f>IFERROR(VLOOKUP($A22,delib,2,0)*(Físico!AJ22),0)</f>
        <v>0</v>
      </c>
      <c r="AL22" s="1">
        <f>IFERROR(VLOOKUP($A22,delib,2,0)*(Físico!AK22),0)</f>
        <v>0</v>
      </c>
      <c r="AM22" s="1">
        <f>IFERROR(VLOOKUP($A22,delib,2,0)*(Físico!AL22),0)</f>
        <v>0</v>
      </c>
      <c r="AN22" s="1">
        <f>IFERROR(VLOOKUP($A22,delib,2,0)*(Físico!AM22),0)</f>
        <v>0</v>
      </c>
      <c r="AO22" s="1">
        <f>IFERROR(VLOOKUP($A22,delib,2,0)*(Físico!AN22),0)</f>
        <v>0</v>
      </c>
      <c r="AP22" s="1">
        <f>IFERROR(VLOOKUP($A22,delib,2,0)*(Físico!AO22),0)</f>
        <v>0</v>
      </c>
      <c r="AQ22" s="1">
        <f t="shared" si="1"/>
        <v>85456.8</v>
      </c>
    </row>
    <row r="23" spans="1:43" x14ac:dyDescent="0.25">
      <c r="B23" t="s">
        <v>43</v>
      </c>
      <c r="C23" s="1">
        <f t="shared" ref="C23:AP23" si="2">SUM(C2:C22)</f>
        <v>15760.8</v>
      </c>
      <c r="D23" s="1">
        <f t="shared" si="2"/>
        <v>67500</v>
      </c>
      <c r="E23" s="1">
        <f t="shared" si="2"/>
        <v>15780.24</v>
      </c>
      <c r="F23" s="1">
        <f t="shared" si="2"/>
        <v>1314.72</v>
      </c>
      <c r="G23" s="1">
        <f t="shared" si="2"/>
        <v>12489.84</v>
      </c>
      <c r="H23" s="1">
        <f t="shared" si="2"/>
        <v>2214.7200000000003</v>
      </c>
      <c r="I23" s="1">
        <f t="shared" si="2"/>
        <v>95850</v>
      </c>
      <c r="J23" s="1">
        <f t="shared" si="2"/>
        <v>3944.16</v>
      </c>
      <c r="K23" s="1">
        <f t="shared" si="2"/>
        <v>49601.520000000004</v>
      </c>
      <c r="L23" s="1">
        <f t="shared" si="2"/>
        <v>9203.0400000000009</v>
      </c>
      <c r="M23" s="1">
        <f t="shared" si="2"/>
        <v>39630.959999999999</v>
      </c>
      <c r="N23" s="1">
        <f t="shared" si="2"/>
        <v>17164.8</v>
      </c>
      <c r="O23" s="1">
        <f t="shared" si="2"/>
        <v>59228.539999999994</v>
      </c>
      <c r="P23" s="1">
        <f t="shared" si="2"/>
        <v>141798.71999999997</v>
      </c>
      <c r="Q23" s="1">
        <f t="shared" si="2"/>
        <v>2254.3199999999997</v>
      </c>
      <c r="R23" s="1">
        <f t="shared" si="2"/>
        <v>3944.16</v>
      </c>
      <c r="S23" s="1">
        <f t="shared" si="2"/>
        <v>10517.76</v>
      </c>
      <c r="T23" s="1">
        <f t="shared" si="2"/>
        <v>85540.38</v>
      </c>
      <c r="U23" s="1">
        <f t="shared" si="2"/>
        <v>12529.44</v>
      </c>
      <c r="V23" s="1">
        <f t="shared" si="2"/>
        <v>8104.32</v>
      </c>
      <c r="W23" s="1">
        <f t="shared" si="2"/>
        <v>61086.45</v>
      </c>
      <c r="X23" s="1">
        <f t="shared" si="2"/>
        <v>5806.71</v>
      </c>
      <c r="Y23" s="1">
        <f t="shared" si="2"/>
        <v>1353.24</v>
      </c>
      <c r="Z23" s="1">
        <f t="shared" si="2"/>
        <v>20233.499999999996</v>
      </c>
      <c r="AA23" s="1">
        <f t="shared" si="2"/>
        <v>204354</v>
      </c>
      <c r="AB23" s="1">
        <f t="shared" si="2"/>
        <v>131769.71</v>
      </c>
      <c r="AC23" s="1">
        <f t="shared" si="2"/>
        <v>270215.56</v>
      </c>
      <c r="AD23" s="1">
        <f t="shared" si="2"/>
        <v>9921.6</v>
      </c>
      <c r="AE23" s="1">
        <f t="shared" si="2"/>
        <v>4503.24</v>
      </c>
      <c r="AF23" s="1">
        <f t="shared" si="2"/>
        <v>13059.72</v>
      </c>
      <c r="AG23" s="1">
        <f t="shared" si="2"/>
        <v>1314.72</v>
      </c>
      <c r="AH23" s="1">
        <f t="shared" si="2"/>
        <v>33750</v>
      </c>
      <c r="AI23" s="1">
        <f t="shared" si="2"/>
        <v>172889.62</v>
      </c>
      <c r="AJ23" s="1">
        <f t="shared" si="2"/>
        <v>8757.36</v>
      </c>
      <c r="AK23" s="1">
        <f t="shared" si="2"/>
        <v>113935.12</v>
      </c>
      <c r="AL23" s="1">
        <f t="shared" si="2"/>
        <v>212003.32</v>
      </c>
      <c r="AM23" s="1">
        <f t="shared" si="2"/>
        <v>3153.24</v>
      </c>
      <c r="AN23" s="1">
        <f t="shared" si="2"/>
        <v>191859</v>
      </c>
      <c r="AO23" s="1">
        <f t="shared" si="2"/>
        <v>238500</v>
      </c>
      <c r="AP23" s="1">
        <f t="shared" si="2"/>
        <v>28855.359999999997</v>
      </c>
      <c r="AQ23" s="1">
        <f>SUM(AQ2:AQ22)</f>
        <v>2381693.9099999997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8CFDF-A050-4969-A833-F0CD54A4FB69}">
  <dimension ref="A1:AP23"/>
  <sheetViews>
    <sheetView topLeftCell="AD1" workbookViewId="0">
      <selection activeCell="AP23" sqref="B23:AP23"/>
    </sheetView>
  </sheetViews>
  <sheetFormatPr defaultRowHeight="15" x14ac:dyDescent="0.25"/>
  <cols>
    <col min="42" max="42" width="15.85546875" bestFit="1" customWidth="1"/>
  </cols>
  <sheetData>
    <row r="1" spans="1:42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44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3259.84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SUM(B2:AO2)</f>
        <v>3259.84</v>
      </c>
    </row>
    <row r="3" spans="1:42" x14ac:dyDescent="0.25">
      <c r="A3" t="s">
        <v>45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551.25</v>
      </c>
      <c r="W3" s="2">
        <f>Financeiro!W3+Complemento!X3</f>
        <v>551.25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2205</v>
      </c>
      <c r="AN3" s="2">
        <f>Financeiro!AN3+Complemento!AO3</f>
        <v>0</v>
      </c>
      <c r="AO3" s="2">
        <f>Financeiro!AO3+Complemento!AP3</f>
        <v>0</v>
      </c>
      <c r="AP3" s="2">
        <f t="shared" ref="AP3:AP22" si="0">SUM(B3:AO3)</f>
        <v>3307.5</v>
      </c>
    </row>
    <row r="4" spans="1:42" x14ac:dyDescent="0.25">
      <c r="A4" t="s">
        <v>46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19310.48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2758.64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 t="shared" si="0"/>
        <v>22069.119999999999</v>
      </c>
    </row>
    <row r="5" spans="1:42" x14ac:dyDescent="0.25">
      <c r="A5" t="s">
        <v>47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16796.16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933.12000000000012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 t="shared" si="0"/>
        <v>17729.28</v>
      </c>
    </row>
    <row r="6" spans="1:42" x14ac:dyDescent="0.25">
      <c r="A6" t="s">
        <v>48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13294.08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3323.52</v>
      </c>
      <c r="AN6" s="2">
        <f>Financeiro!AN6+Complemento!AO6</f>
        <v>0</v>
      </c>
      <c r="AO6" s="2">
        <f>Financeiro!AO6+Complemento!AP6</f>
        <v>0</v>
      </c>
      <c r="AP6" s="2">
        <f t="shared" si="0"/>
        <v>16617.599999999999</v>
      </c>
    </row>
    <row r="7" spans="1:42" x14ac:dyDescent="0.25">
      <c r="A7" t="s">
        <v>49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2335.64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11678.2</v>
      </c>
      <c r="AN7" s="2">
        <f>Financeiro!AN7+Complemento!AO7</f>
        <v>0</v>
      </c>
      <c r="AO7" s="2">
        <f>Financeiro!AO7+Complemento!AP7</f>
        <v>0</v>
      </c>
      <c r="AP7" s="2">
        <f t="shared" si="0"/>
        <v>14013.84</v>
      </c>
    </row>
    <row r="8" spans="1:42" x14ac:dyDescent="0.25">
      <c r="A8" t="s">
        <v>50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16787.16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3228.3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18078.479999999996</v>
      </c>
      <c r="Z8" s="2">
        <f>Financeiro!Z8+Complemento!AA8</f>
        <v>0</v>
      </c>
      <c r="AA8" s="2">
        <f>Financeiro!AA8+Complemento!AB8</f>
        <v>7102.2599999999993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>Financeiro!AO8+Complemento!AP8</f>
        <v>0</v>
      </c>
      <c r="AP8" s="2">
        <f t="shared" si="0"/>
        <v>45196.2</v>
      </c>
    </row>
    <row r="9" spans="1:42" x14ac:dyDescent="0.25">
      <c r="A9" t="s">
        <v>51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18291.84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1143.24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5716.2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2286.48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 t="shared" si="0"/>
        <v>27437.760000000002</v>
      </c>
    </row>
    <row r="10" spans="1:42" x14ac:dyDescent="0.25">
      <c r="A10" t="s">
        <v>52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31854.04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3443.68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29271.279999999999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40463.24</v>
      </c>
      <c r="AI10" s="2">
        <f>Financeiro!AI10+Complemento!AJ10</f>
        <v>0</v>
      </c>
      <c r="AJ10" s="2">
        <f>Financeiro!AJ10+Complemento!AK10</f>
        <v>1721.84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87813.84</v>
      </c>
      <c r="AN10" s="2">
        <f>Financeiro!AN10+Complemento!AO10</f>
        <v>0</v>
      </c>
      <c r="AO10" s="2">
        <f>Financeiro!AO10+Complemento!AP10</f>
        <v>37880.479999999996</v>
      </c>
      <c r="AP10" s="2">
        <f t="shared" si="0"/>
        <v>232448.39999999997</v>
      </c>
    </row>
    <row r="11" spans="1:42" x14ac:dyDescent="0.25">
      <c r="A11" t="s">
        <v>53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30561.919999999998</v>
      </c>
      <c r="N11" s="2">
        <f>Financeiro!N11+Complemento!O11</f>
        <v>0</v>
      </c>
      <c r="O11" s="2">
        <f>Financeiro!O11+Complemento!P11</f>
        <v>6292.16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14382.08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5393.28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 t="shared" si="0"/>
        <v>56629.440000000002</v>
      </c>
    </row>
    <row r="12" spans="1:42" x14ac:dyDescent="0.25">
      <c r="A12" t="s">
        <v>54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453.6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907.2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 t="shared" si="0"/>
        <v>1360.8000000000002</v>
      </c>
    </row>
    <row r="13" spans="1:42" x14ac:dyDescent="0.25">
      <c r="A13" t="s">
        <v>55</v>
      </c>
      <c r="B13" s="2">
        <f>Financeiro!B13+Complemento!C13</f>
        <v>5638.5</v>
      </c>
      <c r="C13" s="2">
        <f>Financeiro!C13+Complemento!D13</f>
        <v>0</v>
      </c>
      <c r="D13" s="2">
        <f>Financeiro!D13+Complemento!E13</f>
        <v>15787.8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2255.4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563.85</v>
      </c>
      <c r="T13" s="2">
        <f>Financeiro!T13+Complemento!U13</f>
        <v>0</v>
      </c>
      <c r="U13" s="2">
        <f>Financeiro!U13+Complemento!V13</f>
        <v>2255.4</v>
      </c>
      <c r="V13" s="2">
        <f>Financeiro!V13+Complemento!W13</f>
        <v>14096.25</v>
      </c>
      <c r="W13" s="2">
        <f>Financeiro!W13+Complemento!X13</f>
        <v>6766.2</v>
      </c>
      <c r="X13" s="2">
        <f>Financeiro!X13+Complemento!Y13</f>
        <v>1691.55</v>
      </c>
      <c r="Y13" s="2">
        <f>Financeiro!Y13+Complemento!Z13</f>
        <v>0</v>
      </c>
      <c r="Z13" s="2">
        <f>Financeiro!Z13+Complemento!AA13</f>
        <v>28192.5</v>
      </c>
      <c r="AA13" s="2">
        <f>Financeiro!AA13+Complemento!AB13</f>
        <v>73300.5</v>
      </c>
      <c r="AB13" s="2">
        <f>Financeiro!AB13+Complemento!AC13</f>
        <v>57512.7</v>
      </c>
      <c r="AC13" s="2">
        <f>Financeiro!AC13+Complemento!AD13</f>
        <v>11277</v>
      </c>
      <c r="AD13" s="2">
        <f>Financeiro!AD13+Complemento!AE13</f>
        <v>1691.55</v>
      </c>
      <c r="AE13" s="2">
        <f>Financeiro!AE13+Complemento!AF13</f>
        <v>5074.6499999999996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56385</v>
      </c>
      <c r="AI13" s="2">
        <f>Financeiro!AI13+Complemento!AJ13</f>
        <v>0</v>
      </c>
      <c r="AJ13" s="2">
        <f>Financeiro!AJ13+Complemento!AK13</f>
        <v>64842.75</v>
      </c>
      <c r="AK13" s="2">
        <f>Financeiro!AK13+Complemento!AL13</f>
        <v>99801.450000000012</v>
      </c>
      <c r="AL13" s="2">
        <f>Financeiro!AL13+Complemento!AM13</f>
        <v>1691.55</v>
      </c>
      <c r="AM13" s="2">
        <f>Financeiro!AM13+Complemento!AN13</f>
        <v>44544.15</v>
      </c>
      <c r="AN13" s="2">
        <f>Financeiro!AN13+Complemento!AO13</f>
        <v>0</v>
      </c>
      <c r="AO13" s="2">
        <f>Financeiro!AO13+Complemento!AP13</f>
        <v>7893.9</v>
      </c>
      <c r="AP13" s="2">
        <f t="shared" si="0"/>
        <v>501262.65</v>
      </c>
    </row>
    <row r="14" spans="1:42" x14ac:dyDescent="0.25">
      <c r="A14" t="s">
        <v>56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1934.4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 t="shared" si="0"/>
        <v>1934.4</v>
      </c>
    </row>
    <row r="15" spans="1:42" x14ac:dyDescent="0.25">
      <c r="A15" t="s">
        <v>57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1980</v>
      </c>
      <c r="AN15" s="2">
        <f>Financeiro!AN15+Complemento!AO15</f>
        <v>0</v>
      </c>
      <c r="AO15" s="2">
        <f>Financeiro!AO15+Complemento!AP15</f>
        <v>0</v>
      </c>
      <c r="AP15" s="2">
        <f t="shared" si="0"/>
        <v>1980</v>
      </c>
    </row>
    <row r="16" spans="1:42" x14ac:dyDescent="0.25">
      <c r="A16" t="s">
        <v>58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4451.32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2">
        <f t="shared" si="0"/>
        <v>4451.32</v>
      </c>
    </row>
    <row r="17" spans="1:42" x14ac:dyDescent="0.25">
      <c r="A17" t="s">
        <v>59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4950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5940</v>
      </c>
      <c r="AN17" s="2">
        <f>Financeiro!AN17+Complemento!AO17</f>
        <v>0</v>
      </c>
      <c r="AO17" s="2">
        <f>Financeiro!AO17+Complemento!AP17</f>
        <v>0</v>
      </c>
      <c r="AP17" s="2">
        <f t="shared" si="0"/>
        <v>10890</v>
      </c>
    </row>
    <row r="18" spans="1:42" x14ac:dyDescent="0.25">
      <c r="A18" t="s">
        <v>60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6890.7999999999993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 t="shared" si="0"/>
        <v>6890.7999999999993</v>
      </c>
    </row>
    <row r="19" spans="1:42" x14ac:dyDescent="0.25">
      <c r="A19" t="s">
        <v>61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81177.84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>Financeiro!AO19+Complemento!AP19</f>
        <v>0</v>
      </c>
      <c r="AP19" s="2">
        <f t="shared" si="0"/>
        <v>81177.84</v>
      </c>
    </row>
    <row r="20" spans="1:42" x14ac:dyDescent="0.25">
      <c r="A20" t="s">
        <v>62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21560.400000000001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1796.7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>Financeiro!AO20+Complemento!AP20</f>
        <v>0</v>
      </c>
      <c r="AP20" s="2">
        <f t="shared" si="0"/>
        <v>23357.100000000002</v>
      </c>
    </row>
    <row r="21" spans="1:42" x14ac:dyDescent="0.25">
      <c r="A21" t="s">
        <v>63</v>
      </c>
      <c r="B21" s="2">
        <f>Financeiro!B21+Complemento!C21</f>
        <v>30540</v>
      </c>
      <c r="C21" s="2">
        <f>Financeiro!C21+Complemento!D21</f>
        <v>183240</v>
      </c>
      <c r="D21" s="2">
        <f>Financeiro!D21+Complemento!E21</f>
        <v>8551.2000000000007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2443.1999999999998</v>
      </c>
      <c r="H21" s="2">
        <f>Financeiro!H21+Complemento!I21</f>
        <v>260200.8</v>
      </c>
      <c r="I21" s="2">
        <f>Financeiro!I21+Complemento!J21</f>
        <v>0</v>
      </c>
      <c r="J21" s="2">
        <f>Financeiro!J21+Complemento!K21</f>
        <v>122160</v>
      </c>
      <c r="K21" s="2">
        <f>Financeiro!K21+Complemento!L21</f>
        <v>0</v>
      </c>
      <c r="L21" s="2">
        <f>Financeiro!L21+Complemento!M21</f>
        <v>87955.199999999997</v>
      </c>
      <c r="M21" s="2">
        <f>Financeiro!M21+Complemento!N21</f>
        <v>0</v>
      </c>
      <c r="N21" s="2">
        <f>Financeiro!N21+Complemento!O21</f>
        <v>105057.60000000001</v>
      </c>
      <c r="O21" s="2">
        <f>Financeiro!O21+Complemento!P21</f>
        <v>135597.6</v>
      </c>
      <c r="P21" s="2">
        <f>Financeiro!P21+Complemento!Q21</f>
        <v>1221.5999999999999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193012.8</v>
      </c>
      <c r="T21" s="2">
        <f>Financeiro!T21+Complemento!U21</f>
        <v>26875.200000000001</v>
      </c>
      <c r="U21" s="2">
        <f>Financeiro!U21+Complemento!V21</f>
        <v>17102.400000000001</v>
      </c>
      <c r="V21" s="2">
        <f>Financeiro!V21+Complemento!W21</f>
        <v>89176.8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493526.4</v>
      </c>
      <c r="AA21" s="2">
        <f>Financeiro!AA21+Complemento!AB21</f>
        <v>112387.2</v>
      </c>
      <c r="AB21" s="2">
        <f>Financeiro!AB21+Complemento!AC21</f>
        <v>603470.4</v>
      </c>
      <c r="AC21" s="2">
        <f>Financeiro!AC21+Complemento!AD21</f>
        <v>2443.1999999999998</v>
      </c>
      <c r="AD21" s="2">
        <f>Financeiro!AD21+Complemento!AE21</f>
        <v>8551.2000000000007</v>
      </c>
      <c r="AE21" s="2">
        <f>Financeiro!AE21+Complemento!AF21</f>
        <v>24432</v>
      </c>
      <c r="AF21" s="2">
        <f>Financeiro!AF21+Complemento!AG21</f>
        <v>0</v>
      </c>
      <c r="AG21" s="2">
        <f>Financeiro!AG21+Complemento!AH21</f>
        <v>91620</v>
      </c>
      <c r="AH21" s="2">
        <f>Financeiro!AH21+Complemento!AI21</f>
        <v>291962.40000000002</v>
      </c>
      <c r="AI21" s="2">
        <f>Financeiro!AI21+Complemento!AJ21</f>
        <v>21988.799999999999</v>
      </c>
      <c r="AJ21" s="2">
        <f>Financeiro!AJ21+Complemento!AK21</f>
        <v>166137.60000000001</v>
      </c>
      <c r="AK21" s="2">
        <f>Financeiro!AK21+Complemento!AL21</f>
        <v>356707.2</v>
      </c>
      <c r="AL21" s="2">
        <f>Financeiro!AL21+Complemento!AM21</f>
        <v>4886.3999999999996</v>
      </c>
      <c r="AM21" s="2">
        <f>Financeiro!AM21+Complemento!AN21</f>
        <v>278524.79999999999</v>
      </c>
      <c r="AN21" s="2">
        <f>Financeiro!AN21+Complemento!AO21</f>
        <v>647448</v>
      </c>
      <c r="AO21" s="2">
        <f>Financeiro!AO21+Complemento!AP21</f>
        <v>9772.7999999999993</v>
      </c>
      <c r="AP21" s="2">
        <f t="shared" si="0"/>
        <v>4376992.8</v>
      </c>
    </row>
    <row r="22" spans="1:42" x14ac:dyDescent="0.25">
      <c r="A22" t="s">
        <v>64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2191.1999999999998</v>
      </c>
      <c r="F22" s="2">
        <f>Financeiro!F22+Complemento!G22</f>
        <v>20816.400000000001</v>
      </c>
      <c r="G22" s="2">
        <f>Financeiro!G22+Complemento!H22</f>
        <v>1752.96</v>
      </c>
      <c r="H22" s="2">
        <f>Financeiro!H22+Complemento!I22</f>
        <v>0</v>
      </c>
      <c r="I22" s="2">
        <f>Financeiro!I22+Complemento!J22</f>
        <v>6573.6</v>
      </c>
      <c r="J22" s="2">
        <f>Financeiro!J22+Complemento!K22</f>
        <v>7669.2000000000007</v>
      </c>
      <c r="K22" s="2">
        <f>Financeiro!K22+Complemento!L22</f>
        <v>12270.720000000001</v>
      </c>
      <c r="L22" s="2">
        <f>Financeiro!L22+Complemento!M22</f>
        <v>12051.6</v>
      </c>
      <c r="M22" s="2">
        <f>Financeiro!M22+Complemento!N22</f>
        <v>17529.599999999999</v>
      </c>
      <c r="N22" s="2">
        <f>Financeiro!N22+Complemento!O22</f>
        <v>6135.3600000000006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6573.6</v>
      </c>
      <c r="R22" s="2">
        <f>Financeiro!R22+Complemento!S22</f>
        <v>14023.68</v>
      </c>
      <c r="S22" s="2">
        <f>Financeiro!S22+Complemento!T22</f>
        <v>0</v>
      </c>
      <c r="T22" s="2">
        <f>Financeiro!T22+Complemento!U22</f>
        <v>4382.3999999999996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18625.2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1752.96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876.48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 t="shared" si="0"/>
        <v>133224.96000000002</v>
      </c>
    </row>
    <row r="23" spans="1:42" x14ac:dyDescent="0.25">
      <c r="A23" t="s">
        <v>43</v>
      </c>
      <c r="B23" s="2">
        <f t="shared" ref="B23:AO23" si="1">SUM(B2:B22)</f>
        <v>36178.5</v>
      </c>
      <c r="C23" s="2">
        <f t="shared" si="1"/>
        <v>183240</v>
      </c>
      <c r="D23" s="2">
        <f t="shared" si="1"/>
        <v>24339</v>
      </c>
      <c r="E23" s="2">
        <f t="shared" si="1"/>
        <v>2191.1999999999998</v>
      </c>
      <c r="F23" s="2">
        <f t="shared" si="1"/>
        <v>20816.400000000001</v>
      </c>
      <c r="G23" s="2">
        <f t="shared" si="1"/>
        <v>4196.16</v>
      </c>
      <c r="H23" s="2">
        <f t="shared" si="1"/>
        <v>260200.8</v>
      </c>
      <c r="I23" s="2">
        <f t="shared" si="1"/>
        <v>6573.6</v>
      </c>
      <c r="J23" s="2">
        <f t="shared" si="1"/>
        <v>129829.2</v>
      </c>
      <c r="K23" s="2">
        <f t="shared" si="1"/>
        <v>12270.720000000001</v>
      </c>
      <c r="L23" s="2">
        <f t="shared" si="1"/>
        <v>100006.8</v>
      </c>
      <c r="M23" s="2">
        <f t="shared" si="1"/>
        <v>61385.599999999999</v>
      </c>
      <c r="N23" s="2">
        <f t="shared" si="1"/>
        <v>143500.59999999998</v>
      </c>
      <c r="O23" s="2">
        <f t="shared" si="1"/>
        <v>299026.48</v>
      </c>
      <c r="P23" s="2">
        <f t="shared" si="1"/>
        <v>3477</v>
      </c>
      <c r="Q23" s="2">
        <f t="shared" si="1"/>
        <v>6573.6</v>
      </c>
      <c r="R23" s="2">
        <f t="shared" si="1"/>
        <v>28405.760000000002</v>
      </c>
      <c r="S23" s="2">
        <f t="shared" si="1"/>
        <v>210363.81</v>
      </c>
      <c r="T23" s="2">
        <f t="shared" si="1"/>
        <v>31257.599999999999</v>
      </c>
      <c r="U23" s="2">
        <f t="shared" si="1"/>
        <v>24751.08</v>
      </c>
      <c r="V23" s="2">
        <f t="shared" si="1"/>
        <v>134059.18</v>
      </c>
      <c r="W23" s="2">
        <f t="shared" si="1"/>
        <v>7317.45</v>
      </c>
      <c r="X23" s="2">
        <f t="shared" si="1"/>
        <v>1691.55</v>
      </c>
      <c r="Y23" s="2">
        <f t="shared" si="1"/>
        <v>24969.279999999995</v>
      </c>
      <c r="Z23" s="2">
        <f t="shared" si="1"/>
        <v>521718.9</v>
      </c>
      <c r="AA23" s="2">
        <f t="shared" si="1"/>
        <v>240686.44</v>
      </c>
      <c r="AB23" s="2">
        <f t="shared" si="1"/>
        <v>666699.30000000005</v>
      </c>
      <c r="AC23" s="2">
        <f t="shared" si="1"/>
        <v>13720.2</v>
      </c>
      <c r="AD23" s="2">
        <f t="shared" si="1"/>
        <v>10242.75</v>
      </c>
      <c r="AE23" s="2">
        <f t="shared" si="1"/>
        <v>29506.65</v>
      </c>
      <c r="AF23" s="2">
        <f t="shared" si="1"/>
        <v>1752.96</v>
      </c>
      <c r="AG23" s="2">
        <f t="shared" si="1"/>
        <v>91620</v>
      </c>
      <c r="AH23" s="2">
        <f t="shared" si="1"/>
        <v>388810.64</v>
      </c>
      <c r="AI23" s="2">
        <f t="shared" si="1"/>
        <v>22865.279999999999</v>
      </c>
      <c r="AJ23" s="2">
        <f t="shared" si="1"/>
        <v>232702.19</v>
      </c>
      <c r="AK23" s="2">
        <f t="shared" si="1"/>
        <v>459702.33</v>
      </c>
      <c r="AL23" s="2">
        <f t="shared" si="1"/>
        <v>6577.95</v>
      </c>
      <c r="AM23" s="2">
        <f t="shared" si="1"/>
        <v>436009.51</v>
      </c>
      <c r="AN23" s="2">
        <f t="shared" si="1"/>
        <v>647448</v>
      </c>
      <c r="AO23" s="2">
        <f t="shared" si="1"/>
        <v>55547.179999999993</v>
      </c>
      <c r="AP23" s="2">
        <f>SUM(AP2:AP22)</f>
        <v>5582231.6499999994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2025-07-14T19:02:04Z</dcterms:created>
  <dcterms:modified xsi:type="dcterms:W3CDTF">2025-07-29T17:56:00Z</dcterms:modified>
</cp:coreProperties>
</file>