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Junho 2026\Detalhado\Ambulatorial\"/>
    </mc:Choice>
  </mc:AlternateContent>
  <xr:revisionPtr revIDLastSave="0" documentId="13_ncr:1_{4F75F442-B647-49FC-8BBC-7ED90BF64882}" xr6:coauthVersionLast="47" xr6:coauthVersionMax="47" xr10:uidLastSave="{00000000-0000-0000-0000-000000000000}"/>
  <bookViews>
    <workbookView xWindow="3510" yWindow="720" windowWidth="14640" windowHeight="15480" activeTab="4" xr2:uid="{ED1923FC-999C-40F8-A05E-EE0D82D542E2}"/>
  </bookViews>
  <sheets>
    <sheet name="Delib" sheetId="2" r:id="rId1"/>
    <sheet name="Físico" sheetId="1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fa">Delib!$A$1:$B$27</definedName>
    <definedName name="df">[1]Delib!$A$1:$B$27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2" i="5" l="1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I3" i="5"/>
  <c r="AI4" i="5"/>
  <c r="AI5" i="5"/>
  <c r="AI6" i="5"/>
  <c r="AI7" i="5"/>
  <c r="AI8" i="5"/>
  <c r="AI9" i="5"/>
  <c r="AI10" i="5"/>
  <c r="AI11" i="5"/>
  <c r="AI12" i="5"/>
  <c r="AI13" i="5"/>
  <c r="AI14" i="5"/>
  <c r="AI15" i="5"/>
  <c r="AI16" i="5"/>
  <c r="AI17" i="5"/>
  <c r="AI18" i="5"/>
  <c r="AI19" i="5"/>
  <c r="AI20" i="5"/>
  <c r="AI21" i="5"/>
  <c r="AI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B2" i="5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J3" i="4"/>
  <c r="AJ4" i="4"/>
  <c r="AJ5" i="4"/>
  <c r="AJ6" i="4"/>
  <c r="AJ7" i="4"/>
  <c r="AJ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1" i="4"/>
  <c r="AJ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" i="4"/>
</calcChain>
</file>

<file path=xl/sharedStrings.xml><?xml version="1.0" encoding="utf-8"?>
<sst xmlns="http://schemas.openxmlformats.org/spreadsheetml/2006/main" count="226" uniqueCount="57">
  <si>
    <t>Estabelecimentos CNES-SC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</si>
  <si>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</si>
  <si>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</si>
  <si>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</si>
  <si>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</si>
  <si>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0405030045 FOTOCOAGULACAO A LASER</t>
  </si>
  <si>
    <t>0405030134 VITRECTOMIA ANTERIOR</t>
  </si>
  <si>
    <t>0405030193 PAN-FOTOCOAGULACAO DE RETINA A LASER</t>
  </si>
  <si>
    <t>0405040105 EXPLANTE DE LENTE INTRA OCULAR</t>
  </si>
  <si>
    <t>0405040202 TRATAMENTO DE PTOSE PALPEBRAL</t>
  </si>
  <si>
    <t>0405050011 CAPSULECTOMIA POSTERIOR CIRURGICA</t>
  </si>
  <si>
    <t>0405050020 CAPSULOTOMIA A YAG LASER</t>
  </si>
  <si>
    <t>0405050046 CICLOCRIOCOAGULACAO / DIATERMIA</t>
  </si>
  <si>
    <t>0405050127 FOTOTRABECULOPLASTIA A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</si>
  <si>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</si>
  <si>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</si>
  <si>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</si>
  <si>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</si>
  <si>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</si>
  <si>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</si>
  <si>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</si>
  <si>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</si>
  <si>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</si>
  <si>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0717266 CLINICA MEDICA CENTER</t>
  </si>
  <si>
    <t>2303167 HOSPITAL SANTO ANTONIO DE ITAPEMA</t>
  </si>
  <si>
    <t>2303892 HOSPITAL SAO FRANCISCO</t>
  </si>
  <si>
    <t>2306336 HOSPITAL SAO JOSE</t>
  </si>
  <si>
    <t>2306344 HOSPITAL JARAGUA</t>
  </si>
  <si>
    <t>2379627 HOSPITAL SAMARIA</t>
  </si>
  <si>
    <t>2491249 HOSPITAL SANTA CRUZ DE CANOINHAS</t>
  </si>
  <si>
    <t>2492342 HOSPITAL SANTO ANTONIO GUARAMIRIM</t>
  </si>
  <si>
    <t>2521695 HOSPITAL RIO NEGRINHO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</si>
  <si>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</si>
  <si>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</si>
  <si>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</si>
  <si>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</si>
  <si>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</si>
  <si>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2558246 HOSPITAL SANTA ISABEL</t>
  </si>
  <si>
    <t>2568713 HOSPITAL REGIONAL ALTO VALE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</si>
  <si>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</si>
  <si>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</si>
  <si>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</si>
  <si>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</si>
  <si>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</si>
  <si>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4146336 HOSPITAL DA CATARATA DE FLORIANOPOLIS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</si>
  <si>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</si>
  <si>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</si>
  <si>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</si>
  <si>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</si>
  <si>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</si>
  <si>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7486596 HOSPITAL REGIONAL DE BIGUACU HELMUTH NASS</t>
  </si>
  <si>
    <t>7728557 BOJ FILIAL</t>
  </si>
  <si>
    <t>9175849 OPHTALMUS CLINICA DE OLHOS CC</t>
  </si>
  <si>
    <t>9359397 HOSPITAL DA VISAO JOINVILLE</t>
  </si>
  <si>
    <t>9717463 HOSPITAL DA VISAO JARAGUA DO SUL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</si>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</sst>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Maio%202026/Detalhado/Ambulatorial/SIA%20FAEC%20Ma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405010010</v>
          </cell>
          <cell r="B2">
            <v>407.48</v>
          </cell>
        </row>
        <row r="3">
          <cell r="A3">
            <v>405010028</v>
          </cell>
          <cell r="B3">
            <v>278.89999999999998</v>
          </cell>
        </row>
        <row r="4">
          <cell r="A4">
            <v>405010079</v>
          </cell>
          <cell r="B4">
            <v>393.75</v>
          </cell>
        </row>
        <row r="5">
          <cell r="A5">
            <v>405010117</v>
          </cell>
          <cell r="B5">
            <v>689.66</v>
          </cell>
        </row>
        <row r="6">
          <cell r="A6">
            <v>405010125</v>
          </cell>
          <cell r="B6">
            <v>622.08000000000004</v>
          </cell>
        </row>
        <row r="7">
          <cell r="A7">
            <v>405020015</v>
          </cell>
          <cell r="B7">
            <v>1661.76</v>
          </cell>
        </row>
        <row r="8">
          <cell r="A8">
            <v>405030045</v>
          </cell>
          <cell r="B8">
            <v>538.04999999999995</v>
          </cell>
        </row>
        <row r="9">
          <cell r="A9">
            <v>405030070</v>
          </cell>
          <cell r="B9">
            <v>1074.8599999999999</v>
          </cell>
        </row>
        <row r="10">
          <cell r="A10">
            <v>405030134</v>
          </cell>
          <cell r="B10">
            <v>381.08</v>
          </cell>
        </row>
        <row r="11">
          <cell r="A11">
            <v>405030193</v>
          </cell>
          <cell r="B11">
            <v>430.46</v>
          </cell>
        </row>
        <row r="12">
          <cell r="A12">
            <v>405040016</v>
          </cell>
          <cell r="B12">
            <v>564.17999999999995</v>
          </cell>
        </row>
        <row r="13">
          <cell r="A13">
            <v>405040105</v>
          </cell>
          <cell r="B13">
            <v>846.19</v>
          </cell>
        </row>
        <row r="14">
          <cell r="A14">
            <v>405050011</v>
          </cell>
          <cell r="B14">
            <v>499.7</v>
          </cell>
        </row>
        <row r="15">
          <cell r="A15">
            <v>405050020</v>
          </cell>
          <cell r="B15">
            <v>451.08</v>
          </cell>
        </row>
        <row r="16">
          <cell r="A16">
            <v>405050097</v>
          </cell>
          <cell r="B16">
            <v>0</v>
          </cell>
        </row>
        <row r="17">
          <cell r="A17">
            <v>405050100</v>
          </cell>
          <cell r="B17">
            <v>0</v>
          </cell>
        </row>
        <row r="18">
          <cell r="A18">
            <v>405050119</v>
          </cell>
          <cell r="B18">
            <v>0</v>
          </cell>
        </row>
        <row r="19">
          <cell r="A19">
            <v>405050127</v>
          </cell>
          <cell r="B19">
            <v>405</v>
          </cell>
        </row>
        <row r="20">
          <cell r="A20">
            <v>405050143</v>
          </cell>
          <cell r="B20">
            <v>1083.55</v>
          </cell>
        </row>
        <row r="21">
          <cell r="A21">
            <v>405050151</v>
          </cell>
          <cell r="B21">
            <v>1112.83</v>
          </cell>
        </row>
        <row r="22">
          <cell r="A22">
            <v>405050194</v>
          </cell>
          <cell r="B22">
            <v>405</v>
          </cell>
        </row>
        <row r="23">
          <cell r="A23">
            <v>405050216</v>
          </cell>
          <cell r="B23">
            <v>516.80999999999995</v>
          </cell>
        </row>
        <row r="24">
          <cell r="A24">
            <v>405050224</v>
          </cell>
          <cell r="B24">
            <v>872.88</v>
          </cell>
        </row>
        <row r="25">
          <cell r="A25">
            <v>405050321</v>
          </cell>
          <cell r="B25">
            <v>898.35</v>
          </cell>
        </row>
        <row r="26">
          <cell r="A26">
            <v>405050372</v>
          </cell>
          <cell r="B26">
            <v>0</v>
          </cell>
        </row>
        <row r="27">
          <cell r="A27">
            <v>409050083</v>
          </cell>
          <cell r="B27">
            <v>438.24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3D202-7D6A-4455-A7C2-8893645F31EF}">
  <dimension ref="A1:B27"/>
  <sheetViews>
    <sheetView workbookViewId="0">
      <selection sqref="A1:B27"/>
    </sheetView>
  </sheetViews>
  <sheetFormatPr defaultRowHeight="15" x14ac:dyDescent="0.25"/>
  <cols>
    <col min="1" max="1" width="12" bestFit="1" customWidth="1"/>
    <col min="2" max="2" width="13.85546875" bestFit="1" customWidth="1"/>
  </cols>
  <sheetData>
    <row r="1" spans="1:2" x14ac:dyDescent="0.25">
      <c r="A1" t="s">
        <v>55</v>
      </c>
      <c r="B1" t="s">
        <v>56</v>
      </c>
    </row>
    <row r="2" spans="1:2" x14ac:dyDescent="0.25">
      <c r="A2">
        <v>405010010</v>
      </c>
      <c r="B2" s="1">
        <v>407.48</v>
      </c>
    </row>
    <row r="3" spans="1:2" x14ac:dyDescent="0.25">
      <c r="A3">
        <v>405010028</v>
      </c>
      <c r="B3" s="1">
        <v>278.89999999999998</v>
      </c>
    </row>
    <row r="4" spans="1:2" x14ac:dyDescent="0.25">
      <c r="A4">
        <v>405010079</v>
      </c>
      <c r="B4" s="1">
        <v>393.75</v>
      </c>
    </row>
    <row r="5" spans="1:2" x14ac:dyDescent="0.25">
      <c r="A5">
        <v>405010117</v>
      </c>
      <c r="B5" s="1">
        <v>689.66</v>
      </c>
    </row>
    <row r="6" spans="1:2" x14ac:dyDescent="0.25">
      <c r="A6">
        <v>405010125</v>
      </c>
      <c r="B6" s="1">
        <v>622.08000000000004</v>
      </c>
    </row>
    <row r="7" spans="1:2" x14ac:dyDescent="0.25">
      <c r="A7">
        <v>405020015</v>
      </c>
      <c r="B7" s="1">
        <v>1661.76</v>
      </c>
    </row>
    <row r="8" spans="1:2" x14ac:dyDescent="0.25">
      <c r="A8">
        <v>405030045</v>
      </c>
      <c r="B8" s="1">
        <v>538.04999999999995</v>
      </c>
    </row>
    <row r="9" spans="1:2" x14ac:dyDescent="0.25">
      <c r="A9">
        <v>405030070</v>
      </c>
      <c r="B9" s="1">
        <v>1074.8599999999999</v>
      </c>
    </row>
    <row r="10" spans="1:2" x14ac:dyDescent="0.25">
      <c r="A10">
        <v>405030134</v>
      </c>
      <c r="B10" s="1">
        <v>381.08</v>
      </c>
    </row>
    <row r="11" spans="1:2" x14ac:dyDescent="0.25">
      <c r="A11">
        <v>405030193</v>
      </c>
      <c r="B11" s="1">
        <v>430.46</v>
      </c>
    </row>
    <row r="12" spans="1:2" x14ac:dyDescent="0.25">
      <c r="A12">
        <v>405040016</v>
      </c>
      <c r="B12" s="1">
        <v>564.17999999999995</v>
      </c>
    </row>
    <row r="13" spans="1:2" x14ac:dyDescent="0.25">
      <c r="A13">
        <v>405040105</v>
      </c>
      <c r="B13" s="1">
        <v>846.19</v>
      </c>
    </row>
    <row r="14" spans="1:2" x14ac:dyDescent="0.25">
      <c r="A14">
        <v>405050011</v>
      </c>
      <c r="B14" s="1">
        <v>499.7</v>
      </c>
    </row>
    <row r="15" spans="1:2" x14ac:dyDescent="0.25">
      <c r="A15">
        <v>405050020</v>
      </c>
      <c r="B15" s="1">
        <v>451.08</v>
      </c>
    </row>
    <row r="16" spans="1:2" x14ac:dyDescent="0.25">
      <c r="A16">
        <v>405050097</v>
      </c>
      <c r="B16" s="1">
        <v>0</v>
      </c>
    </row>
    <row r="17" spans="1:2" x14ac:dyDescent="0.25">
      <c r="A17">
        <v>405050100</v>
      </c>
      <c r="B17" s="1">
        <v>0</v>
      </c>
    </row>
    <row r="18" spans="1:2" x14ac:dyDescent="0.25">
      <c r="A18">
        <v>405050119</v>
      </c>
      <c r="B18" s="1">
        <v>0</v>
      </c>
    </row>
    <row r="19" spans="1:2" x14ac:dyDescent="0.25">
      <c r="A19">
        <v>405050127</v>
      </c>
      <c r="B19" s="1">
        <v>405</v>
      </c>
    </row>
    <row r="20" spans="1:2" x14ac:dyDescent="0.25">
      <c r="A20">
        <v>405050143</v>
      </c>
      <c r="B20" s="1">
        <v>1083.55</v>
      </c>
    </row>
    <row r="21" spans="1:2" x14ac:dyDescent="0.25">
      <c r="A21">
        <v>405050151</v>
      </c>
      <c r="B21" s="1">
        <v>1112.83</v>
      </c>
    </row>
    <row r="22" spans="1:2" x14ac:dyDescent="0.25">
      <c r="A22">
        <v>405050194</v>
      </c>
      <c r="B22" s="1">
        <v>405</v>
      </c>
    </row>
    <row r="23" spans="1:2" x14ac:dyDescent="0.25">
      <c r="A23">
        <v>405050216</v>
      </c>
      <c r="B23" s="1">
        <v>516.80999999999995</v>
      </c>
    </row>
    <row r="24" spans="1:2" x14ac:dyDescent="0.25">
      <c r="A24">
        <v>405050224</v>
      </c>
      <c r="B24" s="1">
        <v>872.88</v>
      </c>
    </row>
    <row r="25" spans="1:2" x14ac:dyDescent="0.25">
      <c r="A25">
        <v>405050321</v>
      </c>
      <c r="B25" s="1">
        <v>898.35</v>
      </c>
    </row>
    <row r="26" spans="1:2" x14ac:dyDescent="0.25">
      <c r="A26">
        <v>405050372</v>
      </c>
      <c r="B26" s="1">
        <v>0</v>
      </c>
    </row>
    <row r="27" spans="1:2" x14ac:dyDescent="0.25">
      <c r="A27">
        <v>409050083</v>
      </c>
      <c r="B27" s="1">
        <v>438.24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8CBB-1016-44C8-9196-7F9913D0B2F8}">
  <dimension ref="A1:AI22"/>
  <sheetViews>
    <sheetView workbookViewId="0">
      <selection sqref="A1:AI22"/>
    </sheetView>
  </sheetViews>
  <sheetFormatPr defaultRowHeight="15" x14ac:dyDescent="0.25"/>
  <sheetData>
    <row r="1" spans="1:35" x14ac:dyDescent="0.2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  <c r="AI1" t="s">
        <v>21</v>
      </c>
    </row>
    <row r="2" spans="1:35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29</v>
      </c>
      <c r="M2">
        <v>0</v>
      </c>
      <c r="N2">
        <v>4</v>
      </c>
      <c r="O2">
        <v>4</v>
      </c>
      <c r="P2">
        <v>0</v>
      </c>
      <c r="Q2">
        <v>0</v>
      </c>
      <c r="R2">
        <v>0</v>
      </c>
      <c r="S2">
        <v>0</v>
      </c>
      <c r="T2">
        <v>0</v>
      </c>
      <c r="U2">
        <v>2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39</v>
      </c>
    </row>
    <row r="3" spans="1:35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</v>
      </c>
      <c r="M3">
        <v>0</v>
      </c>
      <c r="N3">
        <v>0</v>
      </c>
      <c r="O3">
        <v>3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11</v>
      </c>
      <c r="W3">
        <v>9</v>
      </c>
      <c r="X3">
        <v>0</v>
      </c>
      <c r="Y3">
        <v>0</v>
      </c>
      <c r="Z3">
        <v>1</v>
      </c>
      <c r="AA3">
        <v>0</v>
      </c>
      <c r="AB3">
        <v>0</v>
      </c>
      <c r="AC3">
        <v>0</v>
      </c>
      <c r="AD3">
        <v>0</v>
      </c>
      <c r="AE3">
        <v>10</v>
      </c>
      <c r="AF3">
        <v>0</v>
      </c>
      <c r="AG3">
        <v>0</v>
      </c>
      <c r="AH3">
        <v>0</v>
      </c>
      <c r="AI3">
        <v>39</v>
      </c>
    </row>
    <row r="4" spans="1:35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3</v>
      </c>
      <c r="M4">
        <v>0</v>
      </c>
      <c r="N4">
        <v>0</v>
      </c>
      <c r="O4">
        <v>0</v>
      </c>
      <c r="P4">
        <v>22</v>
      </c>
      <c r="Q4">
        <v>0</v>
      </c>
      <c r="R4">
        <v>0</v>
      </c>
      <c r="S4">
        <v>0</v>
      </c>
      <c r="T4">
        <v>0</v>
      </c>
      <c r="U4">
        <v>2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27</v>
      </c>
    </row>
    <row r="5" spans="1:35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126</v>
      </c>
      <c r="M5">
        <v>0</v>
      </c>
      <c r="N5">
        <v>0</v>
      </c>
      <c r="O5">
        <v>0</v>
      </c>
      <c r="P5">
        <v>23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149</v>
      </c>
    </row>
    <row r="6" spans="1:35" x14ac:dyDescent="0.25">
      <c r="A6" t="s">
        <v>5</v>
      </c>
      <c r="B6">
        <v>2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26</v>
      </c>
      <c r="P6">
        <v>0</v>
      </c>
      <c r="Q6">
        <v>0</v>
      </c>
      <c r="R6">
        <v>0</v>
      </c>
      <c r="S6">
        <v>0</v>
      </c>
      <c r="T6">
        <v>0</v>
      </c>
      <c r="U6">
        <v>3</v>
      </c>
      <c r="V6">
        <v>2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33</v>
      </c>
    </row>
    <row r="7" spans="1:35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73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73</v>
      </c>
    </row>
    <row r="8" spans="1:35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0</v>
      </c>
      <c r="Z8">
        <v>25</v>
      </c>
      <c r="AA8">
        <v>0</v>
      </c>
      <c r="AB8">
        <v>0</v>
      </c>
      <c r="AC8">
        <v>0</v>
      </c>
      <c r="AD8">
        <v>0</v>
      </c>
      <c r="AE8">
        <v>16</v>
      </c>
      <c r="AF8">
        <v>0</v>
      </c>
      <c r="AG8">
        <v>0</v>
      </c>
      <c r="AH8">
        <v>0</v>
      </c>
      <c r="AI8">
        <v>42</v>
      </c>
    </row>
    <row r="9" spans="1:35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2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2</v>
      </c>
    </row>
    <row r="10" spans="1:35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8</v>
      </c>
      <c r="I10">
        <v>0</v>
      </c>
      <c r="J10">
        <v>0</v>
      </c>
      <c r="K10">
        <v>0</v>
      </c>
      <c r="L10">
        <v>2</v>
      </c>
      <c r="M10">
        <v>138</v>
      </c>
      <c r="N10">
        <v>32</v>
      </c>
      <c r="O10">
        <v>12</v>
      </c>
      <c r="P10">
        <v>2</v>
      </c>
      <c r="Q10">
        <v>0</v>
      </c>
      <c r="R10">
        <v>16</v>
      </c>
      <c r="S10">
        <v>0</v>
      </c>
      <c r="T10">
        <v>6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216</v>
      </c>
    </row>
    <row r="11" spans="1:35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</row>
    <row r="12" spans="1:35" x14ac:dyDescent="0.25">
      <c r="A12" t="s">
        <v>11</v>
      </c>
      <c r="B12">
        <v>67</v>
      </c>
      <c r="C12">
        <v>5</v>
      </c>
      <c r="D12">
        <v>0</v>
      </c>
      <c r="E12">
        <v>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48</v>
      </c>
      <c r="M12">
        <v>0</v>
      </c>
      <c r="N12">
        <v>74</v>
      </c>
      <c r="O12">
        <v>146</v>
      </c>
      <c r="P12">
        <v>0</v>
      </c>
      <c r="Q12">
        <v>0</v>
      </c>
      <c r="R12">
        <v>0</v>
      </c>
      <c r="S12">
        <v>0</v>
      </c>
      <c r="T12">
        <v>26</v>
      </c>
      <c r="U12">
        <v>18</v>
      </c>
      <c r="V12">
        <v>22</v>
      </c>
      <c r="W12">
        <v>11</v>
      </c>
      <c r="X12">
        <v>0</v>
      </c>
      <c r="Y12">
        <v>80</v>
      </c>
      <c r="Z12">
        <v>24</v>
      </c>
      <c r="AA12">
        <v>27</v>
      </c>
      <c r="AB12">
        <v>76</v>
      </c>
      <c r="AC12">
        <v>8</v>
      </c>
      <c r="AD12">
        <v>0</v>
      </c>
      <c r="AE12">
        <v>221</v>
      </c>
      <c r="AF12">
        <v>76</v>
      </c>
      <c r="AG12">
        <v>2</v>
      </c>
      <c r="AH12">
        <v>85</v>
      </c>
      <c r="AI12">
        <v>1022</v>
      </c>
    </row>
    <row r="13" spans="1:35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</row>
    <row r="14" spans="1:35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90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90</v>
      </c>
    </row>
    <row r="15" spans="1:35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4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6</v>
      </c>
    </row>
    <row r="16" spans="1:35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6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3</v>
      </c>
      <c r="V16">
        <v>0</v>
      </c>
      <c r="W16">
        <v>0</v>
      </c>
      <c r="X16">
        <v>0</v>
      </c>
      <c r="Y16">
        <v>0</v>
      </c>
      <c r="Z16">
        <v>12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21</v>
      </c>
    </row>
    <row r="17" spans="1:35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27</v>
      </c>
      <c r="M17">
        <v>0</v>
      </c>
      <c r="N17">
        <v>0</v>
      </c>
      <c r="O17">
        <v>102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129</v>
      </c>
    </row>
    <row r="18" spans="1:35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214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214</v>
      </c>
    </row>
    <row r="19" spans="1:35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36</v>
      </c>
      <c r="Q19">
        <v>0</v>
      </c>
      <c r="R19">
        <v>3</v>
      </c>
      <c r="S19">
        <v>0</v>
      </c>
      <c r="T19">
        <v>0</v>
      </c>
      <c r="U19">
        <v>2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42</v>
      </c>
    </row>
    <row r="20" spans="1:35" x14ac:dyDescent="0.25">
      <c r="A20" t="s">
        <v>19</v>
      </c>
      <c r="B20">
        <v>15</v>
      </c>
      <c r="C20">
        <v>0</v>
      </c>
      <c r="D20">
        <v>103</v>
      </c>
      <c r="E20">
        <v>10</v>
      </c>
      <c r="F20">
        <v>0</v>
      </c>
      <c r="G20">
        <v>0</v>
      </c>
      <c r="H20">
        <v>5</v>
      </c>
      <c r="I20">
        <v>14</v>
      </c>
      <c r="J20">
        <v>0</v>
      </c>
      <c r="K20">
        <v>0</v>
      </c>
      <c r="L20">
        <v>71</v>
      </c>
      <c r="M20">
        <v>0</v>
      </c>
      <c r="N20">
        <v>19</v>
      </c>
      <c r="O20">
        <v>0</v>
      </c>
      <c r="P20">
        <v>414</v>
      </c>
      <c r="Q20">
        <v>0</v>
      </c>
      <c r="R20">
        <v>4</v>
      </c>
      <c r="S20">
        <v>41</v>
      </c>
      <c r="T20">
        <v>15</v>
      </c>
      <c r="U20">
        <v>44</v>
      </c>
      <c r="V20">
        <v>0</v>
      </c>
      <c r="W20">
        <v>0</v>
      </c>
      <c r="X20">
        <v>45</v>
      </c>
      <c r="Y20">
        <v>319</v>
      </c>
      <c r="Z20">
        <v>242</v>
      </c>
      <c r="AA20">
        <v>0</v>
      </c>
      <c r="AB20">
        <v>79</v>
      </c>
      <c r="AC20">
        <v>6</v>
      </c>
      <c r="AD20">
        <v>133</v>
      </c>
      <c r="AE20">
        <v>239</v>
      </c>
      <c r="AF20">
        <v>62</v>
      </c>
      <c r="AG20">
        <v>0</v>
      </c>
      <c r="AH20">
        <v>168</v>
      </c>
      <c r="AI20">
        <v>2048</v>
      </c>
    </row>
    <row r="21" spans="1:35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10</v>
      </c>
      <c r="G21">
        <v>4</v>
      </c>
      <c r="H21">
        <v>2</v>
      </c>
      <c r="I21">
        <v>2</v>
      </c>
      <c r="J21">
        <v>5</v>
      </c>
      <c r="K21">
        <v>1</v>
      </c>
      <c r="L21">
        <v>3</v>
      </c>
      <c r="M21">
        <v>12</v>
      </c>
      <c r="N21">
        <v>0</v>
      </c>
      <c r="O21">
        <v>0</v>
      </c>
      <c r="P21">
        <v>0</v>
      </c>
      <c r="Q21">
        <v>6</v>
      </c>
      <c r="R21">
        <v>16</v>
      </c>
      <c r="S21">
        <v>6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30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97</v>
      </c>
    </row>
    <row r="22" spans="1:35" x14ac:dyDescent="0.25">
      <c r="A22" t="s">
        <v>21</v>
      </c>
      <c r="B22">
        <v>84</v>
      </c>
      <c r="C22">
        <v>5</v>
      </c>
      <c r="D22">
        <v>103</v>
      </c>
      <c r="E22">
        <v>16</v>
      </c>
      <c r="F22">
        <v>10</v>
      </c>
      <c r="G22">
        <v>4</v>
      </c>
      <c r="H22">
        <v>15</v>
      </c>
      <c r="I22">
        <v>17</v>
      </c>
      <c r="J22">
        <v>5</v>
      </c>
      <c r="K22">
        <v>1</v>
      </c>
      <c r="L22">
        <v>314</v>
      </c>
      <c r="M22">
        <v>150</v>
      </c>
      <c r="N22">
        <v>232</v>
      </c>
      <c r="O22">
        <v>293</v>
      </c>
      <c r="P22">
        <v>785</v>
      </c>
      <c r="Q22">
        <v>6</v>
      </c>
      <c r="R22">
        <v>39</v>
      </c>
      <c r="S22">
        <v>47</v>
      </c>
      <c r="T22">
        <v>47</v>
      </c>
      <c r="U22">
        <v>76</v>
      </c>
      <c r="V22">
        <v>35</v>
      </c>
      <c r="W22">
        <v>20</v>
      </c>
      <c r="X22">
        <v>45</v>
      </c>
      <c r="Y22">
        <v>399</v>
      </c>
      <c r="Z22">
        <v>334</v>
      </c>
      <c r="AA22">
        <v>27</v>
      </c>
      <c r="AB22">
        <v>155</v>
      </c>
      <c r="AC22">
        <v>14</v>
      </c>
      <c r="AD22">
        <v>133</v>
      </c>
      <c r="AE22">
        <v>486</v>
      </c>
      <c r="AF22">
        <v>138</v>
      </c>
      <c r="AG22">
        <v>2</v>
      </c>
      <c r="AH22">
        <v>254</v>
      </c>
      <c r="AI22">
        <v>4291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5578C-5E32-475D-93A3-DA5015F27576}">
  <dimension ref="A1:AI22"/>
  <sheetViews>
    <sheetView workbookViewId="0"/>
  </sheetViews>
  <sheetFormatPr defaultRowHeight="15" x14ac:dyDescent="0.25"/>
  <cols>
    <col min="2" max="2" width="13.28515625" bestFit="1" customWidth="1"/>
    <col min="3" max="3" width="10.5703125" bestFit="1" customWidth="1"/>
    <col min="4" max="5" width="13.28515625" bestFit="1" customWidth="1"/>
    <col min="6" max="7" width="12.140625" bestFit="1" customWidth="1"/>
    <col min="8" max="9" width="13.28515625" bestFit="1" customWidth="1"/>
    <col min="10" max="10" width="12.140625" bestFit="1" customWidth="1"/>
    <col min="11" max="11" width="10.5703125" bestFit="1" customWidth="1"/>
    <col min="12" max="13" width="14.28515625" bestFit="1" customWidth="1"/>
    <col min="14" max="15" width="13.28515625" bestFit="1" customWidth="1"/>
    <col min="16" max="16" width="14.28515625" bestFit="1" customWidth="1"/>
    <col min="17" max="17" width="12.140625" bestFit="1" customWidth="1"/>
    <col min="18" max="21" width="13.28515625" bestFit="1" customWidth="1"/>
    <col min="22" max="23" width="12.140625" bestFit="1" customWidth="1"/>
    <col min="24" max="24" width="13.28515625" bestFit="1" customWidth="1"/>
    <col min="25" max="26" width="14.28515625" bestFit="1" customWidth="1"/>
    <col min="27" max="27" width="12.140625" bestFit="1" customWidth="1"/>
    <col min="28" max="28" width="14.28515625" bestFit="1" customWidth="1"/>
    <col min="29" max="29" width="12.140625" bestFit="1" customWidth="1"/>
    <col min="30" max="31" width="14.28515625" bestFit="1" customWidth="1"/>
    <col min="32" max="32" width="13.28515625" bestFit="1" customWidth="1"/>
    <col min="33" max="33" width="10.5703125" bestFit="1" customWidth="1"/>
    <col min="34" max="34" width="14.28515625" bestFit="1" customWidth="1"/>
    <col min="35" max="35" width="15.85546875" bestFit="1" customWidth="1"/>
  </cols>
  <sheetData>
    <row r="1" spans="1:35" x14ac:dyDescent="0.2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  <c r="AI1" t="s">
        <v>21</v>
      </c>
    </row>
    <row r="2" spans="1:35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11816.92</v>
      </c>
      <c r="M2" s="1">
        <v>0</v>
      </c>
      <c r="N2" s="1">
        <v>1629.92</v>
      </c>
      <c r="O2" s="1">
        <v>1629.92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814.96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15891.72</v>
      </c>
    </row>
    <row r="3" spans="1:35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787.5</v>
      </c>
      <c r="M3" s="1">
        <v>0</v>
      </c>
      <c r="N3" s="1">
        <v>0</v>
      </c>
      <c r="O3" s="1">
        <v>472.5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1732.5</v>
      </c>
      <c r="W3" s="1">
        <v>1417.5</v>
      </c>
      <c r="X3" s="1">
        <v>0</v>
      </c>
      <c r="Y3" s="1">
        <v>0</v>
      </c>
      <c r="Z3" s="1">
        <v>157.5</v>
      </c>
      <c r="AA3" s="1">
        <v>0</v>
      </c>
      <c r="AB3" s="1">
        <v>0</v>
      </c>
      <c r="AC3" s="1">
        <v>0</v>
      </c>
      <c r="AD3" s="1">
        <v>0</v>
      </c>
      <c r="AE3" s="1">
        <v>1575</v>
      </c>
      <c r="AF3" s="1">
        <v>0</v>
      </c>
      <c r="AG3" s="1">
        <v>0</v>
      </c>
      <c r="AH3" s="1">
        <v>0</v>
      </c>
      <c r="AI3" s="1">
        <v>6142.5</v>
      </c>
    </row>
    <row r="4" spans="1:35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2068.98</v>
      </c>
      <c r="M4" s="1">
        <v>0</v>
      </c>
      <c r="N4" s="1">
        <v>0</v>
      </c>
      <c r="O4" s="1">
        <v>0</v>
      </c>
      <c r="P4" s="1">
        <v>15172.52</v>
      </c>
      <c r="Q4" s="1">
        <v>0</v>
      </c>
      <c r="R4" s="1">
        <v>0</v>
      </c>
      <c r="S4" s="1">
        <v>0</v>
      </c>
      <c r="T4" s="1">
        <v>0</v>
      </c>
      <c r="U4" s="1">
        <v>1379.32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18620.82</v>
      </c>
    </row>
    <row r="5" spans="1:35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39191.040000000001</v>
      </c>
      <c r="M5" s="1">
        <v>0</v>
      </c>
      <c r="N5" s="1">
        <v>0</v>
      </c>
      <c r="O5" s="1">
        <v>0</v>
      </c>
      <c r="P5" s="1">
        <v>7153.92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46344.959999999999</v>
      </c>
    </row>
    <row r="6" spans="1:35" x14ac:dyDescent="0.25">
      <c r="A6" t="s">
        <v>5</v>
      </c>
      <c r="B6" s="1">
        <v>215.22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2797.86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322.83</v>
      </c>
      <c r="V6" s="1">
        <v>215.22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3551.13</v>
      </c>
    </row>
    <row r="7" spans="1:35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55637.68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55637.68</v>
      </c>
    </row>
    <row r="8" spans="1:35" x14ac:dyDescent="0.25">
      <c r="A8" t="s">
        <v>7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430.46</v>
      </c>
      <c r="V8" s="1">
        <v>0</v>
      </c>
      <c r="W8" s="1">
        <v>0</v>
      </c>
      <c r="X8" s="1">
        <v>0</v>
      </c>
      <c r="Y8" s="1">
        <v>0</v>
      </c>
      <c r="Z8" s="1">
        <v>10761.5</v>
      </c>
      <c r="AA8" s="1">
        <v>0</v>
      </c>
      <c r="AB8" s="1">
        <v>0</v>
      </c>
      <c r="AC8" s="1">
        <v>0</v>
      </c>
      <c r="AD8" s="1">
        <v>0</v>
      </c>
      <c r="AE8" s="1">
        <v>6887.36</v>
      </c>
      <c r="AF8" s="1">
        <v>0</v>
      </c>
      <c r="AG8" s="1">
        <v>0</v>
      </c>
      <c r="AH8" s="1">
        <v>0</v>
      </c>
      <c r="AI8" s="1">
        <v>18079.32</v>
      </c>
    </row>
    <row r="9" spans="1:35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1692.38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1692.38</v>
      </c>
    </row>
    <row r="10" spans="1:35" x14ac:dyDescent="0.25">
      <c r="A10" t="s">
        <v>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7191.04</v>
      </c>
      <c r="I10" s="1">
        <v>0</v>
      </c>
      <c r="J10" s="1">
        <v>0</v>
      </c>
      <c r="K10" s="1">
        <v>0</v>
      </c>
      <c r="L10" s="1">
        <v>1797.76</v>
      </c>
      <c r="M10" s="1">
        <v>124045.44</v>
      </c>
      <c r="N10" s="1">
        <v>28764.16</v>
      </c>
      <c r="O10" s="1">
        <v>10786.56</v>
      </c>
      <c r="P10" s="1">
        <v>1797.76</v>
      </c>
      <c r="Q10" s="1">
        <v>0</v>
      </c>
      <c r="R10" s="1">
        <v>14382.08</v>
      </c>
      <c r="S10" s="1">
        <v>0</v>
      </c>
      <c r="T10" s="1">
        <v>5393.28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194158.07999999999</v>
      </c>
    </row>
    <row r="11" spans="1:35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180.45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180.45</v>
      </c>
    </row>
    <row r="12" spans="1:35" x14ac:dyDescent="0.25">
      <c r="A12" t="s">
        <v>11</v>
      </c>
      <c r="B12" s="1">
        <v>7555.59</v>
      </c>
      <c r="C12" s="1">
        <v>563.85</v>
      </c>
      <c r="D12" s="1">
        <v>0</v>
      </c>
      <c r="E12" s="1">
        <v>676.62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5412.96</v>
      </c>
      <c r="M12" s="1">
        <v>0</v>
      </c>
      <c r="N12" s="1">
        <v>8344.98</v>
      </c>
      <c r="O12" s="1">
        <v>16464.419999999998</v>
      </c>
      <c r="P12" s="1">
        <v>0</v>
      </c>
      <c r="Q12" s="1">
        <v>0</v>
      </c>
      <c r="R12" s="1">
        <v>0</v>
      </c>
      <c r="S12" s="1">
        <v>0</v>
      </c>
      <c r="T12" s="1">
        <v>2932.02</v>
      </c>
      <c r="U12" s="1">
        <v>2029.86</v>
      </c>
      <c r="V12" s="1">
        <v>2480.94</v>
      </c>
      <c r="W12" s="1">
        <v>1240.47</v>
      </c>
      <c r="X12" s="1">
        <v>0</v>
      </c>
      <c r="Y12" s="1">
        <v>9021.6</v>
      </c>
      <c r="Z12" s="1">
        <v>2706.48</v>
      </c>
      <c r="AA12" s="1">
        <v>3044.79</v>
      </c>
      <c r="AB12" s="1">
        <v>8570.52</v>
      </c>
      <c r="AC12" s="1">
        <v>902.16</v>
      </c>
      <c r="AD12" s="1">
        <v>0</v>
      </c>
      <c r="AE12" s="1">
        <v>24922.17</v>
      </c>
      <c r="AF12" s="1">
        <v>8570.52</v>
      </c>
      <c r="AG12" s="1">
        <v>225.54</v>
      </c>
      <c r="AH12" s="1">
        <v>9585.4500000000007</v>
      </c>
      <c r="AI12" s="1">
        <v>115250.94</v>
      </c>
    </row>
    <row r="13" spans="1:35" x14ac:dyDescent="0.25">
      <c r="A13" t="s">
        <v>12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1175.02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1175.02</v>
      </c>
    </row>
    <row r="14" spans="1:35" x14ac:dyDescent="0.25">
      <c r="A14" t="s">
        <v>13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8100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8100</v>
      </c>
    </row>
    <row r="15" spans="1:35" x14ac:dyDescent="0.25">
      <c r="A15" t="s">
        <v>14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1112.83</v>
      </c>
      <c r="J15" s="1">
        <v>0</v>
      </c>
      <c r="K15" s="1">
        <v>0</v>
      </c>
      <c r="L15" s="1">
        <v>0</v>
      </c>
      <c r="M15" s="1">
        <v>0</v>
      </c>
      <c r="N15" s="1">
        <v>4451.32</v>
      </c>
      <c r="O15" s="1">
        <v>0</v>
      </c>
      <c r="P15" s="1">
        <v>1112.83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6676.98</v>
      </c>
    </row>
    <row r="16" spans="1:35" x14ac:dyDescent="0.25">
      <c r="A16" t="s">
        <v>15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540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270</v>
      </c>
      <c r="V16" s="1">
        <v>0</v>
      </c>
      <c r="W16" s="1">
        <v>0</v>
      </c>
      <c r="X16" s="1">
        <v>0</v>
      </c>
      <c r="Y16" s="1">
        <v>0</v>
      </c>
      <c r="Z16" s="1">
        <v>1080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1890</v>
      </c>
    </row>
    <row r="17" spans="1:35" x14ac:dyDescent="0.25">
      <c r="A17" t="s">
        <v>16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4651.29</v>
      </c>
      <c r="M17" s="1">
        <v>0</v>
      </c>
      <c r="N17" s="1">
        <v>0</v>
      </c>
      <c r="O17" s="1">
        <v>17571.54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22222.83</v>
      </c>
    </row>
    <row r="18" spans="1:35" x14ac:dyDescent="0.25">
      <c r="A18" t="s">
        <v>17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93398.16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93398.16</v>
      </c>
    </row>
    <row r="19" spans="1:35" x14ac:dyDescent="0.25">
      <c r="A19" t="s">
        <v>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32340.6</v>
      </c>
      <c r="Q19" s="1">
        <v>0</v>
      </c>
      <c r="R19" s="1">
        <v>2695.05</v>
      </c>
      <c r="S19" s="1">
        <v>0</v>
      </c>
      <c r="T19" s="1">
        <v>0</v>
      </c>
      <c r="U19" s="1">
        <v>1796.7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898.35</v>
      </c>
      <c r="AI19" s="1">
        <v>37730.699999999997</v>
      </c>
    </row>
    <row r="20" spans="1:35" x14ac:dyDescent="0.25">
      <c r="A20" t="s">
        <v>19</v>
      </c>
      <c r="B20" s="1">
        <v>18324</v>
      </c>
      <c r="C20" s="1">
        <v>0</v>
      </c>
      <c r="D20" s="1">
        <v>79474.8</v>
      </c>
      <c r="E20" s="1">
        <v>12216</v>
      </c>
      <c r="F20" s="1">
        <v>0</v>
      </c>
      <c r="G20" s="1">
        <v>0</v>
      </c>
      <c r="H20" s="1">
        <v>6108</v>
      </c>
      <c r="I20" s="1">
        <v>10802.4</v>
      </c>
      <c r="J20" s="1">
        <v>0</v>
      </c>
      <c r="K20" s="1">
        <v>0</v>
      </c>
      <c r="L20" s="1">
        <v>86733.6</v>
      </c>
      <c r="M20" s="1">
        <v>0</v>
      </c>
      <c r="N20" s="1">
        <v>23210.400000000001</v>
      </c>
      <c r="O20" s="1">
        <v>0</v>
      </c>
      <c r="P20" s="1">
        <v>507028.8</v>
      </c>
      <c r="Q20" s="1">
        <v>0</v>
      </c>
      <c r="R20" s="1">
        <v>4886.3999999999996</v>
      </c>
      <c r="S20" s="1">
        <v>50085.599999999999</v>
      </c>
      <c r="T20" s="1">
        <v>18324</v>
      </c>
      <c r="U20" s="1">
        <v>53750.400000000001</v>
      </c>
      <c r="V20" s="1">
        <v>0</v>
      </c>
      <c r="W20" s="1">
        <v>0</v>
      </c>
      <c r="X20" s="1">
        <v>54972</v>
      </c>
      <c r="Y20" s="1">
        <v>389690.4</v>
      </c>
      <c r="Z20" s="1">
        <v>295627.2</v>
      </c>
      <c r="AA20" s="1">
        <v>0</v>
      </c>
      <c r="AB20" s="1">
        <v>96506.4</v>
      </c>
      <c r="AC20" s="1">
        <v>7329.6</v>
      </c>
      <c r="AD20" s="1">
        <v>102622.8</v>
      </c>
      <c r="AE20" s="1">
        <v>291962.40000000002</v>
      </c>
      <c r="AF20" s="1">
        <v>75739.199999999997</v>
      </c>
      <c r="AG20" s="1">
        <v>0</v>
      </c>
      <c r="AH20" s="1">
        <v>205228.79999999999</v>
      </c>
      <c r="AI20" s="1">
        <v>2390623.2000000002</v>
      </c>
    </row>
    <row r="21" spans="1:35" x14ac:dyDescent="0.25">
      <c r="A21" t="s">
        <v>20</v>
      </c>
      <c r="B21" s="1">
        <v>0</v>
      </c>
      <c r="C21" s="1">
        <v>0</v>
      </c>
      <c r="D21" s="1">
        <v>0</v>
      </c>
      <c r="E21" s="1">
        <v>0</v>
      </c>
      <c r="F21" s="1">
        <v>4382.3999999999996</v>
      </c>
      <c r="G21" s="1">
        <v>1752.96</v>
      </c>
      <c r="H21" s="1">
        <v>876.48</v>
      </c>
      <c r="I21" s="1">
        <v>876.48</v>
      </c>
      <c r="J21" s="1">
        <v>2191.1999999999998</v>
      </c>
      <c r="K21" s="1">
        <v>219.12</v>
      </c>
      <c r="L21" s="1">
        <v>1314.72</v>
      </c>
      <c r="M21" s="1">
        <v>5258.88</v>
      </c>
      <c r="N21" s="1">
        <v>0</v>
      </c>
      <c r="O21" s="1">
        <v>0</v>
      </c>
      <c r="P21" s="1">
        <v>0</v>
      </c>
      <c r="Q21" s="1">
        <v>2629.44</v>
      </c>
      <c r="R21" s="1">
        <v>7011.84</v>
      </c>
      <c r="S21" s="1">
        <v>2629.44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13147.2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42290.16</v>
      </c>
    </row>
    <row r="22" spans="1:35" x14ac:dyDescent="0.25">
      <c r="A22" t="s">
        <v>21</v>
      </c>
      <c r="B22" s="1">
        <v>26094.81</v>
      </c>
      <c r="C22" s="1">
        <v>563.85</v>
      </c>
      <c r="D22" s="1">
        <v>79474.8</v>
      </c>
      <c r="E22" s="1">
        <v>12892.62</v>
      </c>
      <c r="F22" s="1">
        <v>4382.3999999999996</v>
      </c>
      <c r="G22" s="1">
        <v>1752.96</v>
      </c>
      <c r="H22" s="1">
        <v>14175.52</v>
      </c>
      <c r="I22" s="1">
        <v>12791.71</v>
      </c>
      <c r="J22" s="1">
        <v>2191.1999999999998</v>
      </c>
      <c r="K22" s="1">
        <v>219.12</v>
      </c>
      <c r="L22" s="1">
        <v>153774.76999999999</v>
      </c>
      <c r="M22" s="1">
        <v>129304.32000000001</v>
      </c>
      <c r="N22" s="1">
        <v>76913.61</v>
      </c>
      <c r="O22" s="1">
        <v>49722.8</v>
      </c>
      <c r="P22" s="1">
        <v>713642.27</v>
      </c>
      <c r="Q22" s="1">
        <v>2629.44</v>
      </c>
      <c r="R22" s="1">
        <v>28975.37</v>
      </c>
      <c r="S22" s="1">
        <v>52715.040000000001</v>
      </c>
      <c r="T22" s="1">
        <v>26649.3</v>
      </c>
      <c r="U22" s="1">
        <v>61969.55</v>
      </c>
      <c r="V22" s="1">
        <v>4428.66</v>
      </c>
      <c r="W22" s="1">
        <v>2657.97</v>
      </c>
      <c r="X22" s="1">
        <v>54972</v>
      </c>
      <c r="Y22" s="1">
        <v>398712</v>
      </c>
      <c r="Z22" s="1">
        <v>323479.88</v>
      </c>
      <c r="AA22" s="1">
        <v>3044.79</v>
      </c>
      <c r="AB22" s="1">
        <v>105076.92</v>
      </c>
      <c r="AC22" s="1">
        <v>8231.76</v>
      </c>
      <c r="AD22" s="1">
        <v>102622.8</v>
      </c>
      <c r="AE22" s="1">
        <v>325346.93</v>
      </c>
      <c r="AF22" s="1">
        <v>84309.72</v>
      </c>
      <c r="AG22" s="1">
        <v>225.54</v>
      </c>
      <c r="AH22" s="1">
        <v>215712.6</v>
      </c>
      <c r="AI22" s="1">
        <v>3079657.03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C4B2F-9785-4E40-AC3A-ED8A190CA49E}">
  <dimension ref="A1:AJ22"/>
  <sheetViews>
    <sheetView workbookViewId="0">
      <selection activeCell="AJ22" sqref="C2:AJ22"/>
    </sheetView>
  </sheetViews>
  <sheetFormatPr defaultRowHeight="15" x14ac:dyDescent="0.25"/>
  <cols>
    <col min="1" max="1" width="10" bestFit="1" customWidth="1"/>
    <col min="2" max="2" width="10.85546875" customWidth="1"/>
    <col min="3" max="3" width="13.28515625" bestFit="1" customWidth="1"/>
    <col min="4" max="4" width="12.140625" bestFit="1" customWidth="1"/>
    <col min="5" max="5" width="9.28515625" bestFit="1" customWidth="1"/>
    <col min="6" max="8" width="12.140625" bestFit="1" customWidth="1"/>
    <col min="9" max="9" width="10.5703125" bestFit="1" customWidth="1"/>
    <col min="10" max="11" width="12.140625" bestFit="1" customWidth="1"/>
    <col min="12" max="12" width="10.5703125" bestFit="1" customWidth="1"/>
    <col min="13" max="13" width="14.28515625" bestFit="1" customWidth="1"/>
    <col min="14" max="14" width="12.140625" bestFit="1" customWidth="1"/>
    <col min="15" max="15" width="13.28515625" bestFit="1" customWidth="1"/>
    <col min="16" max="17" width="14.28515625" bestFit="1" customWidth="1"/>
    <col min="18" max="20" width="12.140625" bestFit="1" customWidth="1"/>
    <col min="21" max="23" width="13.28515625" bestFit="1" customWidth="1"/>
    <col min="24" max="24" width="12.140625" bestFit="1" customWidth="1"/>
    <col min="25" max="25" width="9.28515625" bestFit="1" customWidth="1"/>
    <col min="26" max="29" width="13.28515625" bestFit="1" customWidth="1"/>
    <col min="30" max="30" width="12.140625" bestFit="1" customWidth="1"/>
    <col min="31" max="31" width="9.28515625" bestFit="1" customWidth="1"/>
    <col min="32" max="32" width="14.28515625" bestFit="1" customWidth="1"/>
    <col min="33" max="33" width="13.28515625" bestFit="1" customWidth="1"/>
    <col min="34" max="34" width="10.5703125" bestFit="1" customWidth="1"/>
    <col min="35" max="35" width="13.28515625" bestFit="1" customWidth="1"/>
    <col min="36" max="36" width="15.85546875" bestFit="1" customWidth="1"/>
  </cols>
  <sheetData>
    <row r="1" spans="1:36" x14ac:dyDescent="0.25">
      <c r="B1" t="s">
        <v>0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21</v>
      </c>
    </row>
    <row r="2" spans="1:36" x14ac:dyDescent="0.25">
      <c r="A2">
        <f>LEFT(B2,10)*1</f>
        <v>405010010</v>
      </c>
      <c r="B2" t="s">
        <v>1</v>
      </c>
      <c r="C2" s="1">
        <f>IFERROR(VLOOKUP($A2,defa,2,0)*(Físico!B2),0)</f>
        <v>0</v>
      </c>
      <c r="D2" s="1">
        <f>IFERROR(VLOOKUP($A2,defa,2,0)*(Físico!C2),0)</f>
        <v>0</v>
      </c>
      <c r="E2" s="1">
        <f>IFERROR(VLOOKUP($A2,defa,2,0)*(Físico!D2),0)</f>
        <v>0</v>
      </c>
      <c r="F2" s="1">
        <f>IFERROR(VLOOKUP($A2,defa,2,0)*(Físico!E2),0)</f>
        <v>0</v>
      </c>
      <c r="G2" s="1">
        <f>IFERROR(VLOOKUP($A2,defa,2,0)*(Físico!F2),0)</f>
        <v>0</v>
      </c>
      <c r="H2" s="1">
        <f>IFERROR(VLOOKUP($A2,defa,2,0)*(Físico!G2),0)</f>
        <v>0</v>
      </c>
      <c r="I2" s="1">
        <f>IFERROR(VLOOKUP($A2,defa,2,0)*(Físico!H2),0)</f>
        <v>0</v>
      </c>
      <c r="J2" s="1">
        <f>IFERROR(VLOOKUP($A2,defa,2,0)*(Físico!I2),0)</f>
        <v>0</v>
      </c>
      <c r="K2" s="1">
        <f>IFERROR(VLOOKUP($A2,defa,2,0)*(Físico!J2),0)</f>
        <v>0</v>
      </c>
      <c r="L2" s="1">
        <f>IFERROR(VLOOKUP($A2,defa,2,0)*(Físico!K2),0)</f>
        <v>0</v>
      </c>
      <c r="M2" s="1">
        <f>IFERROR(VLOOKUP($A2,defa,2,0)*(Físico!L2),0)</f>
        <v>11816.92</v>
      </c>
      <c r="N2" s="1">
        <f>IFERROR(VLOOKUP($A2,defa,2,0)*(Físico!M2),0)</f>
        <v>0</v>
      </c>
      <c r="O2" s="1">
        <f>IFERROR(VLOOKUP($A2,defa,2,0)*(Físico!N2),0)</f>
        <v>1629.92</v>
      </c>
      <c r="P2" s="1">
        <f>IFERROR(VLOOKUP($A2,defa,2,0)*(Físico!O2),0)</f>
        <v>1629.92</v>
      </c>
      <c r="Q2" s="1">
        <f>IFERROR(VLOOKUP($A2,defa,2,0)*(Físico!P2),0)</f>
        <v>0</v>
      </c>
      <c r="R2" s="1">
        <f>IFERROR(VLOOKUP($A2,defa,2,0)*(Físico!Q2),0)</f>
        <v>0</v>
      </c>
      <c r="S2" s="1">
        <f>IFERROR(VLOOKUP($A2,defa,2,0)*(Físico!R2),0)</f>
        <v>0</v>
      </c>
      <c r="T2" s="1">
        <f>IFERROR(VLOOKUP($A2,defa,2,0)*(Físico!S2),0)</f>
        <v>0</v>
      </c>
      <c r="U2" s="1">
        <f>IFERROR(VLOOKUP($A2,defa,2,0)*(Físico!T2),0)</f>
        <v>0</v>
      </c>
      <c r="V2" s="1">
        <f>IFERROR(VLOOKUP($A2,defa,2,0)*(Físico!U2),0)</f>
        <v>814.96</v>
      </c>
      <c r="W2" s="1">
        <f>IFERROR(VLOOKUP($A2,defa,2,0)*(Físico!V2),0)</f>
        <v>0</v>
      </c>
      <c r="X2" s="1">
        <f>IFERROR(VLOOKUP($A2,defa,2,0)*(Físico!W2),0)</f>
        <v>0</v>
      </c>
      <c r="Y2" s="1">
        <f>IFERROR(VLOOKUP($A2,defa,2,0)*(Físico!X2),0)</f>
        <v>0</v>
      </c>
      <c r="Z2" s="1">
        <f>IFERROR(VLOOKUP($A2,defa,2,0)*(Físico!Y2),0)</f>
        <v>0</v>
      </c>
      <c r="AA2" s="1">
        <f>IFERROR(VLOOKUP($A2,defa,2,0)*(Físico!Z2),0)</f>
        <v>0</v>
      </c>
      <c r="AB2" s="1">
        <f>IFERROR(VLOOKUP($A2,defa,2,0)*(Físico!AA2),0)</f>
        <v>0</v>
      </c>
      <c r="AC2" s="1">
        <f>IFERROR(VLOOKUP($A2,defa,2,0)*(Físico!AB2),0)</f>
        <v>0</v>
      </c>
      <c r="AD2" s="1">
        <f>IFERROR(VLOOKUP($A2,defa,2,0)*(Físico!AC2),0)</f>
        <v>0</v>
      </c>
      <c r="AE2" s="1">
        <f>IFERROR(VLOOKUP($A2,defa,2,0)*(Físico!AD2),0)</f>
        <v>0</v>
      </c>
      <c r="AF2" s="1">
        <f>IFERROR(VLOOKUP($A2,defa,2,0)*(Físico!AE2),0)</f>
        <v>0</v>
      </c>
      <c r="AG2" s="1">
        <f>IFERROR(VLOOKUP($A2,defa,2,0)*(Físico!AF2),0)</f>
        <v>0</v>
      </c>
      <c r="AH2" s="1">
        <f>IFERROR(VLOOKUP($A2,defa,2,0)*(Físico!AG2),0)</f>
        <v>0</v>
      </c>
      <c r="AI2" s="1">
        <f>IFERROR(VLOOKUP($A2,defa,2,0)*(Físico!AH2),0)</f>
        <v>0</v>
      </c>
      <c r="AJ2" s="1">
        <f>SUM(C2:AI2)</f>
        <v>15891.720000000001</v>
      </c>
    </row>
    <row r="3" spans="1:36" x14ac:dyDescent="0.25">
      <c r="A3">
        <f t="shared" ref="A3:A22" si="0">LEFT(B3,10)*1</f>
        <v>405010079</v>
      </c>
      <c r="B3" t="s">
        <v>2</v>
      </c>
      <c r="C3" s="1">
        <f>IFERROR(VLOOKUP($A3,defa,2,0)*(Físico!B3),0)</f>
        <v>0</v>
      </c>
      <c r="D3" s="1">
        <f>IFERROR(VLOOKUP($A3,defa,2,0)*(Físico!C3),0)</f>
        <v>0</v>
      </c>
      <c r="E3" s="1">
        <f>IFERROR(VLOOKUP($A3,defa,2,0)*(Físico!D3),0)</f>
        <v>0</v>
      </c>
      <c r="F3" s="1">
        <f>IFERROR(VLOOKUP($A3,defa,2,0)*(Físico!E3),0)</f>
        <v>0</v>
      </c>
      <c r="G3" s="1">
        <f>IFERROR(VLOOKUP($A3,defa,2,0)*(Físico!F3),0)</f>
        <v>0</v>
      </c>
      <c r="H3" s="1">
        <f>IFERROR(VLOOKUP($A3,defa,2,0)*(Físico!G3),0)</f>
        <v>0</v>
      </c>
      <c r="I3" s="1">
        <f>IFERROR(VLOOKUP($A3,defa,2,0)*(Físico!H3),0)</f>
        <v>0</v>
      </c>
      <c r="J3" s="1">
        <f>IFERROR(VLOOKUP($A3,defa,2,0)*(Físico!I3),0)</f>
        <v>0</v>
      </c>
      <c r="K3" s="1">
        <f>IFERROR(VLOOKUP($A3,defa,2,0)*(Físico!J3),0)</f>
        <v>0</v>
      </c>
      <c r="L3" s="1">
        <f>IFERROR(VLOOKUP($A3,defa,2,0)*(Físico!K3),0)</f>
        <v>0</v>
      </c>
      <c r="M3" s="1">
        <f>IFERROR(VLOOKUP($A3,defa,2,0)*(Físico!L3),0)</f>
        <v>1968.75</v>
      </c>
      <c r="N3" s="1">
        <f>IFERROR(VLOOKUP($A3,defa,2,0)*(Físico!M3),0)</f>
        <v>0</v>
      </c>
      <c r="O3" s="1">
        <f>IFERROR(VLOOKUP($A3,defa,2,0)*(Físico!N3),0)</f>
        <v>0</v>
      </c>
      <c r="P3" s="1">
        <f>IFERROR(VLOOKUP($A3,defa,2,0)*(Físico!O3),0)</f>
        <v>1181.25</v>
      </c>
      <c r="Q3" s="1">
        <f>IFERROR(VLOOKUP($A3,defa,2,0)*(Físico!P3),0)</f>
        <v>0</v>
      </c>
      <c r="R3" s="1">
        <f>IFERROR(VLOOKUP($A3,defa,2,0)*(Físico!Q3),0)</f>
        <v>0</v>
      </c>
      <c r="S3" s="1">
        <f>IFERROR(VLOOKUP($A3,defa,2,0)*(Físico!R3),0)</f>
        <v>0</v>
      </c>
      <c r="T3" s="1">
        <f>IFERROR(VLOOKUP($A3,defa,2,0)*(Físico!S3),0)</f>
        <v>0</v>
      </c>
      <c r="U3" s="1">
        <f>IFERROR(VLOOKUP($A3,defa,2,0)*(Físico!T3),0)</f>
        <v>0</v>
      </c>
      <c r="V3" s="1">
        <f>IFERROR(VLOOKUP($A3,defa,2,0)*(Físico!U3),0)</f>
        <v>0</v>
      </c>
      <c r="W3" s="1">
        <f>IFERROR(VLOOKUP($A3,defa,2,0)*(Físico!V3),0)</f>
        <v>4331.25</v>
      </c>
      <c r="X3" s="1">
        <f>IFERROR(VLOOKUP($A3,defa,2,0)*(Físico!W3),0)</f>
        <v>3543.75</v>
      </c>
      <c r="Y3" s="1">
        <f>IFERROR(VLOOKUP($A3,defa,2,0)*(Físico!X3),0)</f>
        <v>0</v>
      </c>
      <c r="Z3" s="1">
        <f>IFERROR(VLOOKUP($A3,defa,2,0)*(Físico!Y3),0)</f>
        <v>0</v>
      </c>
      <c r="AA3" s="1">
        <f>IFERROR(VLOOKUP($A3,defa,2,0)*(Físico!Z3),0)</f>
        <v>393.75</v>
      </c>
      <c r="AB3" s="1">
        <f>IFERROR(VLOOKUP($A3,defa,2,0)*(Físico!AA3),0)</f>
        <v>0</v>
      </c>
      <c r="AC3" s="1">
        <f>IFERROR(VLOOKUP($A3,defa,2,0)*(Físico!AB3),0)</f>
        <v>0</v>
      </c>
      <c r="AD3" s="1">
        <f>IFERROR(VLOOKUP($A3,defa,2,0)*(Físico!AC3),0)</f>
        <v>0</v>
      </c>
      <c r="AE3" s="1">
        <f>IFERROR(VLOOKUP($A3,defa,2,0)*(Físico!AD3),0)</f>
        <v>0</v>
      </c>
      <c r="AF3" s="1">
        <f>IFERROR(VLOOKUP($A3,defa,2,0)*(Físico!AE3),0)</f>
        <v>3937.5</v>
      </c>
      <c r="AG3" s="1">
        <f>IFERROR(VLOOKUP($A3,defa,2,0)*(Físico!AF3),0)</f>
        <v>0</v>
      </c>
      <c r="AH3" s="1">
        <f>IFERROR(VLOOKUP($A3,defa,2,0)*(Físico!AG3),0)</f>
        <v>0</v>
      </c>
      <c r="AI3" s="1">
        <f>IFERROR(VLOOKUP($A3,defa,2,0)*(Físico!AH3),0)</f>
        <v>0</v>
      </c>
      <c r="AJ3" s="1">
        <f t="shared" ref="AJ3:AJ21" si="1">SUM(C3:AI3)</f>
        <v>15356.25</v>
      </c>
    </row>
    <row r="4" spans="1:36" x14ac:dyDescent="0.25">
      <c r="A4">
        <f t="shared" si="0"/>
        <v>405010117</v>
      </c>
      <c r="B4" t="s">
        <v>3</v>
      </c>
      <c r="C4" s="1">
        <f>IFERROR(VLOOKUP($A4,defa,2,0)*(Físico!B4),0)</f>
        <v>0</v>
      </c>
      <c r="D4" s="1">
        <f>IFERROR(VLOOKUP($A4,defa,2,0)*(Físico!C4),0)</f>
        <v>0</v>
      </c>
      <c r="E4" s="1">
        <f>IFERROR(VLOOKUP($A4,defa,2,0)*(Físico!D4),0)</f>
        <v>0</v>
      </c>
      <c r="F4" s="1">
        <f>IFERROR(VLOOKUP($A4,defa,2,0)*(Físico!E4),0)</f>
        <v>0</v>
      </c>
      <c r="G4" s="1">
        <f>IFERROR(VLOOKUP($A4,defa,2,0)*(Físico!F4),0)</f>
        <v>0</v>
      </c>
      <c r="H4" s="1">
        <f>IFERROR(VLOOKUP($A4,defa,2,0)*(Físico!G4),0)</f>
        <v>0</v>
      </c>
      <c r="I4" s="1">
        <f>IFERROR(VLOOKUP($A4,defa,2,0)*(Físico!H4),0)</f>
        <v>0</v>
      </c>
      <c r="J4" s="1">
        <f>IFERROR(VLOOKUP($A4,defa,2,0)*(Físico!I4),0)</f>
        <v>0</v>
      </c>
      <c r="K4" s="1">
        <f>IFERROR(VLOOKUP($A4,defa,2,0)*(Físico!J4),0)</f>
        <v>0</v>
      </c>
      <c r="L4" s="1">
        <f>IFERROR(VLOOKUP($A4,defa,2,0)*(Físico!K4),0)</f>
        <v>0</v>
      </c>
      <c r="M4" s="1">
        <f>IFERROR(VLOOKUP($A4,defa,2,0)*(Físico!L4),0)</f>
        <v>2068.98</v>
      </c>
      <c r="N4" s="1">
        <f>IFERROR(VLOOKUP($A4,defa,2,0)*(Físico!M4),0)</f>
        <v>0</v>
      </c>
      <c r="O4" s="1">
        <f>IFERROR(VLOOKUP($A4,defa,2,0)*(Físico!N4),0)</f>
        <v>0</v>
      </c>
      <c r="P4" s="1">
        <f>IFERROR(VLOOKUP($A4,defa,2,0)*(Físico!O4),0)</f>
        <v>0</v>
      </c>
      <c r="Q4" s="1">
        <f>IFERROR(VLOOKUP($A4,defa,2,0)*(Físico!P4),0)</f>
        <v>15172.519999999999</v>
      </c>
      <c r="R4" s="1">
        <f>IFERROR(VLOOKUP($A4,defa,2,0)*(Físico!Q4),0)</f>
        <v>0</v>
      </c>
      <c r="S4" s="1">
        <f>IFERROR(VLOOKUP($A4,defa,2,0)*(Físico!R4),0)</f>
        <v>0</v>
      </c>
      <c r="T4" s="1">
        <f>IFERROR(VLOOKUP($A4,defa,2,0)*(Físico!S4),0)</f>
        <v>0</v>
      </c>
      <c r="U4" s="1">
        <f>IFERROR(VLOOKUP($A4,defa,2,0)*(Físico!T4),0)</f>
        <v>0</v>
      </c>
      <c r="V4" s="1">
        <f>IFERROR(VLOOKUP($A4,defa,2,0)*(Físico!U4),0)</f>
        <v>1379.32</v>
      </c>
      <c r="W4" s="1">
        <f>IFERROR(VLOOKUP($A4,defa,2,0)*(Físico!V4),0)</f>
        <v>0</v>
      </c>
      <c r="X4" s="1">
        <f>IFERROR(VLOOKUP($A4,defa,2,0)*(Físico!W4),0)</f>
        <v>0</v>
      </c>
      <c r="Y4" s="1">
        <f>IFERROR(VLOOKUP($A4,defa,2,0)*(Físico!X4),0)</f>
        <v>0</v>
      </c>
      <c r="Z4" s="1">
        <f>IFERROR(VLOOKUP($A4,defa,2,0)*(Físico!Y4),0)</f>
        <v>0</v>
      </c>
      <c r="AA4" s="1">
        <f>IFERROR(VLOOKUP($A4,defa,2,0)*(Físico!Z4),0)</f>
        <v>0</v>
      </c>
      <c r="AB4" s="1">
        <f>IFERROR(VLOOKUP($A4,defa,2,0)*(Físico!AA4),0)</f>
        <v>0</v>
      </c>
      <c r="AC4" s="1">
        <f>IFERROR(VLOOKUP($A4,defa,2,0)*(Físico!AB4),0)</f>
        <v>0</v>
      </c>
      <c r="AD4" s="1">
        <f>IFERROR(VLOOKUP($A4,defa,2,0)*(Físico!AC4),0)</f>
        <v>0</v>
      </c>
      <c r="AE4" s="1">
        <f>IFERROR(VLOOKUP($A4,defa,2,0)*(Físico!AD4),0)</f>
        <v>0</v>
      </c>
      <c r="AF4" s="1">
        <f>IFERROR(VLOOKUP($A4,defa,2,0)*(Físico!AE4),0)</f>
        <v>0</v>
      </c>
      <c r="AG4" s="1">
        <f>IFERROR(VLOOKUP($A4,defa,2,0)*(Físico!AF4),0)</f>
        <v>0</v>
      </c>
      <c r="AH4" s="1">
        <f>IFERROR(VLOOKUP($A4,defa,2,0)*(Físico!AG4),0)</f>
        <v>0</v>
      </c>
      <c r="AI4" s="1">
        <f>IFERROR(VLOOKUP($A4,defa,2,0)*(Físico!AH4),0)</f>
        <v>0</v>
      </c>
      <c r="AJ4" s="1">
        <f t="shared" si="1"/>
        <v>18620.82</v>
      </c>
    </row>
    <row r="5" spans="1:36" x14ac:dyDescent="0.25">
      <c r="A5">
        <f t="shared" si="0"/>
        <v>405010125</v>
      </c>
      <c r="B5" t="s">
        <v>4</v>
      </c>
      <c r="C5" s="1">
        <f>IFERROR(VLOOKUP($A5,defa,2,0)*(Físico!B5),0)</f>
        <v>0</v>
      </c>
      <c r="D5" s="1">
        <f>IFERROR(VLOOKUP($A5,defa,2,0)*(Físico!C5),0)</f>
        <v>0</v>
      </c>
      <c r="E5" s="1">
        <f>IFERROR(VLOOKUP($A5,defa,2,0)*(Físico!D5),0)</f>
        <v>0</v>
      </c>
      <c r="F5" s="1">
        <f>IFERROR(VLOOKUP($A5,defa,2,0)*(Físico!E5),0)</f>
        <v>0</v>
      </c>
      <c r="G5" s="1">
        <f>IFERROR(VLOOKUP($A5,defa,2,0)*(Físico!F5),0)</f>
        <v>0</v>
      </c>
      <c r="H5" s="1">
        <f>IFERROR(VLOOKUP($A5,defa,2,0)*(Físico!G5),0)</f>
        <v>0</v>
      </c>
      <c r="I5" s="1">
        <f>IFERROR(VLOOKUP($A5,defa,2,0)*(Físico!H5),0)</f>
        <v>0</v>
      </c>
      <c r="J5" s="1">
        <f>IFERROR(VLOOKUP($A5,defa,2,0)*(Físico!I5),0)</f>
        <v>0</v>
      </c>
      <c r="K5" s="1">
        <f>IFERROR(VLOOKUP($A5,defa,2,0)*(Físico!J5),0)</f>
        <v>0</v>
      </c>
      <c r="L5" s="1">
        <f>IFERROR(VLOOKUP($A5,defa,2,0)*(Físico!K5),0)</f>
        <v>0</v>
      </c>
      <c r="M5" s="1">
        <f>IFERROR(VLOOKUP($A5,defa,2,0)*(Físico!L5),0)</f>
        <v>78382.080000000002</v>
      </c>
      <c r="N5" s="1">
        <f>IFERROR(VLOOKUP($A5,defa,2,0)*(Físico!M5),0)</f>
        <v>0</v>
      </c>
      <c r="O5" s="1">
        <f>IFERROR(VLOOKUP($A5,defa,2,0)*(Físico!N5),0)</f>
        <v>0</v>
      </c>
      <c r="P5" s="1">
        <f>IFERROR(VLOOKUP($A5,defa,2,0)*(Físico!O5),0)</f>
        <v>0</v>
      </c>
      <c r="Q5" s="1">
        <f>IFERROR(VLOOKUP($A5,defa,2,0)*(Físico!P5),0)</f>
        <v>14307.84</v>
      </c>
      <c r="R5" s="1">
        <f>IFERROR(VLOOKUP($A5,defa,2,0)*(Físico!Q5),0)</f>
        <v>0</v>
      </c>
      <c r="S5" s="1">
        <f>IFERROR(VLOOKUP($A5,defa,2,0)*(Físico!R5),0)</f>
        <v>0</v>
      </c>
      <c r="T5" s="1">
        <f>IFERROR(VLOOKUP($A5,defa,2,0)*(Físico!S5),0)</f>
        <v>0</v>
      </c>
      <c r="U5" s="1">
        <f>IFERROR(VLOOKUP($A5,defa,2,0)*(Físico!T5),0)</f>
        <v>0</v>
      </c>
      <c r="V5" s="1">
        <f>IFERROR(VLOOKUP($A5,defa,2,0)*(Físico!U5),0)</f>
        <v>0</v>
      </c>
      <c r="W5" s="1">
        <f>IFERROR(VLOOKUP($A5,defa,2,0)*(Físico!V5),0)</f>
        <v>0</v>
      </c>
      <c r="X5" s="1">
        <f>IFERROR(VLOOKUP($A5,defa,2,0)*(Físico!W5),0)</f>
        <v>0</v>
      </c>
      <c r="Y5" s="1">
        <f>IFERROR(VLOOKUP($A5,defa,2,0)*(Físico!X5),0)</f>
        <v>0</v>
      </c>
      <c r="Z5" s="1">
        <f>IFERROR(VLOOKUP($A5,defa,2,0)*(Físico!Y5),0)</f>
        <v>0</v>
      </c>
      <c r="AA5" s="1">
        <f>IFERROR(VLOOKUP($A5,defa,2,0)*(Físico!Z5),0)</f>
        <v>0</v>
      </c>
      <c r="AB5" s="1">
        <f>IFERROR(VLOOKUP($A5,defa,2,0)*(Físico!AA5),0)</f>
        <v>0</v>
      </c>
      <c r="AC5" s="1">
        <f>IFERROR(VLOOKUP($A5,defa,2,0)*(Físico!AB5),0)</f>
        <v>0</v>
      </c>
      <c r="AD5" s="1">
        <f>IFERROR(VLOOKUP($A5,defa,2,0)*(Físico!AC5),0)</f>
        <v>0</v>
      </c>
      <c r="AE5" s="1">
        <f>IFERROR(VLOOKUP($A5,defa,2,0)*(Físico!AD5),0)</f>
        <v>0</v>
      </c>
      <c r="AF5" s="1">
        <f>IFERROR(VLOOKUP($A5,defa,2,0)*(Físico!AE5),0)</f>
        <v>0</v>
      </c>
      <c r="AG5" s="1">
        <f>IFERROR(VLOOKUP($A5,defa,2,0)*(Físico!AF5),0)</f>
        <v>0</v>
      </c>
      <c r="AH5" s="1">
        <f>IFERROR(VLOOKUP($A5,defa,2,0)*(Físico!AG5),0)</f>
        <v>0</v>
      </c>
      <c r="AI5" s="1">
        <f>IFERROR(VLOOKUP($A5,defa,2,0)*(Físico!AH5),0)</f>
        <v>0</v>
      </c>
      <c r="AJ5" s="1">
        <f t="shared" si="1"/>
        <v>92689.919999999998</v>
      </c>
    </row>
    <row r="6" spans="1:36" x14ac:dyDescent="0.25">
      <c r="A6">
        <f t="shared" si="0"/>
        <v>405030045</v>
      </c>
      <c r="B6" t="s">
        <v>5</v>
      </c>
      <c r="C6" s="1">
        <f>IFERROR(VLOOKUP($A6,defa,2,0)*(Físico!B6),0)</f>
        <v>1076.0999999999999</v>
      </c>
      <c r="D6" s="1">
        <f>IFERROR(VLOOKUP($A6,defa,2,0)*(Físico!C6),0)</f>
        <v>0</v>
      </c>
      <c r="E6" s="1">
        <f>IFERROR(VLOOKUP($A6,defa,2,0)*(Físico!D6),0)</f>
        <v>0</v>
      </c>
      <c r="F6" s="1">
        <f>IFERROR(VLOOKUP($A6,defa,2,0)*(Físico!E6),0)</f>
        <v>0</v>
      </c>
      <c r="G6" s="1">
        <f>IFERROR(VLOOKUP($A6,defa,2,0)*(Físico!F6),0)</f>
        <v>0</v>
      </c>
      <c r="H6" s="1">
        <f>IFERROR(VLOOKUP($A6,defa,2,0)*(Físico!G6),0)</f>
        <v>0</v>
      </c>
      <c r="I6" s="1">
        <f>IFERROR(VLOOKUP($A6,defa,2,0)*(Físico!H6),0)</f>
        <v>0</v>
      </c>
      <c r="J6" s="1">
        <f>IFERROR(VLOOKUP($A6,defa,2,0)*(Físico!I6),0)</f>
        <v>0</v>
      </c>
      <c r="K6" s="1">
        <f>IFERROR(VLOOKUP($A6,defa,2,0)*(Físico!J6),0)</f>
        <v>0</v>
      </c>
      <c r="L6" s="1">
        <f>IFERROR(VLOOKUP($A6,defa,2,0)*(Físico!K6),0)</f>
        <v>0</v>
      </c>
      <c r="M6" s="1">
        <f>IFERROR(VLOOKUP($A6,defa,2,0)*(Físico!L6),0)</f>
        <v>0</v>
      </c>
      <c r="N6" s="1">
        <f>IFERROR(VLOOKUP($A6,defa,2,0)*(Físico!M6),0)</f>
        <v>0</v>
      </c>
      <c r="O6" s="1">
        <f>IFERROR(VLOOKUP($A6,defa,2,0)*(Físico!N6),0)</f>
        <v>0</v>
      </c>
      <c r="P6" s="1">
        <f>IFERROR(VLOOKUP($A6,defa,2,0)*(Físico!O6),0)</f>
        <v>13989.3</v>
      </c>
      <c r="Q6" s="1">
        <f>IFERROR(VLOOKUP($A6,defa,2,0)*(Físico!P6),0)</f>
        <v>0</v>
      </c>
      <c r="R6" s="1">
        <f>IFERROR(VLOOKUP($A6,defa,2,0)*(Físico!Q6),0)</f>
        <v>0</v>
      </c>
      <c r="S6" s="1">
        <f>IFERROR(VLOOKUP($A6,defa,2,0)*(Físico!R6),0)</f>
        <v>0</v>
      </c>
      <c r="T6" s="1">
        <f>IFERROR(VLOOKUP($A6,defa,2,0)*(Físico!S6),0)</f>
        <v>0</v>
      </c>
      <c r="U6" s="1">
        <f>IFERROR(VLOOKUP($A6,defa,2,0)*(Físico!T6),0)</f>
        <v>0</v>
      </c>
      <c r="V6" s="1">
        <f>IFERROR(VLOOKUP($A6,defa,2,0)*(Físico!U6),0)</f>
        <v>1614.1499999999999</v>
      </c>
      <c r="W6" s="1">
        <f>IFERROR(VLOOKUP($A6,defa,2,0)*(Físico!V6),0)</f>
        <v>1076.0999999999999</v>
      </c>
      <c r="X6" s="1">
        <f>IFERROR(VLOOKUP($A6,defa,2,0)*(Físico!W6),0)</f>
        <v>0</v>
      </c>
      <c r="Y6" s="1">
        <f>IFERROR(VLOOKUP($A6,defa,2,0)*(Físico!X6),0)</f>
        <v>0</v>
      </c>
      <c r="Z6" s="1">
        <f>IFERROR(VLOOKUP($A6,defa,2,0)*(Físico!Y6),0)</f>
        <v>0</v>
      </c>
      <c r="AA6" s="1">
        <f>IFERROR(VLOOKUP($A6,defa,2,0)*(Físico!Z6),0)</f>
        <v>0</v>
      </c>
      <c r="AB6" s="1">
        <f>IFERROR(VLOOKUP($A6,defa,2,0)*(Físico!AA6),0)</f>
        <v>0</v>
      </c>
      <c r="AC6" s="1">
        <f>IFERROR(VLOOKUP($A6,defa,2,0)*(Físico!AB6),0)</f>
        <v>0</v>
      </c>
      <c r="AD6" s="1">
        <f>IFERROR(VLOOKUP($A6,defa,2,0)*(Físico!AC6),0)</f>
        <v>0</v>
      </c>
      <c r="AE6" s="1">
        <f>IFERROR(VLOOKUP($A6,defa,2,0)*(Físico!AD6),0)</f>
        <v>0</v>
      </c>
      <c r="AF6" s="1">
        <f>IFERROR(VLOOKUP($A6,defa,2,0)*(Físico!AE6),0)</f>
        <v>0</v>
      </c>
      <c r="AG6" s="1">
        <f>IFERROR(VLOOKUP($A6,defa,2,0)*(Físico!AF6),0)</f>
        <v>0</v>
      </c>
      <c r="AH6" s="1">
        <f>IFERROR(VLOOKUP($A6,defa,2,0)*(Físico!AG6),0)</f>
        <v>0</v>
      </c>
      <c r="AI6" s="1">
        <f>IFERROR(VLOOKUP($A6,defa,2,0)*(Físico!AH6),0)</f>
        <v>0</v>
      </c>
      <c r="AJ6" s="1">
        <f t="shared" si="1"/>
        <v>17755.649999999998</v>
      </c>
    </row>
    <row r="7" spans="1:36" x14ac:dyDescent="0.25">
      <c r="A7">
        <f t="shared" si="0"/>
        <v>405030134</v>
      </c>
      <c r="B7" t="s">
        <v>6</v>
      </c>
      <c r="C7" s="1">
        <f>IFERROR(VLOOKUP($A7,defa,2,0)*(Físico!B7),0)</f>
        <v>0</v>
      </c>
      <c r="D7" s="1">
        <f>IFERROR(VLOOKUP($A7,defa,2,0)*(Físico!C7),0)</f>
        <v>0</v>
      </c>
      <c r="E7" s="1">
        <f>IFERROR(VLOOKUP($A7,defa,2,0)*(Físico!D7),0)</f>
        <v>0</v>
      </c>
      <c r="F7" s="1">
        <f>IFERROR(VLOOKUP($A7,defa,2,0)*(Físico!E7),0)</f>
        <v>0</v>
      </c>
      <c r="G7" s="1">
        <f>IFERROR(VLOOKUP($A7,defa,2,0)*(Físico!F7),0)</f>
        <v>0</v>
      </c>
      <c r="H7" s="1">
        <f>IFERROR(VLOOKUP($A7,defa,2,0)*(Físico!G7),0)</f>
        <v>0</v>
      </c>
      <c r="I7" s="1">
        <f>IFERROR(VLOOKUP($A7,defa,2,0)*(Físico!H7),0)</f>
        <v>0</v>
      </c>
      <c r="J7" s="1">
        <f>IFERROR(VLOOKUP($A7,defa,2,0)*(Físico!I7),0)</f>
        <v>0</v>
      </c>
      <c r="K7" s="1">
        <f>IFERROR(VLOOKUP($A7,defa,2,0)*(Físico!J7),0)</f>
        <v>0</v>
      </c>
      <c r="L7" s="1">
        <f>IFERROR(VLOOKUP($A7,defa,2,0)*(Físico!K7),0)</f>
        <v>0</v>
      </c>
      <c r="M7" s="1">
        <f>IFERROR(VLOOKUP($A7,defa,2,0)*(Físico!L7),0)</f>
        <v>0</v>
      </c>
      <c r="N7" s="1">
        <f>IFERROR(VLOOKUP($A7,defa,2,0)*(Físico!M7),0)</f>
        <v>0</v>
      </c>
      <c r="O7" s="1">
        <f>IFERROR(VLOOKUP($A7,defa,2,0)*(Físico!N7),0)</f>
        <v>0</v>
      </c>
      <c r="P7" s="1">
        <f>IFERROR(VLOOKUP($A7,defa,2,0)*(Físico!O7),0)</f>
        <v>0</v>
      </c>
      <c r="Q7" s="1">
        <f>IFERROR(VLOOKUP($A7,defa,2,0)*(Físico!P7),0)</f>
        <v>27818.84</v>
      </c>
      <c r="R7" s="1">
        <f>IFERROR(VLOOKUP($A7,defa,2,0)*(Físico!Q7),0)</f>
        <v>0</v>
      </c>
      <c r="S7" s="1">
        <f>IFERROR(VLOOKUP($A7,defa,2,0)*(Físico!R7),0)</f>
        <v>0</v>
      </c>
      <c r="T7" s="1">
        <f>IFERROR(VLOOKUP($A7,defa,2,0)*(Físico!S7),0)</f>
        <v>0</v>
      </c>
      <c r="U7" s="1">
        <f>IFERROR(VLOOKUP($A7,defa,2,0)*(Físico!T7),0)</f>
        <v>0</v>
      </c>
      <c r="V7" s="1">
        <f>IFERROR(VLOOKUP($A7,defa,2,0)*(Físico!U7),0)</f>
        <v>0</v>
      </c>
      <c r="W7" s="1">
        <f>IFERROR(VLOOKUP($A7,defa,2,0)*(Físico!V7),0)</f>
        <v>0</v>
      </c>
      <c r="X7" s="1">
        <f>IFERROR(VLOOKUP($A7,defa,2,0)*(Físico!W7),0)</f>
        <v>0</v>
      </c>
      <c r="Y7" s="1">
        <f>IFERROR(VLOOKUP($A7,defa,2,0)*(Físico!X7),0)</f>
        <v>0</v>
      </c>
      <c r="Z7" s="1">
        <f>IFERROR(VLOOKUP($A7,defa,2,0)*(Físico!Y7),0)</f>
        <v>0</v>
      </c>
      <c r="AA7" s="1">
        <f>IFERROR(VLOOKUP($A7,defa,2,0)*(Físico!Z7),0)</f>
        <v>0</v>
      </c>
      <c r="AB7" s="1">
        <f>IFERROR(VLOOKUP($A7,defa,2,0)*(Físico!AA7),0)</f>
        <v>0</v>
      </c>
      <c r="AC7" s="1">
        <f>IFERROR(VLOOKUP($A7,defa,2,0)*(Físico!AB7),0)</f>
        <v>0</v>
      </c>
      <c r="AD7" s="1">
        <f>IFERROR(VLOOKUP($A7,defa,2,0)*(Físico!AC7),0)</f>
        <v>0</v>
      </c>
      <c r="AE7" s="1">
        <f>IFERROR(VLOOKUP($A7,defa,2,0)*(Físico!AD7),0)</f>
        <v>0</v>
      </c>
      <c r="AF7" s="1">
        <f>IFERROR(VLOOKUP($A7,defa,2,0)*(Físico!AE7),0)</f>
        <v>0</v>
      </c>
      <c r="AG7" s="1">
        <f>IFERROR(VLOOKUP($A7,defa,2,0)*(Físico!AF7),0)</f>
        <v>0</v>
      </c>
      <c r="AH7" s="1">
        <f>IFERROR(VLOOKUP($A7,defa,2,0)*(Físico!AG7),0)</f>
        <v>0</v>
      </c>
      <c r="AI7" s="1">
        <f>IFERROR(VLOOKUP($A7,defa,2,0)*(Físico!AH7),0)</f>
        <v>0</v>
      </c>
      <c r="AJ7" s="1">
        <f t="shared" si="1"/>
        <v>27818.84</v>
      </c>
    </row>
    <row r="8" spans="1:36" x14ac:dyDescent="0.25">
      <c r="A8">
        <f t="shared" si="0"/>
        <v>405030193</v>
      </c>
      <c r="B8" t="s">
        <v>7</v>
      </c>
      <c r="C8" s="1">
        <f>IFERROR(VLOOKUP($A8,defa,2,0)*(Físico!B8),0)</f>
        <v>0</v>
      </c>
      <c r="D8" s="1">
        <f>IFERROR(VLOOKUP($A8,defa,2,0)*(Físico!C8),0)</f>
        <v>0</v>
      </c>
      <c r="E8" s="1">
        <f>IFERROR(VLOOKUP($A8,defa,2,0)*(Físico!D8),0)</f>
        <v>0</v>
      </c>
      <c r="F8" s="1">
        <f>IFERROR(VLOOKUP($A8,defa,2,0)*(Físico!E8),0)</f>
        <v>0</v>
      </c>
      <c r="G8" s="1">
        <f>IFERROR(VLOOKUP($A8,defa,2,0)*(Físico!F8),0)</f>
        <v>0</v>
      </c>
      <c r="H8" s="1">
        <f>IFERROR(VLOOKUP($A8,defa,2,0)*(Físico!G8),0)</f>
        <v>0</v>
      </c>
      <c r="I8" s="1">
        <f>IFERROR(VLOOKUP($A8,defa,2,0)*(Físico!H8),0)</f>
        <v>0</v>
      </c>
      <c r="J8" s="1">
        <f>IFERROR(VLOOKUP($A8,defa,2,0)*(Físico!I8),0)</f>
        <v>0</v>
      </c>
      <c r="K8" s="1">
        <f>IFERROR(VLOOKUP($A8,defa,2,0)*(Físico!J8),0)</f>
        <v>0</v>
      </c>
      <c r="L8" s="1">
        <f>IFERROR(VLOOKUP($A8,defa,2,0)*(Físico!K8),0)</f>
        <v>0</v>
      </c>
      <c r="M8" s="1">
        <f>IFERROR(VLOOKUP($A8,defa,2,0)*(Físico!L8),0)</f>
        <v>0</v>
      </c>
      <c r="N8" s="1">
        <f>IFERROR(VLOOKUP($A8,defa,2,0)*(Físico!M8),0)</f>
        <v>0</v>
      </c>
      <c r="O8" s="1">
        <f>IFERROR(VLOOKUP($A8,defa,2,0)*(Físico!N8),0)</f>
        <v>0</v>
      </c>
      <c r="P8" s="1">
        <f>IFERROR(VLOOKUP($A8,defa,2,0)*(Físico!O8),0)</f>
        <v>0</v>
      </c>
      <c r="Q8" s="1">
        <f>IFERROR(VLOOKUP($A8,defa,2,0)*(Físico!P8),0)</f>
        <v>0</v>
      </c>
      <c r="R8" s="1">
        <f>IFERROR(VLOOKUP($A8,defa,2,0)*(Físico!Q8),0)</f>
        <v>0</v>
      </c>
      <c r="S8" s="1">
        <f>IFERROR(VLOOKUP($A8,defa,2,0)*(Físico!R8),0)</f>
        <v>0</v>
      </c>
      <c r="T8" s="1">
        <f>IFERROR(VLOOKUP($A8,defa,2,0)*(Físico!S8),0)</f>
        <v>0</v>
      </c>
      <c r="U8" s="1">
        <f>IFERROR(VLOOKUP($A8,defa,2,0)*(Físico!T8),0)</f>
        <v>0</v>
      </c>
      <c r="V8" s="1">
        <f>IFERROR(VLOOKUP($A8,defa,2,0)*(Físico!U8),0)</f>
        <v>430.46</v>
      </c>
      <c r="W8" s="1">
        <f>IFERROR(VLOOKUP($A8,defa,2,0)*(Físico!V8),0)</f>
        <v>0</v>
      </c>
      <c r="X8" s="1">
        <f>IFERROR(VLOOKUP($A8,defa,2,0)*(Físico!W8),0)</f>
        <v>0</v>
      </c>
      <c r="Y8" s="1">
        <f>IFERROR(VLOOKUP($A8,defa,2,0)*(Físico!X8),0)</f>
        <v>0</v>
      </c>
      <c r="Z8" s="1">
        <f>IFERROR(VLOOKUP($A8,defa,2,0)*(Físico!Y8),0)</f>
        <v>0</v>
      </c>
      <c r="AA8" s="1">
        <f>IFERROR(VLOOKUP($A8,defa,2,0)*(Físico!Z8),0)</f>
        <v>10761.5</v>
      </c>
      <c r="AB8" s="1">
        <f>IFERROR(VLOOKUP($A8,defa,2,0)*(Físico!AA8),0)</f>
        <v>0</v>
      </c>
      <c r="AC8" s="1">
        <f>IFERROR(VLOOKUP($A8,defa,2,0)*(Físico!AB8),0)</f>
        <v>0</v>
      </c>
      <c r="AD8" s="1">
        <f>IFERROR(VLOOKUP($A8,defa,2,0)*(Físico!AC8),0)</f>
        <v>0</v>
      </c>
      <c r="AE8" s="1">
        <f>IFERROR(VLOOKUP($A8,defa,2,0)*(Físico!AD8),0)</f>
        <v>0</v>
      </c>
      <c r="AF8" s="1">
        <f>IFERROR(VLOOKUP($A8,defa,2,0)*(Físico!AE8),0)</f>
        <v>6887.36</v>
      </c>
      <c r="AG8" s="1">
        <f>IFERROR(VLOOKUP($A8,defa,2,0)*(Físico!AF8),0)</f>
        <v>0</v>
      </c>
      <c r="AH8" s="1">
        <f>IFERROR(VLOOKUP($A8,defa,2,0)*(Físico!AG8),0)</f>
        <v>0</v>
      </c>
      <c r="AI8" s="1">
        <f>IFERROR(VLOOKUP($A8,defa,2,0)*(Físico!AH8),0)</f>
        <v>0</v>
      </c>
      <c r="AJ8" s="1">
        <f t="shared" si="1"/>
        <v>18079.32</v>
      </c>
    </row>
    <row r="9" spans="1:36" x14ac:dyDescent="0.25">
      <c r="A9">
        <f t="shared" si="0"/>
        <v>405040105</v>
      </c>
      <c r="B9" t="s">
        <v>8</v>
      </c>
      <c r="C9" s="1">
        <f>IFERROR(VLOOKUP($A9,defa,2,0)*(Físico!B9),0)</f>
        <v>0</v>
      </c>
      <c r="D9" s="1">
        <f>IFERROR(VLOOKUP($A9,defa,2,0)*(Físico!C9),0)</f>
        <v>0</v>
      </c>
      <c r="E9" s="1">
        <f>IFERROR(VLOOKUP($A9,defa,2,0)*(Físico!D9),0)</f>
        <v>0</v>
      </c>
      <c r="F9" s="1">
        <f>IFERROR(VLOOKUP($A9,defa,2,0)*(Físico!E9),0)</f>
        <v>0</v>
      </c>
      <c r="G9" s="1">
        <f>IFERROR(VLOOKUP($A9,defa,2,0)*(Físico!F9),0)</f>
        <v>0</v>
      </c>
      <c r="H9" s="1">
        <f>IFERROR(VLOOKUP($A9,defa,2,0)*(Físico!G9),0)</f>
        <v>0</v>
      </c>
      <c r="I9" s="1">
        <f>IFERROR(VLOOKUP($A9,defa,2,0)*(Físico!H9),0)</f>
        <v>0</v>
      </c>
      <c r="J9" s="1">
        <f>IFERROR(VLOOKUP($A9,defa,2,0)*(Físico!I9),0)</f>
        <v>0</v>
      </c>
      <c r="K9" s="1">
        <f>IFERROR(VLOOKUP($A9,defa,2,0)*(Físico!J9),0)</f>
        <v>0</v>
      </c>
      <c r="L9" s="1">
        <f>IFERROR(VLOOKUP($A9,defa,2,0)*(Físico!K9),0)</f>
        <v>0</v>
      </c>
      <c r="M9" s="1">
        <f>IFERROR(VLOOKUP($A9,defa,2,0)*(Físico!L9),0)</f>
        <v>0</v>
      </c>
      <c r="N9" s="1">
        <f>IFERROR(VLOOKUP($A9,defa,2,0)*(Físico!M9),0)</f>
        <v>0</v>
      </c>
      <c r="O9" s="1">
        <f>IFERROR(VLOOKUP($A9,defa,2,0)*(Físico!N9),0)</f>
        <v>1692.38</v>
      </c>
      <c r="P9" s="1">
        <f>IFERROR(VLOOKUP($A9,defa,2,0)*(Físico!O9),0)</f>
        <v>0</v>
      </c>
      <c r="Q9" s="1">
        <f>IFERROR(VLOOKUP($A9,defa,2,0)*(Físico!P9),0)</f>
        <v>0</v>
      </c>
      <c r="R9" s="1">
        <f>IFERROR(VLOOKUP($A9,defa,2,0)*(Físico!Q9),0)</f>
        <v>0</v>
      </c>
      <c r="S9" s="1">
        <f>IFERROR(VLOOKUP($A9,defa,2,0)*(Físico!R9),0)</f>
        <v>0</v>
      </c>
      <c r="T9" s="1">
        <f>IFERROR(VLOOKUP($A9,defa,2,0)*(Físico!S9),0)</f>
        <v>0</v>
      </c>
      <c r="U9" s="1">
        <f>IFERROR(VLOOKUP($A9,defa,2,0)*(Físico!T9),0)</f>
        <v>0</v>
      </c>
      <c r="V9" s="1">
        <f>IFERROR(VLOOKUP($A9,defa,2,0)*(Físico!U9),0)</f>
        <v>0</v>
      </c>
      <c r="W9" s="1">
        <f>IFERROR(VLOOKUP($A9,defa,2,0)*(Físico!V9),0)</f>
        <v>0</v>
      </c>
      <c r="X9" s="1">
        <f>IFERROR(VLOOKUP($A9,defa,2,0)*(Físico!W9),0)</f>
        <v>0</v>
      </c>
      <c r="Y9" s="1">
        <f>IFERROR(VLOOKUP($A9,defa,2,0)*(Físico!X9),0)</f>
        <v>0</v>
      </c>
      <c r="Z9" s="1">
        <f>IFERROR(VLOOKUP($A9,defa,2,0)*(Físico!Y9),0)</f>
        <v>0</v>
      </c>
      <c r="AA9" s="1">
        <f>IFERROR(VLOOKUP($A9,defa,2,0)*(Físico!Z9),0)</f>
        <v>0</v>
      </c>
      <c r="AB9" s="1">
        <f>IFERROR(VLOOKUP($A9,defa,2,0)*(Físico!AA9),0)</f>
        <v>0</v>
      </c>
      <c r="AC9" s="1">
        <f>IFERROR(VLOOKUP($A9,defa,2,0)*(Físico!AB9),0)</f>
        <v>0</v>
      </c>
      <c r="AD9" s="1">
        <f>IFERROR(VLOOKUP($A9,defa,2,0)*(Físico!AC9),0)</f>
        <v>0</v>
      </c>
      <c r="AE9" s="1">
        <f>IFERROR(VLOOKUP($A9,defa,2,0)*(Físico!AD9),0)</f>
        <v>0</v>
      </c>
      <c r="AF9" s="1">
        <f>IFERROR(VLOOKUP($A9,defa,2,0)*(Físico!AE9),0)</f>
        <v>0</v>
      </c>
      <c r="AG9" s="1">
        <f>IFERROR(VLOOKUP($A9,defa,2,0)*(Físico!AF9),0)</f>
        <v>0</v>
      </c>
      <c r="AH9" s="1">
        <f>IFERROR(VLOOKUP($A9,defa,2,0)*(Físico!AG9),0)</f>
        <v>0</v>
      </c>
      <c r="AI9" s="1">
        <f>IFERROR(VLOOKUP($A9,defa,2,0)*(Físico!AH9),0)</f>
        <v>0</v>
      </c>
      <c r="AJ9" s="1">
        <f t="shared" si="1"/>
        <v>1692.38</v>
      </c>
    </row>
    <row r="10" spans="1:36" x14ac:dyDescent="0.25">
      <c r="A10">
        <f t="shared" si="0"/>
        <v>405040202</v>
      </c>
      <c r="B10" t="s">
        <v>9</v>
      </c>
      <c r="C10" s="1">
        <f>IFERROR(VLOOKUP($A10,defa,2,0)*(Físico!B10),0)</f>
        <v>0</v>
      </c>
      <c r="D10" s="1">
        <f>IFERROR(VLOOKUP($A10,defa,2,0)*(Físico!C10),0)</f>
        <v>0</v>
      </c>
      <c r="E10" s="1">
        <f>IFERROR(VLOOKUP($A10,defa,2,0)*(Físico!D10),0)</f>
        <v>0</v>
      </c>
      <c r="F10" s="1">
        <f>IFERROR(VLOOKUP($A10,defa,2,0)*(Físico!E10),0)</f>
        <v>0</v>
      </c>
      <c r="G10" s="1">
        <f>IFERROR(VLOOKUP($A10,defa,2,0)*(Físico!F10),0)</f>
        <v>0</v>
      </c>
      <c r="H10" s="1">
        <f>IFERROR(VLOOKUP($A10,defa,2,0)*(Físico!G10),0)</f>
        <v>0</v>
      </c>
      <c r="I10" s="1">
        <f>IFERROR(VLOOKUP($A10,defa,2,0)*(Físico!H10),0)</f>
        <v>0</v>
      </c>
      <c r="J10" s="1">
        <f>IFERROR(VLOOKUP($A10,defa,2,0)*(Físico!I10),0)</f>
        <v>0</v>
      </c>
      <c r="K10" s="1">
        <f>IFERROR(VLOOKUP($A10,defa,2,0)*(Físico!J10),0)</f>
        <v>0</v>
      </c>
      <c r="L10" s="1">
        <f>IFERROR(VLOOKUP($A10,defa,2,0)*(Físico!K10),0)</f>
        <v>0</v>
      </c>
      <c r="M10" s="1">
        <f>IFERROR(VLOOKUP($A10,defa,2,0)*(Físico!L10),0)</f>
        <v>0</v>
      </c>
      <c r="N10" s="1">
        <f>IFERROR(VLOOKUP($A10,defa,2,0)*(Físico!M10),0)</f>
        <v>0</v>
      </c>
      <c r="O10" s="1">
        <f>IFERROR(VLOOKUP($A10,defa,2,0)*(Físico!N10),0)</f>
        <v>0</v>
      </c>
      <c r="P10" s="1">
        <f>IFERROR(VLOOKUP($A10,defa,2,0)*(Físico!O10),0)</f>
        <v>0</v>
      </c>
      <c r="Q10" s="1">
        <f>IFERROR(VLOOKUP($A10,defa,2,0)*(Físico!P10),0)</f>
        <v>0</v>
      </c>
      <c r="R10" s="1">
        <f>IFERROR(VLOOKUP($A10,defa,2,0)*(Físico!Q10),0)</f>
        <v>0</v>
      </c>
      <c r="S10" s="1">
        <f>IFERROR(VLOOKUP($A10,defa,2,0)*(Físico!R10),0)</f>
        <v>0</v>
      </c>
      <c r="T10" s="1">
        <f>IFERROR(VLOOKUP($A10,defa,2,0)*(Físico!S10),0)</f>
        <v>0</v>
      </c>
      <c r="U10" s="1">
        <f>IFERROR(VLOOKUP($A10,defa,2,0)*(Físico!T10),0)</f>
        <v>0</v>
      </c>
      <c r="V10" s="1">
        <f>IFERROR(VLOOKUP($A10,defa,2,0)*(Físico!U10),0)</f>
        <v>0</v>
      </c>
      <c r="W10" s="1">
        <f>IFERROR(VLOOKUP($A10,defa,2,0)*(Físico!V10),0)</f>
        <v>0</v>
      </c>
      <c r="X10" s="1">
        <f>IFERROR(VLOOKUP($A10,defa,2,0)*(Físico!W10),0)</f>
        <v>0</v>
      </c>
      <c r="Y10" s="1">
        <f>IFERROR(VLOOKUP($A10,defa,2,0)*(Físico!X10),0)</f>
        <v>0</v>
      </c>
      <c r="Z10" s="1">
        <f>IFERROR(VLOOKUP($A10,defa,2,0)*(Físico!Y10),0)</f>
        <v>0</v>
      </c>
      <c r="AA10" s="1">
        <f>IFERROR(VLOOKUP($A10,defa,2,0)*(Físico!Z10),0)</f>
        <v>0</v>
      </c>
      <c r="AB10" s="1">
        <f>IFERROR(VLOOKUP($A10,defa,2,0)*(Físico!AA10),0)</f>
        <v>0</v>
      </c>
      <c r="AC10" s="1">
        <f>IFERROR(VLOOKUP($A10,defa,2,0)*(Físico!AB10),0)</f>
        <v>0</v>
      </c>
      <c r="AD10" s="1">
        <f>IFERROR(VLOOKUP($A10,defa,2,0)*(Físico!AC10),0)</f>
        <v>0</v>
      </c>
      <c r="AE10" s="1">
        <f>IFERROR(VLOOKUP($A10,defa,2,0)*(Físico!AD10),0)</f>
        <v>0</v>
      </c>
      <c r="AF10" s="1">
        <f>IFERROR(VLOOKUP($A10,defa,2,0)*(Físico!AE10),0)</f>
        <v>0</v>
      </c>
      <c r="AG10" s="1">
        <f>IFERROR(VLOOKUP($A10,defa,2,0)*(Físico!AF10),0)</f>
        <v>0</v>
      </c>
      <c r="AH10" s="1">
        <f>IFERROR(VLOOKUP($A10,defa,2,0)*(Físico!AG10),0)</f>
        <v>0</v>
      </c>
      <c r="AI10" s="1">
        <f>IFERROR(VLOOKUP($A10,defa,2,0)*(Físico!AH10),0)</f>
        <v>0</v>
      </c>
      <c r="AJ10" s="1">
        <f t="shared" si="1"/>
        <v>0</v>
      </c>
    </row>
    <row r="11" spans="1:36" x14ac:dyDescent="0.25">
      <c r="A11">
        <f t="shared" si="0"/>
        <v>405050011</v>
      </c>
      <c r="B11" t="s">
        <v>10</v>
      </c>
      <c r="C11" s="1">
        <f>IFERROR(VLOOKUP($A11,defa,2,0)*(Físico!B11),0)</f>
        <v>0</v>
      </c>
      <c r="D11" s="1">
        <f>IFERROR(VLOOKUP($A11,defa,2,0)*(Físico!C11),0)</f>
        <v>0</v>
      </c>
      <c r="E11" s="1">
        <f>IFERROR(VLOOKUP($A11,defa,2,0)*(Físico!D11),0)</f>
        <v>0</v>
      </c>
      <c r="F11" s="1">
        <f>IFERROR(VLOOKUP($A11,defa,2,0)*(Físico!E11),0)</f>
        <v>0</v>
      </c>
      <c r="G11" s="1">
        <f>IFERROR(VLOOKUP($A11,defa,2,0)*(Físico!F11),0)</f>
        <v>0</v>
      </c>
      <c r="H11" s="1">
        <f>IFERROR(VLOOKUP($A11,defa,2,0)*(Físico!G11),0)</f>
        <v>0</v>
      </c>
      <c r="I11" s="1">
        <f>IFERROR(VLOOKUP($A11,defa,2,0)*(Físico!H11),0)</f>
        <v>0</v>
      </c>
      <c r="J11" s="1">
        <f>IFERROR(VLOOKUP($A11,defa,2,0)*(Físico!I11),0)</f>
        <v>0</v>
      </c>
      <c r="K11" s="1">
        <f>IFERROR(VLOOKUP($A11,defa,2,0)*(Físico!J11),0)</f>
        <v>0</v>
      </c>
      <c r="L11" s="1">
        <f>IFERROR(VLOOKUP($A11,defa,2,0)*(Físico!K11),0)</f>
        <v>0</v>
      </c>
      <c r="M11" s="1">
        <f>IFERROR(VLOOKUP($A11,defa,2,0)*(Físico!L11),0)</f>
        <v>0</v>
      </c>
      <c r="N11" s="1">
        <f>IFERROR(VLOOKUP($A11,defa,2,0)*(Físico!M11),0)</f>
        <v>0</v>
      </c>
      <c r="O11" s="1">
        <f>IFERROR(VLOOKUP($A11,defa,2,0)*(Físico!N11),0)</f>
        <v>499.7</v>
      </c>
      <c r="P11" s="1">
        <f>IFERROR(VLOOKUP($A11,defa,2,0)*(Físico!O11),0)</f>
        <v>0</v>
      </c>
      <c r="Q11" s="1">
        <f>IFERROR(VLOOKUP($A11,defa,2,0)*(Físico!P11),0)</f>
        <v>0</v>
      </c>
      <c r="R11" s="1">
        <f>IFERROR(VLOOKUP($A11,defa,2,0)*(Físico!Q11),0)</f>
        <v>0</v>
      </c>
      <c r="S11" s="1">
        <f>IFERROR(VLOOKUP($A11,defa,2,0)*(Físico!R11),0)</f>
        <v>0</v>
      </c>
      <c r="T11" s="1">
        <f>IFERROR(VLOOKUP($A11,defa,2,0)*(Físico!S11),0)</f>
        <v>0</v>
      </c>
      <c r="U11" s="1">
        <f>IFERROR(VLOOKUP($A11,defa,2,0)*(Físico!T11),0)</f>
        <v>0</v>
      </c>
      <c r="V11" s="1">
        <f>IFERROR(VLOOKUP($A11,defa,2,0)*(Físico!U11),0)</f>
        <v>0</v>
      </c>
      <c r="W11" s="1">
        <f>IFERROR(VLOOKUP($A11,defa,2,0)*(Físico!V11),0)</f>
        <v>0</v>
      </c>
      <c r="X11" s="1">
        <f>IFERROR(VLOOKUP($A11,defa,2,0)*(Físico!W11),0)</f>
        <v>0</v>
      </c>
      <c r="Y11" s="1">
        <f>IFERROR(VLOOKUP($A11,defa,2,0)*(Físico!X11),0)</f>
        <v>0</v>
      </c>
      <c r="Z11" s="1">
        <f>IFERROR(VLOOKUP($A11,defa,2,0)*(Físico!Y11),0)</f>
        <v>0</v>
      </c>
      <c r="AA11" s="1">
        <f>IFERROR(VLOOKUP($A11,defa,2,0)*(Físico!Z11),0)</f>
        <v>0</v>
      </c>
      <c r="AB11" s="1">
        <f>IFERROR(VLOOKUP($A11,defa,2,0)*(Físico!AA11),0)</f>
        <v>0</v>
      </c>
      <c r="AC11" s="1">
        <f>IFERROR(VLOOKUP($A11,defa,2,0)*(Físico!AB11),0)</f>
        <v>0</v>
      </c>
      <c r="AD11" s="1">
        <f>IFERROR(VLOOKUP($A11,defa,2,0)*(Físico!AC11),0)</f>
        <v>0</v>
      </c>
      <c r="AE11" s="1">
        <f>IFERROR(VLOOKUP($A11,defa,2,0)*(Físico!AD11),0)</f>
        <v>0</v>
      </c>
      <c r="AF11" s="1">
        <f>IFERROR(VLOOKUP($A11,defa,2,0)*(Físico!AE11),0)</f>
        <v>0</v>
      </c>
      <c r="AG11" s="1">
        <f>IFERROR(VLOOKUP($A11,defa,2,0)*(Físico!AF11),0)</f>
        <v>0</v>
      </c>
      <c r="AH11" s="1">
        <f>IFERROR(VLOOKUP($A11,defa,2,0)*(Físico!AG11),0)</f>
        <v>0</v>
      </c>
      <c r="AI11" s="1">
        <f>IFERROR(VLOOKUP($A11,defa,2,0)*(Físico!AH11),0)</f>
        <v>0</v>
      </c>
      <c r="AJ11" s="1">
        <f t="shared" si="1"/>
        <v>499.7</v>
      </c>
    </row>
    <row r="12" spans="1:36" x14ac:dyDescent="0.25">
      <c r="A12">
        <f t="shared" si="0"/>
        <v>405050020</v>
      </c>
      <c r="B12" t="s">
        <v>11</v>
      </c>
      <c r="C12" s="1">
        <f>IFERROR(VLOOKUP($A12,defa,2,0)*(Físico!B12),0)</f>
        <v>30222.36</v>
      </c>
      <c r="D12" s="1">
        <f>IFERROR(VLOOKUP($A12,defa,2,0)*(Físico!C12),0)</f>
        <v>2255.4</v>
      </c>
      <c r="E12" s="1">
        <f>IFERROR(VLOOKUP($A12,defa,2,0)*(Físico!D12),0)</f>
        <v>0</v>
      </c>
      <c r="F12" s="1">
        <f>IFERROR(VLOOKUP($A12,defa,2,0)*(Físico!E12),0)</f>
        <v>2706.48</v>
      </c>
      <c r="G12" s="1">
        <f>IFERROR(VLOOKUP($A12,defa,2,0)*(Físico!F12),0)</f>
        <v>0</v>
      </c>
      <c r="H12" s="1">
        <f>IFERROR(VLOOKUP($A12,defa,2,0)*(Físico!G12),0)</f>
        <v>0</v>
      </c>
      <c r="I12" s="1">
        <f>IFERROR(VLOOKUP($A12,defa,2,0)*(Físico!H12),0)</f>
        <v>0</v>
      </c>
      <c r="J12" s="1">
        <f>IFERROR(VLOOKUP($A12,defa,2,0)*(Físico!I12),0)</f>
        <v>0</v>
      </c>
      <c r="K12" s="1">
        <f>IFERROR(VLOOKUP($A12,defa,2,0)*(Físico!J12),0)</f>
        <v>0</v>
      </c>
      <c r="L12" s="1">
        <f>IFERROR(VLOOKUP($A12,defa,2,0)*(Físico!K12),0)</f>
        <v>0</v>
      </c>
      <c r="M12" s="1">
        <f>IFERROR(VLOOKUP($A12,defa,2,0)*(Físico!L12),0)</f>
        <v>21651.84</v>
      </c>
      <c r="N12" s="1">
        <f>IFERROR(VLOOKUP($A12,defa,2,0)*(Físico!M12),0)</f>
        <v>0</v>
      </c>
      <c r="O12" s="1">
        <f>IFERROR(VLOOKUP($A12,defa,2,0)*(Físico!N12),0)</f>
        <v>33379.919999999998</v>
      </c>
      <c r="P12" s="1">
        <f>IFERROR(VLOOKUP($A12,defa,2,0)*(Físico!O12),0)</f>
        <v>65857.679999999993</v>
      </c>
      <c r="Q12" s="1">
        <f>IFERROR(VLOOKUP($A12,defa,2,0)*(Físico!P12),0)</f>
        <v>0</v>
      </c>
      <c r="R12" s="1">
        <f>IFERROR(VLOOKUP($A12,defa,2,0)*(Físico!Q12),0)</f>
        <v>0</v>
      </c>
      <c r="S12" s="1">
        <f>IFERROR(VLOOKUP($A12,defa,2,0)*(Físico!R12),0)</f>
        <v>0</v>
      </c>
      <c r="T12" s="1">
        <f>IFERROR(VLOOKUP($A12,defa,2,0)*(Físico!S12),0)</f>
        <v>0</v>
      </c>
      <c r="U12" s="1">
        <f>IFERROR(VLOOKUP($A12,defa,2,0)*(Físico!T12),0)</f>
        <v>11728.08</v>
      </c>
      <c r="V12" s="1">
        <f>IFERROR(VLOOKUP($A12,defa,2,0)*(Físico!U12),0)</f>
        <v>8119.44</v>
      </c>
      <c r="W12" s="1">
        <f>IFERROR(VLOOKUP($A12,defa,2,0)*(Físico!V12),0)</f>
        <v>9923.76</v>
      </c>
      <c r="X12" s="1">
        <f>IFERROR(VLOOKUP($A12,defa,2,0)*(Físico!W12),0)</f>
        <v>4961.88</v>
      </c>
      <c r="Y12" s="1">
        <f>IFERROR(VLOOKUP($A12,defa,2,0)*(Físico!X12),0)</f>
        <v>0</v>
      </c>
      <c r="Z12" s="1">
        <f>IFERROR(VLOOKUP($A12,defa,2,0)*(Físico!Y12),0)</f>
        <v>36086.400000000001</v>
      </c>
      <c r="AA12" s="1">
        <f>IFERROR(VLOOKUP($A12,defa,2,0)*(Físico!Z12),0)</f>
        <v>10825.92</v>
      </c>
      <c r="AB12" s="1">
        <f>IFERROR(VLOOKUP($A12,defa,2,0)*(Físico!AA12),0)</f>
        <v>12179.16</v>
      </c>
      <c r="AC12" s="1">
        <f>IFERROR(VLOOKUP($A12,defa,2,0)*(Físico!AB12),0)</f>
        <v>34282.080000000002</v>
      </c>
      <c r="AD12" s="1">
        <f>IFERROR(VLOOKUP($A12,defa,2,0)*(Físico!AC12),0)</f>
        <v>3608.64</v>
      </c>
      <c r="AE12" s="1">
        <f>IFERROR(VLOOKUP($A12,defa,2,0)*(Físico!AD12),0)</f>
        <v>0</v>
      </c>
      <c r="AF12" s="1">
        <f>IFERROR(VLOOKUP($A12,defa,2,0)*(Físico!AE12),0)</f>
        <v>99688.68</v>
      </c>
      <c r="AG12" s="1">
        <f>IFERROR(VLOOKUP($A12,defa,2,0)*(Físico!AF12),0)</f>
        <v>34282.080000000002</v>
      </c>
      <c r="AH12" s="1">
        <f>IFERROR(VLOOKUP($A12,defa,2,0)*(Físico!AG12),0)</f>
        <v>902.16</v>
      </c>
      <c r="AI12" s="1">
        <f>IFERROR(VLOOKUP($A12,defa,2,0)*(Físico!AH12),0)</f>
        <v>38341.799999999996</v>
      </c>
      <c r="AJ12" s="1">
        <f t="shared" si="1"/>
        <v>461003.76</v>
      </c>
    </row>
    <row r="13" spans="1:36" x14ac:dyDescent="0.25">
      <c r="A13">
        <f t="shared" si="0"/>
        <v>405050046</v>
      </c>
      <c r="B13" t="s">
        <v>12</v>
      </c>
      <c r="C13" s="1">
        <f>IFERROR(VLOOKUP($A13,defa,2,0)*(Físico!B13),0)</f>
        <v>0</v>
      </c>
      <c r="D13" s="1">
        <f>IFERROR(VLOOKUP($A13,defa,2,0)*(Físico!C13),0)</f>
        <v>0</v>
      </c>
      <c r="E13" s="1">
        <f>IFERROR(VLOOKUP($A13,defa,2,0)*(Físico!D13),0)</f>
        <v>0</v>
      </c>
      <c r="F13" s="1">
        <f>IFERROR(VLOOKUP($A13,defa,2,0)*(Físico!E13),0)</f>
        <v>0</v>
      </c>
      <c r="G13" s="1">
        <f>IFERROR(VLOOKUP($A13,defa,2,0)*(Físico!F13),0)</f>
        <v>0</v>
      </c>
      <c r="H13" s="1">
        <f>IFERROR(VLOOKUP($A13,defa,2,0)*(Físico!G13),0)</f>
        <v>0</v>
      </c>
      <c r="I13" s="1">
        <f>IFERROR(VLOOKUP($A13,defa,2,0)*(Físico!H13),0)</f>
        <v>0</v>
      </c>
      <c r="J13" s="1">
        <f>IFERROR(VLOOKUP($A13,defa,2,0)*(Físico!I13),0)</f>
        <v>0</v>
      </c>
      <c r="K13" s="1">
        <f>IFERROR(VLOOKUP($A13,defa,2,0)*(Físico!J13),0)</f>
        <v>0</v>
      </c>
      <c r="L13" s="1">
        <f>IFERROR(VLOOKUP($A13,defa,2,0)*(Físico!K13),0)</f>
        <v>0</v>
      </c>
      <c r="M13" s="1">
        <f>IFERROR(VLOOKUP($A13,defa,2,0)*(Físico!L13),0)</f>
        <v>0</v>
      </c>
      <c r="N13" s="1">
        <f>IFERROR(VLOOKUP($A13,defa,2,0)*(Físico!M13),0)</f>
        <v>0</v>
      </c>
      <c r="O13" s="1">
        <f>IFERROR(VLOOKUP($A13,defa,2,0)*(Físico!N13),0)</f>
        <v>0</v>
      </c>
      <c r="P13" s="1">
        <f>IFERROR(VLOOKUP($A13,defa,2,0)*(Físico!O13),0)</f>
        <v>0</v>
      </c>
      <c r="Q13" s="1">
        <f>IFERROR(VLOOKUP($A13,defa,2,0)*(Físico!P13),0)</f>
        <v>0</v>
      </c>
      <c r="R13" s="1">
        <f>IFERROR(VLOOKUP($A13,defa,2,0)*(Físico!Q13),0)</f>
        <v>0</v>
      </c>
      <c r="S13" s="1">
        <f>IFERROR(VLOOKUP($A13,defa,2,0)*(Físico!R13),0)</f>
        <v>0</v>
      </c>
      <c r="T13" s="1">
        <f>IFERROR(VLOOKUP($A13,defa,2,0)*(Físico!S13),0)</f>
        <v>0</v>
      </c>
      <c r="U13" s="1">
        <f>IFERROR(VLOOKUP($A13,defa,2,0)*(Físico!T13),0)</f>
        <v>0</v>
      </c>
      <c r="V13" s="1">
        <f>IFERROR(VLOOKUP($A13,defa,2,0)*(Físico!U13),0)</f>
        <v>0</v>
      </c>
      <c r="W13" s="1">
        <f>IFERROR(VLOOKUP($A13,defa,2,0)*(Físico!V13),0)</f>
        <v>0</v>
      </c>
      <c r="X13" s="1">
        <f>IFERROR(VLOOKUP($A13,defa,2,0)*(Físico!W13),0)</f>
        <v>0</v>
      </c>
      <c r="Y13" s="1">
        <f>IFERROR(VLOOKUP($A13,defa,2,0)*(Físico!X13),0)</f>
        <v>0</v>
      </c>
      <c r="Z13" s="1">
        <f>IFERROR(VLOOKUP($A13,defa,2,0)*(Físico!Y13),0)</f>
        <v>0</v>
      </c>
      <c r="AA13" s="1">
        <f>IFERROR(VLOOKUP($A13,defa,2,0)*(Físico!Z13),0)</f>
        <v>0</v>
      </c>
      <c r="AB13" s="1">
        <f>IFERROR(VLOOKUP($A13,defa,2,0)*(Físico!AA13),0)</f>
        <v>0</v>
      </c>
      <c r="AC13" s="1">
        <f>IFERROR(VLOOKUP($A13,defa,2,0)*(Físico!AB13),0)</f>
        <v>0</v>
      </c>
      <c r="AD13" s="1">
        <f>IFERROR(VLOOKUP($A13,defa,2,0)*(Físico!AC13),0)</f>
        <v>0</v>
      </c>
      <c r="AE13" s="1">
        <f>IFERROR(VLOOKUP($A13,defa,2,0)*(Físico!AD13),0)</f>
        <v>0</v>
      </c>
      <c r="AF13" s="1">
        <f>IFERROR(VLOOKUP($A13,defa,2,0)*(Físico!AE13),0)</f>
        <v>0</v>
      </c>
      <c r="AG13" s="1">
        <f>IFERROR(VLOOKUP($A13,defa,2,0)*(Físico!AF13),0)</f>
        <v>0</v>
      </c>
      <c r="AH13" s="1">
        <f>IFERROR(VLOOKUP($A13,defa,2,0)*(Físico!AG13),0)</f>
        <v>0</v>
      </c>
      <c r="AI13" s="1">
        <f>IFERROR(VLOOKUP($A13,defa,2,0)*(Físico!AH13),0)</f>
        <v>0</v>
      </c>
      <c r="AJ13" s="1">
        <f t="shared" si="1"/>
        <v>0</v>
      </c>
    </row>
    <row r="14" spans="1:36" x14ac:dyDescent="0.25">
      <c r="A14">
        <f t="shared" si="0"/>
        <v>405050127</v>
      </c>
      <c r="B14" t="s">
        <v>13</v>
      </c>
      <c r="C14" s="1">
        <f>IFERROR(VLOOKUP($A14,defa,2,0)*(Físico!B14),0)</f>
        <v>0</v>
      </c>
      <c r="D14" s="1">
        <f>IFERROR(VLOOKUP($A14,defa,2,0)*(Físico!C14),0)</f>
        <v>0</v>
      </c>
      <c r="E14" s="1">
        <f>IFERROR(VLOOKUP($A14,defa,2,0)*(Físico!D14),0)</f>
        <v>0</v>
      </c>
      <c r="F14" s="1">
        <f>IFERROR(VLOOKUP($A14,defa,2,0)*(Físico!E14),0)</f>
        <v>0</v>
      </c>
      <c r="G14" s="1">
        <f>IFERROR(VLOOKUP($A14,defa,2,0)*(Físico!F14),0)</f>
        <v>0</v>
      </c>
      <c r="H14" s="1">
        <f>IFERROR(VLOOKUP($A14,defa,2,0)*(Físico!G14),0)</f>
        <v>0</v>
      </c>
      <c r="I14" s="1">
        <f>IFERROR(VLOOKUP($A14,defa,2,0)*(Físico!H14),0)</f>
        <v>0</v>
      </c>
      <c r="J14" s="1">
        <f>IFERROR(VLOOKUP($A14,defa,2,0)*(Físico!I14),0)</f>
        <v>0</v>
      </c>
      <c r="K14" s="1">
        <f>IFERROR(VLOOKUP($A14,defa,2,0)*(Físico!J14),0)</f>
        <v>0</v>
      </c>
      <c r="L14" s="1">
        <f>IFERROR(VLOOKUP($A14,defa,2,0)*(Físico!K14),0)</f>
        <v>0</v>
      </c>
      <c r="M14" s="1">
        <f>IFERROR(VLOOKUP($A14,defa,2,0)*(Físico!L14),0)</f>
        <v>0</v>
      </c>
      <c r="N14" s="1">
        <f>IFERROR(VLOOKUP($A14,defa,2,0)*(Físico!M14),0)</f>
        <v>0</v>
      </c>
      <c r="O14" s="1">
        <f>IFERROR(VLOOKUP($A14,defa,2,0)*(Físico!N14),0)</f>
        <v>36450</v>
      </c>
      <c r="P14" s="1">
        <f>IFERROR(VLOOKUP($A14,defa,2,0)*(Físico!O14),0)</f>
        <v>0</v>
      </c>
      <c r="Q14" s="1">
        <f>IFERROR(VLOOKUP($A14,defa,2,0)*(Físico!P14),0)</f>
        <v>0</v>
      </c>
      <c r="R14" s="1">
        <f>IFERROR(VLOOKUP($A14,defa,2,0)*(Físico!Q14),0)</f>
        <v>0</v>
      </c>
      <c r="S14" s="1">
        <f>IFERROR(VLOOKUP($A14,defa,2,0)*(Físico!R14),0)</f>
        <v>0</v>
      </c>
      <c r="T14" s="1">
        <f>IFERROR(VLOOKUP($A14,defa,2,0)*(Físico!S14),0)</f>
        <v>0</v>
      </c>
      <c r="U14" s="1">
        <f>IFERROR(VLOOKUP($A14,defa,2,0)*(Físico!T14),0)</f>
        <v>0</v>
      </c>
      <c r="V14" s="1">
        <f>IFERROR(VLOOKUP($A14,defa,2,0)*(Físico!U14),0)</f>
        <v>0</v>
      </c>
      <c r="W14" s="1">
        <f>IFERROR(VLOOKUP($A14,defa,2,0)*(Físico!V14),0)</f>
        <v>0</v>
      </c>
      <c r="X14" s="1">
        <f>IFERROR(VLOOKUP($A14,defa,2,0)*(Físico!W14),0)</f>
        <v>0</v>
      </c>
      <c r="Y14" s="1">
        <f>IFERROR(VLOOKUP($A14,defa,2,0)*(Físico!X14),0)</f>
        <v>0</v>
      </c>
      <c r="Z14" s="1">
        <f>IFERROR(VLOOKUP($A14,defa,2,0)*(Físico!Y14),0)</f>
        <v>0</v>
      </c>
      <c r="AA14" s="1">
        <f>IFERROR(VLOOKUP($A14,defa,2,0)*(Físico!Z14),0)</f>
        <v>0</v>
      </c>
      <c r="AB14" s="1">
        <f>IFERROR(VLOOKUP($A14,defa,2,0)*(Físico!AA14),0)</f>
        <v>0</v>
      </c>
      <c r="AC14" s="1">
        <f>IFERROR(VLOOKUP($A14,defa,2,0)*(Físico!AB14),0)</f>
        <v>0</v>
      </c>
      <c r="AD14" s="1">
        <f>IFERROR(VLOOKUP($A14,defa,2,0)*(Físico!AC14),0)</f>
        <v>0</v>
      </c>
      <c r="AE14" s="1">
        <f>IFERROR(VLOOKUP($A14,defa,2,0)*(Físico!AD14),0)</f>
        <v>0</v>
      </c>
      <c r="AF14" s="1">
        <f>IFERROR(VLOOKUP($A14,defa,2,0)*(Físico!AE14),0)</f>
        <v>0</v>
      </c>
      <c r="AG14" s="1">
        <f>IFERROR(VLOOKUP($A14,defa,2,0)*(Físico!AF14),0)</f>
        <v>0</v>
      </c>
      <c r="AH14" s="1">
        <f>IFERROR(VLOOKUP($A14,defa,2,0)*(Físico!AG14),0)</f>
        <v>0</v>
      </c>
      <c r="AI14" s="1">
        <f>IFERROR(VLOOKUP($A14,defa,2,0)*(Físico!AH14),0)</f>
        <v>0</v>
      </c>
      <c r="AJ14" s="1">
        <f t="shared" si="1"/>
        <v>36450</v>
      </c>
    </row>
    <row r="15" spans="1:36" x14ac:dyDescent="0.25">
      <c r="A15">
        <f t="shared" si="0"/>
        <v>405050151</v>
      </c>
      <c r="B15" t="s">
        <v>14</v>
      </c>
      <c r="C15" s="1">
        <f>IFERROR(VLOOKUP($A15,defa,2,0)*(Físico!B15),0)</f>
        <v>0</v>
      </c>
      <c r="D15" s="1">
        <f>IFERROR(VLOOKUP($A15,defa,2,0)*(Físico!C15),0)</f>
        <v>0</v>
      </c>
      <c r="E15" s="1">
        <f>IFERROR(VLOOKUP($A15,defa,2,0)*(Físico!D15),0)</f>
        <v>0</v>
      </c>
      <c r="F15" s="1">
        <f>IFERROR(VLOOKUP($A15,defa,2,0)*(Físico!E15),0)</f>
        <v>0</v>
      </c>
      <c r="G15" s="1">
        <f>IFERROR(VLOOKUP($A15,defa,2,0)*(Físico!F15),0)</f>
        <v>0</v>
      </c>
      <c r="H15" s="1">
        <f>IFERROR(VLOOKUP($A15,defa,2,0)*(Físico!G15),0)</f>
        <v>0</v>
      </c>
      <c r="I15" s="1">
        <f>IFERROR(VLOOKUP($A15,defa,2,0)*(Físico!H15),0)</f>
        <v>0</v>
      </c>
      <c r="J15" s="1">
        <f>IFERROR(VLOOKUP($A15,defa,2,0)*(Físico!I15),0)</f>
        <v>1112.83</v>
      </c>
      <c r="K15" s="1">
        <f>IFERROR(VLOOKUP($A15,defa,2,0)*(Físico!J15),0)</f>
        <v>0</v>
      </c>
      <c r="L15" s="1">
        <f>IFERROR(VLOOKUP($A15,defa,2,0)*(Físico!K15),0)</f>
        <v>0</v>
      </c>
      <c r="M15" s="1">
        <f>IFERROR(VLOOKUP($A15,defa,2,0)*(Físico!L15),0)</f>
        <v>0</v>
      </c>
      <c r="N15" s="1">
        <f>IFERROR(VLOOKUP($A15,defa,2,0)*(Físico!M15),0)</f>
        <v>0</v>
      </c>
      <c r="O15" s="1">
        <f>IFERROR(VLOOKUP($A15,defa,2,0)*(Físico!N15),0)</f>
        <v>4451.32</v>
      </c>
      <c r="P15" s="1">
        <f>IFERROR(VLOOKUP($A15,defa,2,0)*(Físico!O15),0)</f>
        <v>0</v>
      </c>
      <c r="Q15" s="1">
        <f>IFERROR(VLOOKUP($A15,defa,2,0)*(Físico!P15),0)</f>
        <v>1112.83</v>
      </c>
      <c r="R15" s="1">
        <f>IFERROR(VLOOKUP($A15,defa,2,0)*(Físico!Q15),0)</f>
        <v>0</v>
      </c>
      <c r="S15" s="1">
        <f>IFERROR(VLOOKUP($A15,defa,2,0)*(Físico!R15),0)</f>
        <v>0</v>
      </c>
      <c r="T15" s="1">
        <f>IFERROR(VLOOKUP($A15,defa,2,0)*(Físico!S15),0)</f>
        <v>0</v>
      </c>
      <c r="U15" s="1">
        <f>IFERROR(VLOOKUP($A15,defa,2,0)*(Físico!T15),0)</f>
        <v>0</v>
      </c>
      <c r="V15" s="1">
        <f>IFERROR(VLOOKUP($A15,defa,2,0)*(Físico!U15),0)</f>
        <v>0</v>
      </c>
      <c r="W15" s="1">
        <f>IFERROR(VLOOKUP($A15,defa,2,0)*(Físico!V15),0)</f>
        <v>0</v>
      </c>
      <c r="X15" s="1">
        <f>IFERROR(VLOOKUP($A15,defa,2,0)*(Físico!W15),0)</f>
        <v>0</v>
      </c>
      <c r="Y15" s="1">
        <f>IFERROR(VLOOKUP($A15,defa,2,0)*(Físico!X15),0)</f>
        <v>0</v>
      </c>
      <c r="Z15" s="1">
        <f>IFERROR(VLOOKUP($A15,defa,2,0)*(Físico!Y15),0)</f>
        <v>0</v>
      </c>
      <c r="AA15" s="1">
        <f>IFERROR(VLOOKUP($A15,defa,2,0)*(Físico!Z15),0)</f>
        <v>0</v>
      </c>
      <c r="AB15" s="1">
        <f>IFERROR(VLOOKUP($A15,defa,2,0)*(Físico!AA15),0)</f>
        <v>0</v>
      </c>
      <c r="AC15" s="1">
        <f>IFERROR(VLOOKUP($A15,defa,2,0)*(Físico!AB15),0)</f>
        <v>0</v>
      </c>
      <c r="AD15" s="1">
        <f>IFERROR(VLOOKUP($A15,defa,2,0)*(Físico!AC15),0)</f>
        <v>0</v>
      </c>
      <c r="AE15" s="1">
        <f>IFERROR(VLOOKUP($A15,defa,2,0)*(Físico!AD15),0)</f>
        <v>0</v>
      </c>
      <c r="AF15" s="1">
        <f>IFERROR(VLOOKUP($A15,defa,2,0)*(Físico!AE15),0)</f>
        <v>0</v>
      </c>
      <c r="AG15" s="1">
        <f>IFERROR(VLOOKUP($A15,defa,2,0)*(Físico!AF15),0)</f>
        <v>0</v>
      </c>
      <c r="AH15" s="1">
        <f>IFERROR(VLOOKUP($A15,defa,2,0)*(Físico!AG15),0)</f>
        <v>0</v>
      </c>
      <c r="AI15" s="1">
        <f>IFERROR(VLOOKUP($A15,defa,2,0)*(Físico!AH15),0)</f>
        <v>0</v>
      </c>
      <c r="AJ15" s="1">
        <f t="shared" si="1"/>
        <v>6676.98</v>
      </c>
    </row>
    <row r="16" spans="1:36" x14ac:dyDescent="0.25">
      <c r="A16">
        <f t="shared" si="0"/>
        <v>405050194</v>
      </c>
      <c r="B16" t="s">
        <v>15</v>
      </c>
      <c r="C16" s="1">
        <f>IFERROR(VLOOKUP($A16,defa,2,0)*(Físico!B16),0)</f>
        <v>0</v>
      </c>
      <c r="D16" s="1">
        <f>IFERROR(VLOOKUP($A16,defa,2,0)*(Físico!C16),0)</f>
        <v>0</v>
      </c>
      <c r="E16" s="1">
        <f>IFERROR(VLOOKUP($A16,defa,2,0)*(Físico!D16),0)</f>
        <v>0</v>
      </c>
      <c r="F16" s="1">
        <f>IFERROR(VLOOKUP($A16,defa,2,0)*(Físico!E16),0)</f>
        <v>0</v>
      </c>
      <c r="G16" s="1">
        <f>IFERROR(VLOOKUP($A16,defa,2,0)*(Físico!F16),0)</f>
        <v>0</v>
      </c>
      <c r="H16" s="1">
        <f>IFERROR(VLOOKUP($A16,defa,2,0)*(Físico!G16),0)</f>
        <v>0</v>
      </c>
      <c r="I16" s="1">
        <f>IFERROR(VLOOKUP($A16,defa,2,0)*(Físico!H16),0)</f>
        <v>0</v>
      </c>
      <c r="J16" s="1">
        <f>IFERROR(VLOOKUP($A16,defa,2,0)*(Físico!I16),0)</f>
        <v>0</v>
      </c>
      <c r="K16" s="1">
        <f>IFERROR(VLOOKUP($A16,defa,2,0)*(Físico!J16),0)</f>
        <v>0</v>
      </c>
      <c r="L16" s="1">
        <f>IFERROR(VLOOKUP($A16,defa,2,0)*(Físico!K16),0)</f>
        <v>0</v>
      </c>
      <c r="M16" s="1">
        <f>IFERROR(VLOOKUP($A16,defa,2,0)*(Físico!L16),0)</f>
        <v>0</v>
      </c>
      <c r="N16" s="1">
        <f>IFERROR(VLOOKUP($A16,defa,2,0)*(Físico!M16),0)</f>
        <v>0</v>
      </c>
      <c r="O16" s="1">
        <f>IFERROR(VLOOKUP($A16,defa,2,0)*(Físico!N16),0)</f>
        <v>2430</v>
      </c>
      <c r="P16" s="1">
        <f>IFERROR(VLOOKUP($A16,defa,2,0)*(Físico!O16),0)</f>
        <v>0</v>
      </c>
      <c r="Q16" s="1">
        <f>IFERROR(VLOOKUP($A16,defa,2,0)*(Físico!P16),0)</f>
        <v>0</v>
      </c>
      <c r="R16" s="1">
        <f>IFERROR(VLOOKUP($A16,defa,2,0)*(Físico!Q16),0)</f>
        <v>0</v>
      </c>
      <c r="S16" s="1">
        <f>IFERROR(VLOOKUP($A16,defa,2,0)*(Físico!R16),0)</f>
        <v>0</v>
      </c>
      <c r="T16" s="1">
        <f>IFERROR(VLOOKUP($A16,defa,2,0)*(Físico!S16),0)</f>
        <v>0</v>
      </c>
      <c r="U16" s="1">
        <f>IFERROR(VLOOKUP($A16,defa,2,0)*(Físico!T16),0)</f>
        <v>0</v>
      </c>
      <c r="V16" s="1">
        <f>IFERROR(VLOOKUP($A16,defa,2,0)*(Físico!U16),0)</f>
        <v>1215</v>
      </c>
      <c r="W16" s="1">
        <f>IFERROR(VLOOKUP($A16,defa,2,0)*(Físico!V16),0)</f>
        <v>0</v>
      </c>
      <c r="X16" s="1">
        <f>IFERROR(VLOOKUP($A16,defa,2,0)*(Físico!W16),0)</f>
        <v>0</v>
      </c>
      <c r="Y16" s="1">
        <f>IFERROR(VLOOKUP($A16,defa,2,0)*(Físico!X16),0)</f>
        <v>0</v>
      </c>
      <c r="Z16" s="1">
        <f>IFERROR(VLOOKUP($A16,defa,2,0)*(Físico!Y16),0)</f>
        <v>0</v>
      </c>
      <c r="AA16" s="1">
        <f>IFERROR(VLOOKUP($A16,defa,2,0)*(Físico!Z16),0)</f>
        <v>4860</v>
      </c>
      <c r="AB16" s="1">
        <f>IFERROR(VLOOKUP($A16,defa,2,0)*(Físico!AA16),0)</f>
        <v>0</v>
      </c>
      <c r="AC16" s="1">
        <f>IFERROR(VLOOKUP($A16,defa,2,0)*(Físico!AB16),0)</f>
        <v>0</v>
      </c>
      <c r="AD16" s="1">
        <f>IFERROR(VLOOKUP($A16,defa,2,0)*(Físico!AC16),0)</f>
        <v>0</v>
      </c>
      <c r="AE16" s="1">
        <f>IFERROR(VLOOKUP($A16,defa,2,0)*(Físico!AD16),0)</f>
        <v>0</v>
      </c>
      <c r="AF16" s="1">
        <f>IFERROR(VLOOKUP($A16,defa,2,0)*(Físico!AE16),0)</f>
        <v>0</v>
      </c>
      <c r="AG16" s="1">
        <f>IFERROR(VLOOKUP($A16,defa,2,0)*(Físico!AF16),0)</f>
        <v>0</v>
      </c>
      <c r="AH16" s="1">
        <f>IFERROR(VLOOKUP($A16,defa,2,0)*(Físico!AG16),0)</f>
        <v>0</v>
      </c>
      <c r="AI16" s="1">
        <f>IFERROR(VLOOKUP($A16,defa,2,0)*(Físico!AH16),0)</f>
        <v>0</v>
      </c>
      <c r="AJ16" s="1">
        <f t="shared" si="1"/>
        <v>8505</v>
      </c>
    </row>
    <row r="17" spans="1:36" x14ac:dyDescent="0.25">
      <c r="A17">
        <f t="shared" si="0"/>
        <v>405050216</v>
      </c>
      <c r="B17" t="s">
        <v>16</v>
      </c>
      <c r="C17" s="1">
        <f>IFERROR(VLOOKUP($A17,defa,2,0)*(Físico!B17),0)</f>
        <v>0</v>
      </c>
      <c r="D17" s="1">
        <f>IFERROR(VLOOKUP($A17,defa,2,0)*(Físico!C17),0)</f>
        <v>0</v>
      </c>
      <c r="E17" s="1">
        <f>IFERROR(VLOOKUP($A17,defa,2,0)*(Físico!D17),0)</f>
        <v>0</v>
      </c>
      <c r="F17" s="1">
        <f>IFERROR(VLOOKUP($A17,defa,2,0)*(Físico!E17),0)</f>
        <v>0</v>
      </c>
      <c r="G17" s="1">
        <f>IFERROR(VLOOKUP($A17,defa,2,0)*(Físico!F17),0)</f>
        <v>0</v>
      </c>
      <c r="H17" s="1">
        <f>IFERROR(VLOOKUP($A17,defa,2,0)*(Físico!G17),0)</f>
        <v>0</v>
      </c>
      <c r="I17" s="1">
        <f>IFERROR(VLOOKUP($A17,defa,2,0)*(Físico!H17),0)</f>
        <v>0</v>
      </c>
      <c r="J17" s="1">
        <f>IFERROR(VLOOKUP($A17,defa,2,0)*(Físico!I17),0)</f>
        <v>0</v>
      </c>
      <c r="K17" s="1">
        <f>IFERROR(VLOOKUP($A17,defa,2,0)*(Físico!J17),0)</f>
        <v>0</v>
      </c>
      <c r="L17" s="1">
        <f>IFERROR(VLOOKUP($A17,defa,2,0)*(Físico!K17),0)</f>
        <v>0</v>
      </c>
      <c r="M17" s="1">
        <f>IFERROR(VLOOKUP($A17,defa,2,0)*(Físico!L17),0)</f>
        <v>13953.869999999999</v>
      </c>
      <c r="N17" s="1">
        <f>IFERROR(VLOOKUP($A17,defa,2,0)*(Físico!M17),0)</f>
        <v>0</v>
      </c>
      <c r="O17" s="1">
        <f>IFERROR(VLOOKUP($A17,defa,2,0)*(Físico!N17),0)</f>
        <v>0</v>
      </c>
      <c r="P17" s="1">
        <f>IFERROR(VLOOKUP($A17,defa,2,0)*(Físico!O17),0)</f>
        <v>52714.619999999995</v>
      </c>
      <c r="Q17" s="1">
        <f>IFERROR(VLOOKUP($A17,defa,2,0)*(Físico!P17),0)</f>
        <v>0</v>
      </c>
      <c r="R17" s="1">
        <f>IFERROR(VLOOKUP($A17,defa,2,0)*(Físico!Q17),0)</f>
        <v>0</v>
      </c>
      <c r="S17" s="1">
        <f>IFERROR(VLOOKUP($A17,defa,2,0)*(Físico!R17),0)</f>
        <v>0</v>
      </c>
      <c r="T17" s="1">
        <f>IFERROR(VLOOKUP($A17,defa,2,0)*(Físico!S17),0)</f>
        <v>0</v>
      </c>
      <c r="U17" s="1">
        <f>IFERROR(VLOOKUP($A17,defa,2,0)*(Físico!T17),0)</f>
        <v>0</v>
      </c>
      <c r="V17" s="1">
        <f>IFERROR(VLOOKUP($A17,defa,2,0)*(Físico!U17),0)</f>
        <v>0</v>
      </c>
      <c r="W17" s="1">
        <f>IFERROR(VLOOKUP($A17,defa,2,0)*(Físico!V17),0)</f>
        <v>0</v>
      </c>
      <c r="X17" s="1">
        <f>IFERROR(VLOOKUP($A17,defa,2,0)*(Físico!W17),0)</f>
        <v>0</v>
      </c>
      <c r="Y17" s="1">
        <f>IFERROR(VLOOKUP($A17,defa,2,0)*(Físico!X17),0)</f>
        <v>0</v>
      </c>
      <c r="Z17" s="1">
        <f>IFERROR(VLOOKUP($A17,defa,2,0)*(Físico!Y17),0)</f>
        <v>0</v>
      </c>
      <c r="AA17" s="1">
        <f>IFERROR(VLOOKUP($A17,defa,2,0)*(Físico!Z17),0)</f>
        <v>0</v>
      </c>
      <c r="AB17" s="1">
        <f>IFERROR(VLOOKUP($A17,defa,2,0)*(Físico!AA17),0)</f>
        <v>0</v>
      </c>
      <c r="AC17" s="1">
        <f>IFERROR(VLOOKUP($A17,defa,2,0)*(Físico!AB17),0)</f>
        <v>0</v>
      </c>
      <c r="AD17" s="1">
        <f>IFERROR(VLOOKUP($A17,defa,2,0)*(Físico!AC17),0)</f>
        <v>0</v>
      </c>
      <c r="AE17" s="1">
        <f>IFERROR(VLOOKUP($A17,defa,2,0)*(Físico!AD17),0)</f>
        <v>0</v>
      </c>
      <c r="AF17" s="1">
        <f>IFERROR(VLOOKUP($A17,defa,2,0)*(Físico!AE17),0)</f>
        <v>0</v>
      </c>
      <c r="AG17" s="1">
        <f>IFERROR(VLOOKUP($A17,defa,2,0)*(Físico!AF17),0)</f>
        <v>0</v>
      </c>
      <c r="AH17" s="1">
        <f>IFERROR(VLOOKUP($A17,defa,2,0)*(Físico!AG17),0)</f>
        <v>0</v>
      </c>
      <c r="AI17" s="1">
        <f>IFERROR(VLOOKUP($A17,defa,2,0)*(Físico!AH17),0)</f>
        <v>0</v>
      </c>
      <c r="AJ17" s="1">
        <f t="shared" si="1"/>
        <v>66668.489999999991</v>
      </c>
    </row>
    <row r="18" spans="1:36" x14ac:dyDescent="0.25">
      <c r="A18">
        <f t="shared" si="0"/>
        <v>405050224</v>
      </c>
      <c r="B18" t="s">
        <v>17</v>
      </c>
      <c r="C18" s="1">
        <f>IFERROR(VLOOKUP($A18,defa,2,0)*(Físico!B18),0)</f>
        <v>0</v>
      </c>
      <c r="D18" s="1">
        <f>IFERROR(VLOOKUP($A18,defa,2,0)*(Físico!C18),0)</f>
        <v>0</v>
      </c>
      <c r="E18" s="1">
        <f>IFERROR(VLOOKUP($A18,defa,2,0)*(Físico!D18),0)</f>
        <v>0</v>
      </c>
      <c r="F18" s="1">
        <f>IFERROR(VLOOKUP($A18,defa,2,0)*(Físico!E18),0)</f>
        <v>0</v>
      </c>
      <c r="G18" s="1">
        <f>IFERROR(VLOOKUP($A18,defa,2,0)*(Físico!F18),0)</f>
        <v>0</v>
      </c>
      <c r="H18" s="1">
        <f>IFERROR(VLOOKUP($A18,defa,2,0)*(Físico!G18),0)</f>
        <v>0</v>
      </c>
      <c r="I18" s="1">
        <f>IFERROR(VLOOKUP($A18,defa,2,0)*(Físico!H18),0)</f>
        <v>0</v>
      </c>
      <c r="J18" s="1">
        <f>IFERROR(VLOOKUP($A18,defa,2,0)*(Físico!I18),0)</f>
        <v>0</v>
      </c>
      <c r="K18" s="1">
        <f>IFERROR(VLOOKUP($A18,defa,2,0)*(Físico!J18),0)</f>
        <v>0</v>
      </c>
      <c r="L18" s="1">
        <f>IFERROR(VLOOKUP($A18,defa,2,0)*(Físico!K18),0)</f>
        <v>0</v>
      </c>
      <c r="M18" s="1">
        <f>IFERROR(VLOOKUP($A18,defa,2,0)*(Físico!L18),0)</f>
        <v>0</v>
      </c>
      <c r="N18" s="1">
        <f>IFERROR(VLOOKUP($A18,defa,2,0)*(Físico!M18),0)</f>
        <v>0</v>
      </c>
      <c r="O18" s="1">
        <f>IFERROR(VLOOKUP($A18,defa,2,0)*(Físico!N18),0)</f>
        <v>0</v>
      </c>
      <c r="P18" s="1">
        <f>IFERROR(VLOOKUP($A18,defa,2,0)*(Físico!O18),0)</f>
        <v>0</v>
      </c>
      <c r="Q18" s="1">
        <f>IFERROR(VLOOKUP($A18,defa,2,0)*(Físico!P18),0)</f>
        <v>186796.32</v>
      </c>
      <c r="R18" s="1">
        <f>IFERROR(VLOOKUP($A18,defa,2,0)*(Físico!Q18),0)</f>
        <v>0</v>
      </c>
      <c r="S18" s="1">
        <f>IFERROR(VLOOKUP($A18,defa,2,0)*(Físico!R18),0)</f>
        <v>0</v>
      </c>
      <c r="T18" s="1">
        <f>IFERROR(VLOOKUP($A18,defa,2,0)*(Físico!S18),0)</f>
        <v>0</v>
      </c>
      <c r="U18" s="1">
        <f>IFERROR(VLOOKUP($A18,defa,2,0)*(Físico!T18),0)</f>
        <v>0</v>
      </c>
      <c r="V18" s="1">
        <f>IFERROR(VLOOKUP($A18,defa,2,0)*(Físico!U18),0)</f>
        <v>0</v>
      </c>
      <c r="W18" s="1">
        <f>IFERROR(VLOOKUP($A18,defa,2,0)*(Físico!V18),0)</f>
        <v>0</v>
      </c>
      <c r="X18" s="1">
        <f>IFERROR(VLOOKUP($A18,defa,2,0)*(Físico!W18),0)</f>
        <v>0</v>
      </c>
      <c r="Y18" s="1">
        <f>IFERROR(VLOOKUP($A18,defa,2,0)*(Físico!X18),0)</f>
        <v>0</v>
      </c>
      <c r="Z18" s="1">
        <f>IFERROR(VLOOKUP($A18,defa,2,0)*(Físico!Y18),0)</f>
        <v>0</v>
      </c>
      <c r="AA18" s="1">
        <f>IFERROR(VLOOKUP($A18,defa,2,0)*(Físico!Z18),0)</f>
        <v>0</v>
      </c>
      <c r="AB18" s="1">
        <f>IFERROR(VLOOKUP($A18,defa,2,0)*(Físico!AA18),0)</f>
        <v>0</v>
      </c>
      <c r="AC18" s="1">
        <f>IFERROR(VLOOKUP($A18,defa,2,0)*(Físico!AB18),0)</f>
        <v>0</v>
      </c>
      <c r="AD18" s="1">
        <f>IFERROR(VLOOKUP($A18,defa,2,0)*(Físico!AC18),0)</f>
        <v>0</v>
      </c>
      <c r="AE18" s="1">
        <f>IFERROR(VLOOKUP($A18,defa,2,0)*(Físico!AD18),0)</f>
        <v>0</v>
      </c>
      <c r="AF18" s="1">
        <f>IFERROR(VLOOKUP($A18,defa,2,0)*(Físico!AE18),0)</f>
        <v>0</v>
      </c>
      <c r="AG18" s="1">
        <f>IFERROR(VLOOKUP($A18,defa,2,0)*(Físico!AF18),0)</f>
        <v>0</v>
      </c>
      <c r="AH18" s="1">
        <f>IFERROR(VLOOKUP($A18,defa,2,0)*(Físico!AG18),0)</f>
        <v>0</v>
      </c>
      <c r="AI18" s="1">
        <f>IFERROR(VLOOKUP($A18,defa,2,0)*(Físico!AH18),0)</f>
        <v>0</v>
      </c>
      <c r="AJ18" s="1">
        <f t="shared" si="1"/>
        <v>186796.32</v>
      </c>
    </row>
    <row r="19" spans="1:36" x14ac:dyDescent="0.25">
      <c r="A19">
        <f t="shared" si="0"/>
        <v>405050321</v>
      </c>
      <c r="B19" t="s">
        <v>18</v>
      </c>
      <c r="C19" s="1">
        <f>IFERROR(VLOOKUP($A19,defa,2,0)*(Físico!B19),0)</f>
        <v>0</v>
      </c>
      <c r="D19" s="1">
        <f>IFERROR(VLOOKUP($A19,defa,2,0)*(Físico!C19),0)</f>
        <v>0</v>
      </c>
      <c r="E19" s="1">
        <f>IFERROR(VLOOKUP($A19,defa,2,0)*(Físico!D19),0)</f>
        <v>0</v>
      </c>
      <c r="F19" s="1">
        <f>IFERROR(VLOOKUP($A19,defa,2,0)*(Físico!E19),0)</f>
        <v>0</v>
      </c>
      <c r="G19" s="1">
        <f>IFERROR(VLOOKUP($A19,defa,2,0)*(Físico!F19),0)</f>
        <v>0</v>
      </c>
      <c r="H19" s="1">
        <f>IFERROR(VLOOKUP($A19,defa,2,0)*(Físico!G19),0)</f>
        <v>0</v>
      </c>
      <c r="I19" s="1">
        <f>IFERROR(VLOOKUP($A19,defa,2,0)*(Físico!H19),0)</f>
        <v>0</v>
      </c>
      <c r="J19" s="1">
        <f>IFERROR(VLOOKUP($A19,defa,2,0)*(Físico!I19),0)</f>
        <v>0</v>
      </c>
      <c r="K19" s="1">
        <f>IFERROR(VLOOKUP($A19,defa,2,0)*(Físico!J19),0)</f>
        <v>0</v>
      </c>
      <c r="L19" s="1">
        <f>IFERROR(VLOOKUP($A19,defa,2,0)*(Físico!K19),0)</f>
        <v>0</v>
      </c>
      <c r="M19" s="1">
        <f>IFERROR(VLOOKUP($A19,defa,2,0)*(Físico!L19),0)</f>
        <v>0</v>
      </c>
      <c r="N19" s="1">
        <f>IFERROR(VLOOKUP($A19,defa,2,0)*(Físico!M19),0)</f>
        <v>0</v>
      </c>
      <c r="O19" s="1">
        <f>IFERROR(VLOOKUP($A19,defa,2,0)*(Físico!N19),0)</f>
        <v>0</v>
      </c>
      <c r="P19" s="1">
        <f>IFERROR(VLOOKUP($A19,defa,2,0)*(Físico!O19),0)</f>
        <v>0</v>
      </c>
      <c r="Q19" s="1">
        <f>IFERROR(VLOOKUP($A19,defa,2,0)*(Físico!P19),0)</f>
        <v>32340.600000000002</v>
      </c>
      <c r="R19" s="1">
        <f>IFERROR(VLOOKUP($A19,defa,2,0)*(Físico!Q19),0)</f>
        <v>0</v>
      </c>
      <c r="S19" s="1">
        <f>IFERROR(VLOOKUP($A19,defa,2,0)*(Físico!R19),0)</f>
        <v>2695.05</v>
      </c>
      <c r="T19" s="1">
        <f>IFERROR(VLOOKUP($A19,defa,2,0)*(Físico!S19),0)</f>
        <v>0</v>
      </c>
      <c r="U19" s="1">
        <f>IFERROR(VLOOKUP($A19,defa,2,0)*(Físico!T19),0)</f>
        <v>0</v>
      </c>
      <c r="V19" s="1">
        <f>IFERROR(VLOOKUP($A19,defa,2,0)*(Físico!U19),0)</f>
        <v>1796.7</v>
      </c>
      <c r="W19" s="1">
        <f>IFERROR(VLOOKUP($A19,defa,2,0)*(Físico!V19),0)</f>
        <v>0</v>
      </c>
      <c r="X19" s="1">
        <f>IFERROR(VLOOKUP($A19,defa,2,0)*(Físico!W19),0)</f>
        <v>0</v>
      </c>
      <c r="Y19" s="1">
        <f>IFERROR(VLOOKUP($A19,defa,2,0)*(Físico!X19),0)</f>
        <v>0</v>
      </c>
      <c r="Z19" s="1">
        <f>IFERROR(VLOOKUP($A19,defa,2,0)*(Físico!Y19),0)</f>
        <v>0</v>
      </c>
      <c r="AA19" s="1">
        <f>IFERROR(VLOOKUP($A19,defa,2,0)*(Físico!Z19),0)</f>
        <v>0</v>
      </c>
      <c r="AB19" s="1">
        <f>IFERROR(VLOOKUP($A19,defa,2,0)*(Físico!AA19),0)</f>
        <v>0</v>
      </c>
      <c r="AC19" s="1">
        <f>IFERROR(VLOOKUP($A19,defa,2,0)*(Físico!AB19),0)</f>
        <v>0</v>
      </c>
      <c r="AD19" s="1">
        <f>IFERROR(VLOOKUP($A19,defa,2,0)*(Físico!AC19),0)</f>
        <v>0</v>
      </c>
      <c r="AE19" s="1">
        <f>IFERROR(VLOOKUP($A19,defa,2,0)*(Físico!AD19),0)</f>
        <v>0</v>
      </c>
      <c r="AF19" s="1">
        <f>IFERROR(VLOOKUP($A19,defa,2,0)*(Físico!AE19),0)</f>
        <v>0</v>
      </c>
      <c r="AG19" s="1">
        <f>IFERROR(VLOOKUP($A19,defa,2,0)*(Físico!AF19),0)</f>
        <v>0</v>
      </c>
      <c r="AH19" s="1">
        <f>IFERROR(VLOOKUP($A19,defa,2,0)*(Físico!AG19),0)</f>
        <v>0</v>
      </c>
      <c r="AI19" s="1">
        <f>IFERROR(VLOOKUP($A19,defa,2,0)*(Físico!AH19),0)</f>
        <v>898.35</v>
      </c>
      <c r="AJ19" s="1">
        <f t="shared" si="1"/>
        <v>37730.699999999997</v>
      </c>
    </row>
    <row r="20" spans="1:36" x14ac:dyDescent="0.25">
      <c r="A20">
        <f t="shared" si="0"/>
        <v>405050372</v>
      </c>
      <c r="B20" t="s">
        <v>19</v>
      </c>
      <c r="C20" s="1">
        <f>IFERROR(VLOOKUP($A20,defa,2,0)*(Físico!B20),0)</f>
        <v>0</v>
      </c>
      <c r="D20" s="1">
        <f>IFERROR(VLOOKUP($A20,defa,2,0)*(Físico!C20),0)</f>
        <v>0</v>
      </c>
      <c r="E20" s="1">
        <f>IFERROR(VLOOKUP($A20,defa,2,0)*(Físico!D20),0)</f>
        <v>0</v>
      </c>
      <c r="F20" s="1">
        <f>IFERROR(VLOOKUP($A20,defa,2,0)*(Físico!E20),0)</f>
        <v>0</v>
      </c>
      <c r="G20" s="1">
        <f>IFERROR(VLOOKUP($A20,defa,2,0)*(Físico!F20),0)</f>
        <v>0</v>
      </c>
      <c r="H20" s="1">
        <f>IFERROR(VLOOKUP($A20,defa,2,0)*(Físico!G20),0)</f>
        <v>0</v>
      </c>
      <c r="I20" s="1">
        <f>IFERROR(VLOOKUP($A20,defa,2,0)*(Físico!H20),0)</f>
        <v>0</v>
      </c>
      <c r="J20" s="1">
        <f>IFERROR(VLOOKUP($A20,defa,2,0)*(Físico!I20),0)</f>
        <v>0</v>
      </c>
      <c r="K20" s="1">
        <f>IFERROR(VLOOKUP($A20,defa,2,0)*(Físico!J20),0)</f>
        <v>0</v>
      </c>
      <c r="L20" s="1">
        <f>IFERROR(VLOOKUP($A20,defa,2,0)*(Físico!K20),0)</f>
        <v>0</v>
      </c>
      <c r="M20" s="1">
        <f>IFERROR(VLOOKUP($A20,defa,2,0)*(Físico!L20),0)</f>
        <v>0</v>
      </c>
      <c r="N20" s="1">
        <f>IFERROR(VLOOKUP($A20,defa,2,0)*(Físico!M20),0)</f>
        <v>0</v>
      </c>
      <c r="O20" s="1">
        <f>IFERROR(VLOOKUP($A20,defa,2,0)*(Físico!N20),0)</f>
        <v>0</v>
      </c>
      <c r="P20" s="1">
        <f>IFERROR(VLOOKUP($A20,defa,2,0)*(Físico!O20),0)</f>
        <v>0</v>
      </c>
      <c r="Q20" s="1">
        <f>IFERROR(VLOOKUP($A20,defa,2,0)*(Físico!P20),0)</f>
        <v>0</v>
      </c>
      <c r="R20" s="1">
        <f>IFERROR(VLOOKUP($A20,defa,2,0)*(Físico!Q20),0)</f>
        <v>0</v>
      </c>
      <c r="S20" s="1">
        <f>IFERROR(VLOOKUP($A20,defa,2,0)*(Físico!R20),0)</f>
        <v>0</v>
      </c>
      <c r="T20" s="1">
        <f>IFERROR(VLOOKUP($A20,defa,2,0)*(Físico!S20),0)</f>
        <v>0</v>
      </c>
      <c r="U20" s="1">
        <f>IFERROR(VLOOKUP($A20,defa,2,0)*(Físico!T20),0)</f>
        <v>0</v>
      </c>
      <c r="V20" s="1">
        <f>IFERROR(VLOOKUP($A20,defa,2,0)*(Físico!U20),0)</f>
        <v>0</v>
      </c>
      <c r="W20" s="1">
        <f>IFERROR(VLOOKUP($A20,defa,2,0)*(Físico!V20),0)</f>
        <v>0</v>
      </c>
      <c r="X20" s="1">
        <f>IFERROR(VLOOKUP($A20,defa,2,0)*(Físico!W20),0)</f>
        <v>0</v>
      </c>
      <c r="Y20" s="1">
        <f>IFERROR(VLOOKUP($A20,defa,2,0)*(Físico!X20),0)</f>
        <v>0</v>
      </c>
      <c r="Z20" s="1">
        <f>IFERROR(VLOOKUP($A20,defa,2,0)*(Físico!Y20),0)</f>
        <v>0</v>
      </c>
      <c r="AA20" s="1">
        <f>IFERROR(VLOOKUP($A20,defa,2,0)*(Físico!Z20),0)</f>
        <v>0</v>
      </c>
      <c r="AB20" s="1">
        <f>IFERROR(VLOOKUP($A20,defa,2,0)*(Físico!AA20),0)</f>
        <v>0</v>
      </c>
      <c r="AC20" s="1">
        <f>IFERROR(VLOOKUP($A20,defa,2,0)*(Físico!AB20),0)</f>
        <v>0</v>
      </c>
      <c r="AD20" s="1">
        <f>IFERROR(VLOOKUP($A20,defa,2,0)*(Físico!AC20),0)</f>
        <v>0</v>
      </c>
      <c r="AE20" s="1">
        <f>IFERROR(VLOOKUP($A20,defa,2,0)*(Físico!AD20),0)</f>
        <v>0</v>
      </c>
      <c r="AF20" s="1">
        <f>IFERROR(VLOOKUP($A20,defa,2,0)*(Físico!AE20),0)</f>
        <v>0</v>
      </c>
      <c r="AG20" s="1">
        <f>IFERROR(VLOOKUP($A20,defa,2,0)*(Físico!AF20),0)</f>
        <v>0</v>
      </c>
      <c r="AH20" s="1">
        <f>IFERROR(VLOOKUP($A20,defa,2,0)*(Físico!AG20),0)</f>
        <v>0</v>
      </c>
      <c r="AI20" s="1">
        <f>IFERROR(VLOOKUP($A20,defa,2,0)*(Físico!AH20),0)</f>
        <v>0</v>
      </c>
      <c r="AJ20" s="1">
        <f t="shared" si="1"/>
        <v>0</v>
      </c>
    </row>
    <row r="21" spans="1:36" x14ac:dyDescent="0.25">
      <c r="A21">
        <f t="shared" si="0"/>
        <v>409050083</v>
      </c>
      <c r="B21" t="s">
        <v>20</v>
      </c>
      <c r="C21" s="1">
        <f>IFERROR(VLOOKUP($A21,defa,2,0)*(Físico!B21),0)</f>
        <v>0</v>
      </c>
      <c r="D21" s="1">
        <f>IFERROR(VLOOKUP($A21,defa,2,0)*(Físico!C21),0)</f>
        <v>0</v>
      </c>
      <c r="E21" s="1">
        <f>IFERROR(VLOOKUP($A21,defa,2,0)*(Físico!D21),0)</f>
        <v>0</v>
      </c>
      <c r="F21" s="1">
        <f>IFERROR(VLOOKUP($A21,defa,2,0)*(Físico!E21),0)</f>
        <v>0</v>
      </c>
      <c r="G21" s="1">
        <f>IFERROR(VLOOKUP($A21,defa,2,0)*(Físico!F21),0)</f>
        <v>4382.3999999999996</v>
      </c>
      <c r="H21" s="1">
        <f>IFERROR(VLOOKUP($A21,defa,2,0)*(Físico!G21),0)</f>
        <v>1752.96</v>
      </c>
      <c r="I21" s="1">
        <f>IFERROR(VLOOKUP($A21,defa,2,0)*(Físico!H21),0)</f>
        <v>876.48</v>
      </c>
      <c r="J21" s="1">
        <f>IFERROR(VLOOKUP($A21,defa,2,0)*(Físico!I21),0)</f>
        <v>876.48</v>
      </c>
      <c r="K21" s="1">
        <f>IFERROR(VLOOKUP($A21,defa,2,0)*(Físico!J21),0)</f>
        <v>2191.1999999999998</v>
      </c>
      <c r="L21" s="1">
        <f>IFERROR(VLOOKUP($A21,defa,2,0)*(Físico!K21),0)</f>
        <v>438.24</v>
      </c>
      <c r="M21" s="1">
        <f>IFERROR(VLOOKUP($A21,defa,2,0)*(Físico!L21),0)</f>
        <v>1314.72</v>
      </c>
      <c r="N21" s="1">
        <f>IFERROR(VLOOKUP($A21,defa,2,0)*(Físico!M21),0)</f>
        <v>5258.88</v>
      </c>
      <c r="O21" s="1">
        <f>IFERROR(VLOOKUP($A21,defa,2,0)*(Físico!N21),0)</f>
        <v>0</v>
      </c>
      <c r="P21" s="1">
        <f>IFERROR(VLOOKUP($A21,defa,2,0)*(Físico!O21),0)</f>
        <v>0</v>
      </c>
      <c r="Q21" s="1">
        <f>IFERROR(VLOOKUP($A21,defa,2,0)*(Físico!P21),0)</f>
        <v>0</v>
      </c>
      <c r="R21" s="1">
        <f>IFERROR(VLOOKUP($A21,defa,2,0)*(Físico!Q21),0)</f>
        <v>2629.44</v>
      </c>
      <c r="S21" s="1">
        <f>IFERROR(VLOOKUP($A21,defa,2,0)*(Físico!R21),0)</f>
        <v>7011.84</v>
      </c>
      <c r="T21" s="1">
        <f>IFERROR(VLOOKUP($A21,defa,2,0)*(Físico!S21),0)</f>
        <v>2629.44</v>
      </c>
      <c r="U21" s="1">
        <f>IFERROR(VLOOKUP($A21,defa,2,0)*(Físico!T21),0)</f>
        <v>0</v>
      </c>
      <c r="V21" s="1">
        <f>IFERROR(VLOOKUP($A21,defa,2,0)*(Físico!U21),0)</f>
        <v>0</v>
      </c>
      <c r="W21" s="1">
        <f>IFERROR(VLOOKUP($A21,defa,2,0)*(Físico!V21),0)</f>
        <v>0</v>
      </c>
      <c r="X21" s="1">
        <f>IFERROR(VLOOKUP($A21,defa,2,0)*(Físico!W21),0)</f>
        <v>0</v>
      </c>
      <c r="Y21" s="1">
        <f>IFERROR(VLOOKUP($A21,defa,2,0)*(Físico!X21),0)</f>
        <v>0</v>
      </c>
      <c r="Z21" s="1">
        <f>IFERROR(VLOOKUP($A21,defa,2,0)*(Físico!Y21),0)</f>
        <v>0</v>
      </c>
      <c r="AA21" s="1">
        <f>IFERROR(VLOOKUP($A21,defa,2,0)*(Físico!Z21),0)</f>
        <v>13147.2</v>
      </c>
      <c r="AB21" s="1">
        <f>IFERROR(VLOOKUP($A21,defa,2,0)*(Físico!AA21),0)</f>
        <v>0</v>
      </c>
      <c r="AC21" s="1">
        <f>IFERROR(VLOOKUP($A21,defa,2,0)*(Físico!AB21),0)</f>
        <v>0</v>
      </c>
      <c r="AD21" s="1">
        <f>IFERROR(VLOOKUP($A21,defa,2,0)*(Físico!AC21),0)</f>
        <v>0</v>
      </c>
      <c r="AE21" s="1">
        <f>IFERROR(VLOOKUP($A21,defa,2,0)*(Físico!AD21),0)</f>
        <v>0</v>
      </c>
      <c r="AF21" s="1">
        <f>IFERROR(VLOOKUP($A21,defa,2,0)*(Físico!AE21),0)</f>
        <v>0</v>
      </c>
      <c r="AG21" s="1">
        <f>IFERROR(VLOOKUP($A21,defa,2,0)*(Físico!AF21),0)</f>
        <v>0</v>
      </c>
      <c r="AH21" s="1">
        <f>IFERROR(VLOOKUP($A21,defa,2,0)*(Físico!AG21),0)</f>
        <v>0</v>
      </c>
      <c r="AI21" s="1">
        <f>IFERROR(VLOOKUP($A21,defa,2,0)*(Físico!AH21),0)</f>
        <v>0</v>
      </c>
      <c r="AJ21" s="1">
        <f t="shared" si="1"/>
        <v>42509.279999999999</v>
      </c>
    </row>
    <row r="22" spans="1:36" x14ac:dyDescent="0.25">
      <c r="B22" t="s">
        <v>21</v>
      </c>
      <c r="C22" s="1">
        <f t="shared" ref="C22:AI22" si="2">SUM(C2:C21)</f>
        <v>31298.46</v>
      </c>
      <c r="D22" s="1">
        <f t="shared" si="2"/>
        <v>2255.4</v>
      </c>
      <c r="E22" s="1">
        <f t="shared" si="2"/>
        <v>0</v>
      </c>
      <c r="F22" s="1">
        <f t="shared" si="2"/>
        <v>2706.48</v>
      </c>
      <c r="G22" s="1">
        <f t="shared" si="2"/>
        <v>4382.3999999999996</v>
      </c>
      <c r="H22" s="1">
        <f t="shared" si="2"/>
        <v>1752.96</v>
      </c>
      <c r="I22" s="1">
        <f t="shared" si="2"/>
        <v>876.48</v>
      </c>
      <c r="J22" s="1">
        <f t="shared" si="2"/>
        <v>1989.31</v>
      </c>
      <c r="K22" s="1">
        <f t="shared" si="2"/>
        <v>2191.1999999999998</v>
      </c>
      <c r="L22" s="1">
        <f t="shared" si="2"/>
        <v>438.24</v>
      </c>
      <c r="M22" s="1">
        <f t="shared" si="2"/>
        <v>131157.15999999997</v>
      </c>
      <c r="N22" s="1">
        <f t="shared" si="2"/>
        <v>5258.88</v>
      </c>
      <c r="O22" s="1">
        <f t="shared" si="2"/>
        <v>80533.239999999991</v>
      </c>
      <c r="P22" s="1">
        <f t="shared" si="2"/>
        <v>135372.76999999999</v>
      </c>
      <c r="Q22" s="1">
        <f t="shared" si="2"/>
        <v>277548.95</v>
      </c>
      <c r="R22" s="1">
        <f t="shared" si="2"/>
        <v>2629.44</v>
      </c>
      <c r="S22" s="1">
        <f t="shared" si="2"/>
        <v>9706.89</v>
      </c>
      <c r="T22" s="1">
        <f t="shared" si="2"/>
        <v>2629.44</v>
      </c>
      <c r="U22" s="1">
        <f t="shared" si="2"/>
        <v>11728.08</v>
      </c>
      <c r="V22" s="1">
        <f t="shared" si="2"/>
        <v>15370.029999999999</v>
      </c>
      <c r="W22" s="1">
        <f t="shared" si="2"/>
        <v>15331.11</v>
      </c>
      <c r="X22" s="1">
        <f t="shared" si="2"/>
        <v>8505.630000000001</v>
      </c>
      <c r="Y22" s="1">
        <f t="shared" si="2"/>
        <v>0</v>
      </c>
      <c r="Z22" s="1">
        <f t="shared" si="2"/>
        <v>36086.400000000001</v>
      </c>
      <c r="AA22" s="1">
        <f t="shared" si="2"/>
        <v>39988.369999999995</v>
      </c>
      <c r="AB22" s="1">
        <f t="shared" si="2"/>
        <v>12179.16</v>
      </c>
      <c r="AC22" s="1">
        <f t="shared" si="2"/>
        <v>34282.080000000002</v>
      </c>
      <c r="AD22" s="1">
        <f t="shared" si="2"/>
        <v>3608.64</v>
      </c>
      <c r="AE22" s="1">
        <f t="shared" si="2"/>
        <v>0</v>
      </c>
      <c r="AF22" s="1">
        <f t="shared" si="2"/>
        <v>110513.54</v>
      </c>
      <c r="AG22" s="1">
        <f t="shared" si="2"/>
        <v>34282.080000000002</v>
      </c>
      <c r="AH22" s="1">
        <f t="shared" si="2"/>
        <v>902.16</v>
      </c>
      <c r="AI22" s="1">
        <f t="shared" si="2"/>
        <v>39240.149999999994</v>
      </c>
      <c r="AJ22" s="1">
        <f>SUM(AJ2:AJ21)</f>
        <v>1054745.1299999999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5450C-E0DC-42A1-B12C-8A62A6902F18}">
  <dimension ref="A1:AI22"/>
  <sheetViews>
    <sheetView tabSelected="1" topLeftCell="AC1" workbookViewId="0">
      <selection activeCell="AI22" sqref="B22:AI22"/>
    </sheetView>
  </sheetViews>
  <sheetFormatPr defaultRowHeight="15" x14ac:dyDescent="0.25"/>
  <cols>
    <col min="35" max="35" width="15.85546875" bestFit="1" customWidth="1"/>
  </cols>
  <sheetData>
    <row r="1" spans="1:35" x14ac:dyDescent="0.2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  <c r="AI1" t="s">
        <v>21</v>
      </c>
    </row>
    <row r="2" spans="1:35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23633.84</v>
      </c>
      <c r="M2" s="2">
        <f>Financeiro!M2+Complemento!N2</f>
        <v>0</v>
      </c>
      <c r="N2" s="2">
        <f>Financeiro!N2+Complemento!O2</f>
        <v>3259.84</v>
      </c>
      <c r="O2" s="2">
        <f>Financeiro!O2+Complemento!P2</f>
        <v>3259.84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1629.92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SUM(B2:AH2)</f>
        <v>31783.440000000002</v>
      </c>
    </row>
    <row r="3" spans="1:35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2756.25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1653.75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6063.75</v>
      </c>
      <c r="W3" s="2">
        <f>Financeiro!W3+Complemento!X3</f>
        <v>4961.25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551.25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5512.5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 t="shared" ref="AI3:AI22" si="0">SUM(B3:AH3)</f>
        <v>21498.75</v>
      </c>
    </row>
    <row r="4" spans="1:35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4137.96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30345.040000000001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2758.64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 t="shared" si="0"/>
        <v>37241.64</v>
      </c>
    </row>
    <row r="5" spans="1:35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117573.12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21461.760000000002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 t="shared" si="0"/>
        <v>139034.88</v>
      </c>
    </row>
    <row r="6" spans="1:35" x14ac:dyDescent="0.25">
      <c r="A6" t="s">
        <v>5</v>
      </c>
      <c r="B6" s="2">
        <f>Financeiro!B6+Complemento!C6</f>
        <v>1291.32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16787.16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1936.9799999999998</v>
      </c>
      <c r="V6" s="2">
        <f>Financeiro!V6+Complemento!W6</f>
        <v>1291.32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 t="shared" si="0"/>
        <v>21306.78</v>
      </c>
    </row>
    <row r="7" spans="1:35" x14ac:dyDescent="0.25">
      <c r="A7" t="s">
        <v>6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83456.52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 t="shared" si="0"/>
        <v>83456.52</v>
      </c>
    </row>
    <row r="8" spans="1:35" x14ac:dyDescent="0.25">
      <c r="A8" t="s">
        <v>7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860.92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21523</v>
      </c>
      <c r="AA8" s="2">
        <f>Financeiro!AA8+Complemento!AB8</f>
        <v>0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13774.72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0</v>
      </c>
      <c r="AI8" s="2">
        <f t="shared" si="0"/>
        <v>36158.639999999999</v>
      </c>
    </row>
    <row r="9" spans="1:35" x14ac:dyDescent="0.25">
      <c r="A9" t="s">
        <v>8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3384.76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 t="shared" si="0"/>
        <v>3384.76</v>
      </c>
    </row>
    <row r="10" spans="1:35" x14ac:dyDescent="0.25">
      <c r="A10" t="s">
        <v>9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7191.04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1797.76</v>
      </c>
      <c r="M10" s="2">
        <f>Financeiro!M10+Complemento!N10</f>
        <v>124045.44</v>
      </c>
      <c r="N10" s="2">
        <f>Financeiro!N10+Complemento!O10</f>
        <v>28764.16</v>
      </c>
      <c r="O10" s="2">
        <f>Financeiro!O10+Complemento!P10</f>
        <v>10786.56</v>
      </c>
      <c r="P10" s="2">
        <f>Financeiro!P10+Complemento!Q10</f>
        <v>1797.76</v>
      </c>
      <c r="Q10" s="2">
        <f>Financeiro!Q10+Complemento!R10</f>
        <v>0</v>
      </c>
      <c r="R10" s="2">
        <f>Financeiro!R10+Complemento!S10</f>
        <v>14382.08</v>
      </c>
      <c r="S10" s="2">
        <f>Financeiro!S10+Complemento!T10</f>
        <v>0</v>
      </c>
      <c r="T10" s="2">
        <f>Financeiro!T10+Complemento!U10</f>
        <v>5393.28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 t="shared" si="0"/>
        <v>194158.07999999999</v>
      </c>
    </row>
    <row r="11" spans="1:35" x14ac:dyDescent="0.25">
      <c r="A11" t="s">
        <v>10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680.15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 t="shared" si="0"/>
        <v>680.15</v>
      </c>
    </row>
    <row r="12" spans="1:35" x14ac:dyDescent="0.25">
      <c r="A12" t="s">
        <v>11</v>
      </c>
      <c r="B12" s="2">
        <f>Financeiro!B12+Complemento!C12</f>
        <v>37777.949999999997</v>
      </c>
      <c r="C12" s="2">
        <f>Financeiro!C12+Complemento!D12</f>
        <v>2819.25</v>
      </c>
      <c r="D12" s="2">
        <f>Financeiro!D12+Complemento!E12</f>
        <v>0</v>
      </c>
      <c r="E12" s="2">
        <f>Financeiro!E12+Complemento!F12</f>
        <v>3383.1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27064.799999999999</v>
      </c>
      <c r="M12" s="2">
        <f>Financeiro!M12+Complemento!N12</f>
        <v>0</v>
      </c>
      <c r="N12" s="2">
        <f>Financeiro!N12+Complemento!O12</f>
        <v>41724.899999999994</v>
      </c>
      <c r="O12" s="2">
        <f>Financeiro!O12+Complemento!P12</f>
        <v>82322.099999999991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14660.1</v>
      </c>
      <c r="U12" s="2">
        <f>Financeiro!U12+Complemento!V12</f>
        <v>10149.299999999999</v>
      </c>
      <c r="V12" s="2">
        <f>Financeiro!V12+Complemento!W12</f>
        <v>12404.7</v>
      </c>
      <c r="W12" s="2">
        <f>Financeiro!W12+Complemento!X12</f>
        <v>6202.35</v>
      </c>
      <c r="X12" s="2">
        <f>Financeiro!X12+Complemento!Y12</f>
        <v>0</v>
      </c>
      <c r="Y12" s="2">
        <f>Financeiro!Y12+Complemento!Z12</f>
        <v>45108</v>
      </c>
      <c r="Z12" s="2">
        <f>Financeiro!Z12+Complemento!AA12</f>
        <v>13532.4</v>
      </c>
      <c r="AA12" s="2">
        <f>Financeiro!AA12+Complemento!AB12</f>
        <v>15223.95</v>
      </c>
      <c r="AB12" s="2">
        <f>Financeiro!AB12+Complemento!AC12</f>
        <v>42852.600000000006</v>
      </c>
      <c r="AC12" s="2">
        <f>Financeiro!AC12+Complemento!AD12</f>
        <v>4510.8</v>
      </c>
      <c r="AD12" s="2">
        <f>Financeiro!AD12+Complemento!AE12</f>
        <v>0</v>
      </c>
      <c r="AE12" s="2">
        <f>Financeiro!AE12+Complemento!AF12</f>
        <v>124610.84999999999</v>
      </c>
      <c r="AF12" s="2">
        <f>Financeiro!AF12+Complemento!AG12</f>
        <v>42852.600000000006</v>
      </c>
      <c r="AG12" s="2">
        <f>Financeiro!AG12+Complemento!AH12</f>
        <v>1127.7</v>
      </c>
      <c r="AH12" s="2">
        <f>Financeiro!AH12+Complemento!AI12</f>
        <v>47927.25</v>
      </c>
      <c r="AI12" s="2">
        <f t="shared" si="0"/>
        <v>576254.69999999995</v>
      </c>
    </row>
    <row r="13" spans="1:35" x14ac:dyDescent="0.25">
      <c r="A13" t="s">
        <v>12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1175.02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 t="shared" si="0"/>
        <v>1175.02</v>
      </c>
    </row>
    <row r="14" spans="1:35" x14ac:dyDescent="0.25">
      <c r="A14" t="s">
        <v>13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44550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 t="shared" si="0"/>
        <v>44550</v>
      </c>
    </row>
    <row r="15" spans="1:35" x14ac:dyDescent="0.25">
      <c r="A15" t="s">
        <v>14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2225.66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8902.64</v>
      </c>
      <c r="O15" s="2">
        <f>Financeiro!O15+Complemento!P15</f>
        <v>0</v>
      </c>
      <c r="P15" s="2">
        <f>Financeiro!P15+Complemento!Q15</f>
        <v>2225.66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 t="shared" si="0"/>
        <v>13353.96</v>
      </c>
    </row>
    <row r="16" spans="1:35" x14ac:dyDescent="0.25">
      <c r="A16" t="s">
        <v>15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2970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1485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5940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 t="shared" si="0"/>
        <v>10395</v>
      </c>
    </row>
    <row r="17" spans="1:35" x14ac:dyDescent="0.25">
      <c r="A17" t="s">
        <v>16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18605.16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70286.16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 t="shared" si="0"/>
        <v>88891.32</v>
      </c>
    </row>
    <row r="18" spans="1:35" x14ac:dyDescent="0.25">
      <c r="A18" t="s">
        <v>17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280194.48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 t="shared" si="0"/>
        <v>280194.48</v>
      </c>
    </row>
    <row r="19" spans="1:35" x14ac:dyDescent="0.25">
      <c r="A19" t="s">
        <v>18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64681.2</v>
      </c>
      <c r="Q19" s="2">
        <f>Financeiro!Q19+Complemento!R19</f>
        <v>0</v>
      </c>
      <c r="R19" s="2">
        <f>Financeiro!R19+Complemento!S19</f>
        <v>5390.1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3593.4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1796.7</v>
      </c>
      <c r="AI19" s="2">
        <f t="shared" si="0"/>
        <v>75461.399999999994</v>
      </c>
    </row>
    <row r="20" spans="1:35" x14ac:dyDescent="0.25">
      <c r="A20" t="s">
        <v>19</v>
      </c>
      <c r="B20" s="2">
        <f>Financeiro!B20+Complemento!C20</f>
        <v>18324</v>
      </c>
      <c r="C20" s="2">
        <f>Financeiro!C20+Complemento!D20</f>
        <v>0</v>
      </c>
      <c r="D20" s="2">
        <f>Financeiro!D20+Complemento!E20</f>
        <v>79474.8</v>
      </c>
      <c r="E20" s="2">
        <f>Financeiro!E20+Complemento!F20</f>
        <v>12216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6108</v>
      </c>
      <c r="I20" s="2">
        <f>Financeiro!I20+Complemento!J20</f>
        <v>10802.4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86733.6</v>
      </c>
      <c r="M20" s="2">
        <f>Financeiro!M20+Complemento!N20</f>
        <v>0</v>
      </c>
      <c r="N20" s="2">
        <f>Financeiro!N20+Complemento!O20</f>
        <v>23210.400000000001</v>
      </c>
      <c r="O20" s="2">
        <f>Financeiro!O20+Complemento!P20</f>
        <v>0</v>
      </c>
      <c r="P20" s="2">
        <f>Financeiro!P20+Complemento!Q20</f>
        <v>507028.8</v>
      </c>
      <c r="Q20" s="2">
        <f>Financeiro!Q20+Complemento!R20</f>
        <v>0</v>
      </c>
      <c r="R20" s="2">
        <f>Financeiro!R20+Complemento!S20</f>
        <v>4886.3999999999996</v>
      </c>
      <c r="S20" s="2">
        <f>Financeiro!S20+Complemento!T20</f>
        <v>50085.599999999999</v>
      </c>
      <c r="T20" s="2">
        <f>Financeiro!T20+Complemento!U20</f>
        <v>18324</v>
      </c>
      <c r="U20" s="2">
        <f>Financeiro!U20+Complemento!V20</f>
        <v>53750.400000000001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54972</v>
      </c>
      <c r="Y20" s="2">
        <f>Financeiro!Y20+Complemento!Z20</f>
        <v>389690.4</v>
      </c>
      <c r="Z20" s="2">
        <f>Financeiro!Z20+Complemento!AA20</f>
        <v>295627.2</v>
      </c>
      <c r="AA20" s="2">
        <f>Financeiro!AA20+Complemento!AB20</f>
        <v>0</v>
      </c>
      <c r="AB20" s="2">
        <f>Financeiro!AB20+Complemento!AC20</f>
        <v>96506.4</v>
      </c>
      <c r="AC20" s="2">
        <f>Financeiro!AC20+Complemento!AD20</f>
        <v>7329.6</v>
      </c>
      <c r="AD20" s="2">
        <f>Financeiro!AD20+Complemento!AE20</f>
        <v>102622.8</v>
      </c>
      <c r="AE20" s="2">
        <f>Financeiro!AE20+Complemento!AF20</f>
        <v>291962.40000000002</v>
      </c>
      <c r="AF20" s="2">
        <f>Financeiro!AF20+Complemento!AG20</f>
        <v>75739.199999999997</v>
      </c>
      <c r="AG20" s="2">
        <f>Financeiro!AG20+Complemento!AH20</f>
        <v>0</v>
      </c>
      <c r="AH20" s="2">
        <f>Financeiro!AH20+Complemento!AI20</f>
        <v>205228.79999999999</v>
      </c>
      <c r="AI20" s="2">
        <f t="shared" si="0"/>
        <v>2390623.2000000002</v>
      </c>
    </row>
    <row r="21" spans="1:35" x14ac:dyDescent="0.25">
      <c r="A21" t="s">
        <v>20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8764.7999999999993</v>
      </c>
      <c r="G21" s="2">
        <f>Financeiro!G21+Complemento!H21</f>
        <v>3505.92</v>
      </c>
      <c r="H21" s="2">
        <f>Financeiro!H21+Complemento!I21</f>
        <v>1752.96</v>
      </c>
      <c r="I21" s="2">
        <f>Financeiro!I21+Complemento!J21</f>
        <v>1752.96</v>
      </c>
      <c r="J21" s="2">
        <f>Financeiro!J21+Complemento!K21</f>
        <v>4382.3999999999996</v>
      </c>
      <c r="K21" s="2">
        <f>Financeiro!K21+Complemento!L21</f>
        <v>657.36</v>
      </c>
      <c r="L21" s="2">
        <f>Financeiro!L21+Complemento!M21</f>
        <v>2629.44</v>
      </c>
      <c r="M21" s="2">
        <f>Financeiro!M21+Complemento!N21</f>
        <v>10517.76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5258.88</v>
      </c>
      <c r="R21" s="2">
        <f>Financeiro!R21+Complemento!S21</f>
        <v>14023.68</v>
      </c>
      <c r="S21" s="2">
        <f>Financeiro!S21+Complemento!T21</f>
        <v>5258.88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26294.400000000001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0</v>
      </c>
      <c r="AI21" s="2">
        <f t="shared" si="0"/>
        <v>84799.44</v>
      </c>
    </row>
    <row r="22" spans="1:35" x14ac:dyDescent="0.25">
      <c r="A22" t="s">
        <v>21</v>
      </c>
      <c r="B22" s="2">
        <f t="shared" ref="B22:AH22" si="1">SUM(B2:B21)</f>
        <v>57393.27</v>
      </c>
      <c r="C22" s="2">
        <f t="shared" si="1"/>
        <v>2819.25</v>
      </c>
      <c r="D22" s="2">
        <f t="shared" si="1"/>
        <v>79474.8</v>
      </c>
      <c r="E22" s="2">
        <f t="shared" si="1"/>
        <v>15599.1</v>
      </c>
      <c r="F22" s="2">
        <f t="shared" si="1"/>
        <v>8764.7999999999993</v>
      </c>
      <c r="G22" s="2">
        <f t="shared" si="1"/>
        <v>3505.92</v>
      </c>
      <c r="H22" s="2">
        <f t="shared" si="1"/>
        <v>15052</v>
      </c>
      <c r="I22" s="2">
        <f t="shared" si="1"/>
        <v>14781.02</v>
      </c>
      <c r="J22" s="2">
        <f t="shared" si="1"/>
        <v>4382.3999999999996</v>
      </c>
      <c r="K22" s="2">
        <f t="shared" si="1"/>
        <v>657.36</v>
      </c>
      <c r="L22" s="2">
        <f t="shared" si="1"/>
        <v>284931.93</v>
      </c>
      <c r="M22" s="2">
        <f t="shared" si="1"/>
        <v>134563.20000000001</v>
      </c>
      <c r="N22" s="2">
        <f t="shared" si="1"/>
        <v>157446.85</v>
      </c>
      <c r="O22" s="2">
        <f t="shared" si="1"/>
        <v>185095.57</v>
      </c>
      <c r="P22" s="2">
        <f t="shared" si="1"/>
        <v>991191.22</v>
      </c>
      <c r="Q22" s="2">
        <f t="shared" si="1"/>
        <v>5258.88</v>
      </c>
      <c r="R22" s="2">
        <f t="shared" si="1"/>
        <v>38682.26</v>
      </c>
      <c r="S22" s="2">
        <f t="shared" si="1"/>
        <v>55344.479999999996</v>
      </c>
      <c r="T22" s="2">
        <f t="shared" si="1"/>
        <v>38377.380000000005</v>
      </c>
      <c r="U22" s="2">
        <f t="shared" si="1"/>
        <v>77339.58</v>
      </c>
      <c r="V22" s="2">
        <f t="shared" si="1"/>
        <v>19759.77</v>
      </c>
      <c r="W22" s="2">
        <f t="shared" si="1"/>
        <v>11163.6</v>
      </c>
      <c r="X22" s="2">
        <f t="shared" si="1"/>
        <v>54972</v>
      </c>
      <c r="Y22" s="2">
        <f t="shared" si="1"/>
        <v>434798.4</v>
      </c>
      <c r="Z22" s="2">
        <f t="shared" si="1"/>
        <v>363468.25000000006</v>
      </c>
      <c r="AA22" s="2">
        <f t="shared" si="1"/>
        <v>15223.95</v>
      </c>
      <c r="AB22" s="2">
        <f t="shared" si="1"/>
        <v>139359</v>
      </c>
      <c r="AC22" s="2">
        <f t="shared" si="1"/>
        <v>11840.400000000001</v>
      </c>
      <c r="AD22" s="2">
        <f t="shared" si="1"/>
        <v>102622.8</v>
      </c>
      <c r="AE22" s="2">
        <f t="shared" si="1"/>
        <v>435860.47000000003</v>
      </c>
      <c r="AF22" s="2">
        <f t="shared" si="1"/>
        <v>118591.8</v>
      </c>
      <c r="AG22" s="2">
        <f t="shared" si="1"/>
        <v>1127.7</v>
      </c>
      <c r="AH22" s="2">
        <f t="shared" si="1"/>
        <v>254952.75</v>
      </c>
      <c r="AI22" s="2">
        <f>SUM(AI2:AI21)</f>
        <v>4134402.1599999997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2026-08-12T16:09:10Z</dcterms:created>
  <dcterms:modified xsi:type="dcterms:W3CDTF">2026-08-12T16:32:51Z</dcterms:modified>
</cp:coreProperties>
</file>