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ocuments\"/>
    </mc:Choice>
  </mc:AlternateContent>
  <xr:revisionPtr revIDLastSave="0" documentId="13_ncr:1_{F9569C5B-4CAA-4A77-8C6D-35DB157520F0}" xr6:coauthVersionLast="47" xr6:coauthVersionMax="47" xr10:uidLastSave="{00000000-0000-0000-0000-000000000000}"/>
  <bookViews>
    <workbookView xWindow="14280" yWindow="45" windowWidth="14520" windowHeight="15435" activeTab="4" xr2:uid="{4D1C2694-115C-428D-8102-0B7E43FA0F72}"/>
  </bookViews>
  <sheets>
    <sheet name="Deliba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a">Deliba!$A$1:$B$27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5" l="1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B2" i="5"/>
  <c r="AP20" i="4"/>
  <c r="AP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C21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" i="4"/>
</calcChain>
</file>

<file path=xl/sharedStrings.xml><?xml version="1.0" encoding="utf-8"?>
<sst xmlns="http://schemas.openxmlformats.org/spreadsheetml/2006/main" count="246" uniqueCount="62">
  <si>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</si>
  <si>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</si>
  <si>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</si>
  <si>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</si>
  <si>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</si>
  <si>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</si>
  <si>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</si>
  <si>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</si>
  <si>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</si>
  <si>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</si>
  <si>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</si>
  <si>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</si>
  <si>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0405050100 FACECTOMIA S/ IMPLANTE DE LENTE INTRA-OCULAR</t>
  </si>
  <si>
    <t>0405050127 FOTOTRABECULOPLASTIA A LASER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</si>
  <si>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</si>
  <si>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</si>
  <si>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</si>
  <si>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</si>
  <si>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</si>
  <si>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</si>
  <si>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</si>
  <si>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</si>
  <si>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</si>
  <si>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</si>
  <si>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</si>
  <si>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</si>
  <si>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</si>
  <si>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2491249 HOSPITAL SANTA CRUZ DE CANOINHAS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</si>
  <si>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</si>
  <si>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</si>
  <si>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</si>
  <si>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</si>
  <si>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</si>
  <si>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</si>
  <si>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</si>
  <si>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</si>
  <si>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</si>
  <si>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</si>
  <si>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</si>
  <si>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</si>
  <si>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</si>
  <si>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</si>
  <si>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</si>
  <si>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</si>
  <si>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</si>
  <si>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</si>
  <si>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</si>
  <si>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</si>
  <si>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</si>
  <si>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</si>
  <si>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</si>
  <si>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</si>
  <si>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</si>
  <si>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</si>
  <si>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</si>
  <si>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</si>
  <si>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</si>
  <si>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</si>
  <si>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9717463 HOSPITAL DA VISAO JARAGUA DO SUL</t>
  </si>
  <si>
    <t>9819371 CLINICA MEDICA CORAL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</si>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</sst>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9857-AAD5-43B6-A1ED-6EC379220B6F}">
  <dimension ref="A1:B27"/>
  <sheetViews>
    <sheetView workbookViewId="0">
      <selection sqref="A1:B27"/>
    </sheetView>
  </sheetViews>
  <sheetFormatPr defaultRowHeight="15" x14ac:dyDescent="0.25"/>
  <cols>
    <col min="1" max="1" width="12" bestFit="1" customWidth="1"/>
  </cols>
  <sheetData>
    <row r="1" spans="1:2" x14ac:dyDescent="0.25">
      <c r="A1" t="s">
        <v>60</v>
      </c>
      <c r="B1" t="s">
        <v>61</v>
      </c>
    </row>
    <row r="2" spans="1:2" x14ac:dyDescent="0.25">
      <c r="A2">
        <v>405010010</v>
      </c>
      <c r="B2">
        <v>407.48</v>
      </c>
    </row>
    <row r="3" spans="1:2" x14ac:dyDescent="0.25">
      <c r="A3">
        <v>405010028</v>
      </c>
      <c r="B3">
        <v>278.89999999999998</v>
      </c>
    </row>
    <row r="4" spans="1:2" x14ac:dyDescent="0.25">
      <c r="A4">
        <v>405010079</v>
      </c>
      <c r="B4">
        <v>393.75</v>
      </c>
    </row>
    <row r="5" spans="1:2" x14ac:dyDescent="0.25">
      <c r="A5">
        <v>405010117</v>
      </c>
      <c r="B5">
        <v>689.66</v>
      </c>
    </row>
    <row r="6" spans="1:2" x14ac:dyDescent="0.25">
      <c r="A6">
        <v>405010125</v>
      </c>
      <c r="B6">
        <v>622.08000000000004</v>
      </c>
    </row>
    <row r="7" spans="1:2" x14ac:dyDescent="0.25">
      <c r="A7">
        <v>405020015</v>
      </c>
      <c r="B7">
        <v>1661.76</v>
      </c>
    </row>
    <row r="8" spans="1:2" x14ac:dyDescent="0.25">
      <c r="A8">
        <v>405030045</v>
      </c>
      <c r="B8">
        <v>538.04999999999995</v>
      </c>
    </row>
    <row r="9" spans="1:2" x14ac:dyDescent="0.25">
      <c r="A9">
        <v>405030070</v>
      </c>
      <c r="B9">
        <v>1074.8599999999999</v>
      </c>
    </row>
    <row r="10" spans="1:2" x14ac:dyDescent="0.25">
      <c r="A10">
        <v>405030134</v>
      </c>
      <c r="B10">
        <v>381.08</v>
      </c>
    </row>
    <row r="11" spans="1:2" x14ac:dyDescent="0.25">
      <c r="A11">
        <v>405030193</v>
      </c>
      <c r="B11">
        <v>430.46</v>
      </c>
    </row>
    <row r="12" spans="1:2" x14ac:dyDescent="0.25">
      <c r="A12">
        <v>405040016</v>
      </c>
      <c r="B12">
        <v>564.17999999999995</v>
      </c>
    </row>
    <row r="13" spans="1:2" x14ac:dyDescent="0.25">
      <c r="A13">
        <v>405040105</v>
      </c>
      <c r="B13">
        <v>846.19</v>
      </c>
    </row>
    <row r="14" spans="1:2" x14ac:dyDescent="0.25">
      <c r="A14">
        <v>405050011</v>
      </c>
      <c r="B14">
        <v>499.7</v>
      </c>
    </row>
    <row r="15" spans="1:2" x14ac:dyDescent="0.25">
      <c r="A15">
        <v>405050020</v>
      </c>
      <c r="B15">
        <v>451.08</v>
      </c>
    </row>
    <row r="16" spans="1:2" x14ac:dyDescent="0.25">
      <c r="A16">
        <v>405050097</v>
      </c>
      <c r="B16">
        <v>531.6</v>
      </c>
    </row>
    <row r="17" spans="1:2" x14ac:dyDescent="0.25">
      <c r="A17">
        <v>405050100</v>
      </c>
      <c r="B17">
        <v>483.6</v>
      </c>
    </row>
    <row r="18" spans="1:2" x14ac:dyDescent="0.25">
      <c r="A18">
        <v>405050119</v>
      </c>
      <c r="B18">
        <v>450</v>
      </c>
    </row>
    <row r="19" spans="1:2" x14ac:dyDescent="0.25">
      <c r="A19">
        <v>405050127</v>
      </c>
      <c r="B19">
        <v>405</v>
      </c>
    </row>
    <row r="20" spans="1:2" x14ac:dyDescent="0.25">
      <c r="A20">
        <v>405050143</v>
      </c>
      <c r="B20">
        <v>1083.55</v>
      </c>
    </row>
    <row r="21" spans="1:2" x14ac:dyDescent="0.25">
      <c r="A21">
        <v>405050151</v>
      </c>
      <c r="B21">
        <v>1112.83</v>
      </c>
    </row>
    <row r="22" spans="1:2" x14ac:dyDescent="0.25">
      <c r="A22">
        <v>405050194</v>
      </c>
      <c r="B22">
        <v>405</v>
      </c>
    </row>
    <row r="23" spans="1:2" x14ac:dyDescent="0.25">
      <c r="A23">
        <v>405050216</v>
      </c>
      <c r="B23">
        <v>516.80999999999995</v>
      </c>
    </row>
    <row r="24" spans="1:2" x14ac:dyDescent="0.25">
      <c r="A24">
        <v>405050224</v>
      </c>
      <c r="B24">
        <v>872.88</v>
      </c>
    </row>
    <row r="25" spans="1:2" x14ac:dyDescent="0.25">
      <c r="A25">
        <v>405050321</v>
      </c>
      <c r="B25">
        <v>898.35</v>
      </c>
    </row>
    <row r="26" spans="1:2" x14ac:dyDescent="0.25">
      <c r="A26">
        <v>405050372</v>
      </c>
      <c r="B26">
        <v>450</v>
      </c>
    </row>
    <row r="27" spans="1:2" x14ac:dyDescent="0.25">
      <c r="A27">
        <v>409050083</v>
      </c>
      <c r="B27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1823-4EDC-44A7-B6AF-0B880CC827AD}">
  <dimension ref="A1:AO21"/>
  <sheetViews>
    <sheetView topLeftCell="AB1" workbookViewId="0">
      <selection sqref="A1:AO21"/>
    </sheetView>
  </sheetViews>
  <sheetFormatPr defaultRowHeight="15" x14ac:dyDescent="0.25"/>
  <cols>
    <col min="1" max="1" width="65.42578125" bestFit="1" customWidth="1"/>
  </cols>
  <sheetData>
    <row r="1" spans="1:41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20</v>
      </c>
    </row>
    <row r="2" spans="1:41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</row>
    <row r="3" spans="1:41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0</v>
      </c>
      <c r="Z3">
        <v>0</v>
      </c>
      <c r="AA3">
        <v>0</v>
      </c>
      <c r="AB3">
        <v>4</v>
      </c>
      <c r="AC3">
        <v>1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12</v>
      </c>
      <c r="AM3">
        <v>0</v>
      </c>
      <c r="AN3">
        <v>0</v>
      </c>
      <c r="AO3">
        <v>18</v>
      </c>
    </row>
    <row r="4" spans="1:41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14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14</v>
      </c>
    </row>
    <row r="5" spans="1:41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12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13</v>
      </c>
    </row>
    <row r="6" spans="1:41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1</v>
      </c>
      <c r="AM6">
        <v>0</v>
      </c>
      <c r="AN6">
        <v>0</v>
      </c>
      <c r="AO6">
        <v>2</v>
      </c>
    </row>
    <row r="7" spans="1:41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2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4</v>
      </c>
      <c r="AM7">
        <v>0</v>
      </c>
      <c r="AN7">
        <v>0</v>
      </c>
      <c r="AO7">
        <v>6</v>
      </c>
    </row>
    <row r="8" spans="1:41" x14ac:dyDescent="0.25">
      <c r="A8" t="s">
        <v>7</v>
      </c>
      <c r="B8">
        <v>3</v>
      </c>
      <c r="C8">
        <v>0</v>
      </c>
      <c r="D8">
        <v>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33</v>
      </c>
      <c r="T8">
        <v>0</v>
      </c>
      <c r="U8">
        <v>0</v>
      </c>
      <c r="V8">
        <v>3</v>
      </c>
      <c r="W8">
        <v>1</v>
      </c>
      <c r="X8">
        <v>0</v>
      </c>
      <c r="Y8">
        <v>57</v>
      </c>
      <c r="Z8">
        <v>0</v>
      </c>
      <c r="AA8">
        <v>6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3</v>
      </c>
      <c r="AM8">
        <v>0</v>
      </c>
      <c r="AN8">
        <v>0</v>
      </c>
      <c r="AO8">
        <v>108</v>
      </c>
    </row>
    <row r="9" spans="1:41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17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0</v>
      </c>
      <c r="AK9">
        <v>0</v>
      </c>
      <c r="AL9">
        <v>0</v>
      </c>
      <c r="AM9">
        <v>0</v>
      </c>
      <c r="AN9">
        <v>0</v>
      </c>
      <c r="AO9">
        <v>21</v>
      </c>
    </row>
    <row r="10" spans="1:41" x14ac:dyDescent="0.25">
      <c r="A10" t="s">
        <v>9</v>
      </c>
      <c r="B10">
        <v>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4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6</v>
      </c>
      <c r="W10">
        <v>0</v>
      </c>
      <c r="X10">
        <v>0</v>
      </c>
      <c r="Y10">
        <v>2</v>
      </c>
      <c r="Z10">
        <v>0</v>
      </c>
      <c r="AA10">
        <v>3</v>
      </c>
      <c r="AB10">
        <v>18</v>
      </c>
      <c r="AC10">
        <v>0</v>
      </c>
      <c r="AD10">
        <v>0</v>
      </c>
      <c r="AE10">
        <v>2</v>
      </c>
      <c r="AF10">
        <v>0</v>
      </c>
      <c r="AG10">
        <v>55</v>
      </c>
      <c r="AH10">
        <v>0</v>
      </c>
      <c r="AI10">
        <v>1</v>
      </c>
      <c r="AJ10">
        <v>0</v>
      </c>
      <c r="AK10">
        <v>2</v>
      </c>
      <c r="AL10">
        <v>179</v>
      </c>
      <c r="AM10">
        <v>0</v>
      </c>
      <c r="AN10">
        <v>19</v>
      </c>
      <c r="AO10">
        <v>293</v>
      </c>
    </row>
    <row r="11" spans="1:41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2</v>
      </c>
      <c r="M11">
        <v>0</v>
      </c>
      <c r="N11">
        <v>0</v>
      </c>
      <c r="O11">
        <v>4</v>
      </c>
      <c r="P11">
        <v>0</v>
      </c>
      <c r="Q11">
        <v>0</v>
      </c>
      <c r="R11">
        <v>14</v>
      </c>
      <c r="S11">
        <v>0</v>
      </c>
      <c r="T11">
        <v>0</v>
      </c>
      <c r="U11">
        <v>8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62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91</v>
      </c>
    </row>
    <row r="12" spans="1:41" x14ac:dyDescent="0.25">
      <c r="A12" t="s">
        <v>11</v>
      </c>
      <c r="B12">
        <v>23</v>
      </c>
      <c r="C12">
        <v>32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158</v>
      </c>
      <c r="L12">
        <v>0</v>
      </c>
      <c r="M12">
        <v>45</v>
      </c>
      <c r="N12">
        <v>0</v>
      </c>
      <c r="O12">
        <v>0</v>
      </c>
      <c r="P12">
        <v>1</v>
      </c>
      <c r="Q12">
        <v>0</v>
      </c>
      <c r="R12">
        <v>0</v>
      </c>
      <c r="S12">
        <v>12</v>
      </c>
      <c r="T12">
        <v>0</v>
      </c>
      <c r="U12">
        <v>6</v>
      </c>
      <c r="V12">
        <v>16</v>
      </c>
      <c r="W12">
        <v>13</v>
      </c>
      <c r="X12">
        <v>6</v>
      </c>
      <c r="Y12">
        <v>50</v>
      </c>
      <c r="Z12">
        <v>45</v>
      </c>
      <c r="AA12">
        <v>237</v>
      </c>
      <c r="AB12">
        <v>219</v>
      </c>
      <c r="AC12">
        <v>84</v>
      </c>
      <c r="AD12">
        <v>2</v>
      </c>
      <c r="AE12">
        <v>7</v>
      </c>
      <c r="AF12">
        <v>0</v>
      </c>
      <c r="AG12">
        <v>108</v>
      </c>
      <c r="AH12">
        <v>0</v>
      </c>
      <c r="AI12">
        <v>47</v>
      </c>
      <c r="AJ12">
        <v>85</v>
      </c>
      <c r="AK12">
        <v>4</v>
      </c>
      <c r="AL12">
        <v>165</v>
      </c>
      <c r="AM12">
        <v>0</v>
      </c>
      <c r="AN12">
        <v>4</v>
      </c>
      <c r="AO12">
        <v>1370</v>
      </c>
    </row>
    <row r="13" spans="1:41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</v>
      </c>
    </row>
    <row r="14" spans="1:41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10</v>
      </c>
      <c r="AM14">
        <v>0</v>
      </c>
      <c r="AN14">
        <v>0</v>
      </c>
      <c r="AO14">
        <v>10</v>
      </c>
    </row>
    <row r="15" spans="1:41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7</v>
      </c>
      <c r="W15">
        <v>0</v>
      </c>
      <c r="X15">
        <v>0</v>
      </c>
      <c r="Y15">
        <v>4</v>
      </c>
      <c r="Z15">
        <v>0</v>
      </c>
      <c r="AA15">
        <v>0</v>
      </c>
      <c r="AB15">
        <v>0</v>
      </c>
      <c r="AC15">
        <v>2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50</v>
      </c>
      <c r="AM15">
        <v>0</v>
      </c>
      <c r="AN15">
        <v>0</v>
      </c>
      <c r="AO15">
        <v>63</v>
      </c>
    </row>
    <row r="16" spans="1:41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62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62</v>
      </c>
    </row>
    <row r="17" spans="1:41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60</v>
      </c>
      <c r="L17">
        <v>0</v>
      </c>
      <c r="M17">
        <v>0</v>
      </c>
      <c r="N17">
        <v>0</v>
      </c>
      <c r="O17">
        <v>62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122</v>
      </c>
    </row>
    <row r="18" spans="1:41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18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4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22</v>
      </c>
    </row>
    <row r="19" spans="1:41" x14ac:dyDescent="0.25">
      <c r="A19" t="s">
        <v>18</v>
      </c>
      <c r="B19">
        <v>20</v>
      </c>
      <c r="C19">
        <v>47</v>
      </c>
      <c r="D19">
        <v>9</v>
      </c>
      <c r="E19">
        <v>0</v>
      </c>
      <c r="F19">
        <v>0</v>
      </c>
      <c r="G19">
        <v>3</v>
      </c>
      <c r="H19">
        <v>17</v>
      </c>
      <c r="I19">
        <v>66</v>
      </c>
      <c r="J19">
        <v>0</v>
      </c>
      <c r="K19">
        <v>73</v>
      </c>
      <c r="L19">
        <v>0</v>
      </c>
      <c r="M19">
        <v>58</v>
      </c>
      <c r="N19">
        <v>83</v>
      </c>
      <c r="O19">
        <v>100</v>
      </c>
      <c r="P19">
        <v>20</v>
      </c>
      <c r="Q19">
        <v>0</v>
      </c>
      <c r="R19">
        <v>0</v>
      </c>
      <c r="S19">
        <v>123</v>
      </c>
      <c r="T19">
        <v>0</v>
      </c>
      <c r="U19">
        <v>14</v>
      </c>
      <c r="V19">
        <v>89</v>
      </c>
      <c r="W19">
        <v>0</v>
      </c>
      <c r="X19">
        <v>0</v>
      </c>
      <c r="Y19">
        <v>0</v>
      </c>
      <c r="Z19">
        <v>392</v>
      </c>
      <c r="AA19">
        <v>162</v>
      </c>
      <c r="AB19">
        <v>223</v>
      </c>
      <c r="AC19">
        <v>64</v>
      </c>
      <c r="AD19">
        <v>7</v>
      </c>
      <c r="AE19">
        <v>18</v>
      </c>
      <c r="AF19">
        <v>74</v>
      </c>
      <c r="AG19">
        <v>266</v>
      </c>
      <c r="AH19">
        <v>123</v>
      </c>
      <c r="AI19">
        <v>165</v>
      </c>
      <c r="AJ19">
        <v>254</v>
      </c>
      <c r="AK19">
        <v>4</v>
      </c>
      <c r="AL19">
        <v>101</v>
      </c>
      <c r="AM19">
        <v>90</v>
      </c>
      <c r="AN19">
        <v>12</v>
      </c>
      <c r="AO19">
        <v>2677</v>
      </c>
    </row>
    <row r="20" spans="1:41" x14ac:dyDescent="0.25">
      <c r="A20" t="s">
        <v>19</v>
      </c>
      <c r="B20">
        <v>0</v>
      </c>
      <c r="C20">
        <v>0</v>
      </c>
      <c r="D20">
        <v>0</v>
      </c>
      <c r="E20">
        <v>2</v>
      </c>
      <c r="F20">
        <v>2</v>
      </c>
      <c r="G20">
        <v>0</v>
      </c>
      <c r="H20">
        <v>1</v>
      </c>
      <c r="I20">
        <v>5</v>
      </c>
      <c r="J20">
        <v>14</v>
      </c>
      <c r="K20">
        <v>4</v>
      </c>
      <c r="L20">
        <v>7</v>
      </c>
      <c r="M20">
        <v>3</v>
      </c>
      <c r="N20">
        <v>8</v>
      </c>
      <c r="O20">
        <v>0</v>
      </c>
      <c r="P20">
        <v>0</v>
      </c>
      <c r="Q20">
        <v>2</v>
      </c>
      <c r="R20">
        <v>23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16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88</v>
      </c>
    </row>
    <row r="21" spans="1:41" x14ac:dyDescent="0.25">
      <c r="A21" t="s">
        <v>20</v>
      </c>
      <c r="B21">
        <v>48</v>
      </c>
      <c r="C21">
        <v>79</v>
      </c>
      <c r="D21">
        <v>12</v>
      </c>
      <c r="E21">
        <v>2</v>
      </c>
      <c r="F21">
        <v>2</v>
      </c>
      <c r="G21">
        <v>3</v>
      </c>
      <c r="H21">
        <v>18</v>
      </c>
      <c r="I21">
        <v>71</v>
      </c>
      <c r="J21">
        <v>14</v>
      </c>
      <c r="K21">
        <v>359</v>
      </c>
      <c r="L21">
        <v>10</v>
      </c>
      <c r="M21">
        <v>110</v>
      </c>
      <c r="N21">
        <v>91</v>
      </c>
      <c r="O21">
        <v>227</v>
      </c>
      <c r="P21">
        <v>21</v>
      </c>
      <c r="Q21">
        <v>2</v>
      </c>
      <c r="R21">
        <v>37</v>
      </c>
      <c r="S21">
        <v>168</v>
      </c>
      <c r="T21">
        <v>1</v>
      </c>
      <c r="U21">
        <v>28</v>
      </c>
      <c r="V21">
        <v>131</v>
      </c>
      <c r="W21">
        <v>14</v>
      </c>
      <c r="X21">
        <v>6</v>
      </c>
      <c r="Y21">
        <v>113</v>
      </c>
      <c r="Z21">
        <v>437</v>
      </c>
      <c r="AA21">
        <v>424</v>
      </c>
      <c r="AB21">
        <v>527</v>
      </c>
      <c r="AC21">
        <v>151</v>
      </c>
      <c r="AD21">
        <v>9</v>
      </c>
      <c r="AE21">
        <v>27</v>
      </c>
      <c r="AF21">
        <v>74</v>
      </c>
      <c r="AG21">
        <v>429</v>
      </c>
      <c r="AH21">
        <v>123</v>
      </c>
      <c r="AI21">
        <v>215</v>
      </c>
      <c r="AJ21">
        <v>339</v>
      </c>
      <c r="AK21">
        <v>10</v>
      </c>
      <c r="AL21">
        <v>525</v>
      </c>
      <c r="AM21">
        <v>90</v>
      </c>
      <c r="AN21">
        <v>35</v>
      </c>
      <c r="AO21">
        <v>4982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6972-66FE-400D-AA0D-5D1BFF8181F1}">
  <dimension ref="A1:AO21"/>
  <sheetViews>
    <sheetView workbookViewId="0"/>
  </sheetViews>
  <sheetFormatPr defaultRowHeight="15" x14ac:dyDescent="0.25"/>
  <cols>
    <col min="1" max="1" width="65.42578125" bestFit="1" customWidth="1"/>
    <col min="2" max="3" width="13.28515625" bestFit="1" customWidth="1"/>
    <col min="4" max="7" width="12.28515625" bestFit="1" customWidth="1"/>
    <col min="8" max="9" width="13.42578125" bestFit="1" customWidth="1"/>
    <col min="10" max="10" width="14.42578125" bestFit="1" customWidth="1"/>
    <col min="11" max="11" width="14.28515625" bestFit="1" customWidth="1"/>
    <col min="12" max="12" width="14.42578125" bestFit="1" customWidth="1"/>
    <col min="13" max="14" width="13.28515625" bestFit="1" customWidth="1"/>
    <col min="15" max="15" width="14.28515625" bestFit="1" customWidth="1"/>
    <col min="16" max="18" width="13.42578125" bestFit="1" customWidth="1"/>
    <col min="19" max="19" width="16" bestFit="1" customWidth="1"/>
    <col min="20" max="20" width="13.42578125" bestFit="1" customWidth="1"/>
    <col min="21" max="21" width="16" bestFit="1" customWidth="1"/>
    <col min="22" max="22" width="13.28515625" bestFit="1" customWidth="1"/>
    <col min="23" max="23" width="12.140625" bestFit="1" customWidth="1"/>
    <col min="24" max="24" width="10.5703125" bestFit="1" customWidth="1"/>
    <col min="25" max="25" width="13.28515625" bestFit="1" customWidth="1"/>
    <col min="26" max="28" width="14.28515625" bestFit="1" customWidth="1"/>
    <col min="29" max="29" width="13.28515625" bestFit="1" customWidth="1"/>
    <col min="30" max="30" width="12.140625" bestFit="1" customWidth="1"/>
    <col min="31" max="32" width="13.28515625" bestFit="1" customWidth="1"/>
    <col min="33" max="33" width="14.28515625" bestFit="1" customWidth="1"/>
    <col min="34" max="34" width="13.28515625" bestFit="1" customWidth="1"/>
    <col min="35" max="36" width="14.28515625" bestFit="1" customWidth="1"/>
    <col min="37" max="37" width="12.140625" bestFit="1" customWidth="1"/>
    <col min="38" max="38" width="14.28515625" bestFit="1" customWidth="1"/>
    <col min="39" max="40" width="13.28515625" bestFit="1" customWidth="1"/>
    <col min="41" max="41" width="15.85546875" bestFit="1" customWidth="1"/>
  </cols>
  <sheetData>
    <row r="1" spans="1:41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20</v>
      </c>
    </row>
    <row r="2" spans="1:41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407.48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407.48</v>
      </c>
    </row>
    <row r="3" spans="1:41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157.5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630</v>
      </c>
      <c r="AC3" s="1">
        <v>157.5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1890</v>
      </c>
      <c r="AM3" s="1">
        <v>0</v>
      </c>
      <c r="AN3" s="1">
        <v>0</v>
      </c>
      <c r="AO3" s="1">
        <v>2835</v>
      </c>
    </row>
    <row r="4" spans="1:41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9655.24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9655.24</v>
      </c>
    </row>
    <row r="5" spans="1:41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3732.48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311.04000000000002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4043.52</v>
      </c>
    </row>
    <row r="6" spans="1:41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1661.76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1661.76</v>
      </c>
      <c r="AM6" s="1">
        <v>0</v>
      </c>
      <c r="AN6" s="1">
        <v>0</v>
      </c>
      <c r="AO6" s="1">
        <v>3323.52</v>
      </c>
    </row>
    <row r="7" spans="1:41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4671.28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4671.28</v>
      </c>
      <c r="AM7" s="1">
        <v>0</v>
      </c>
      <c r="AN7" s="1">
        <v>0</v>
      </c>
      <c r="AO7" s="1">
        <v>9342.56</v>
      </c>
    </row>
    <row r="8" spans="1:41" x14ac:dyDescent="0.25">
      <c r="A8" t="s">
        <v>7</v>
      </c>
      <c r="B8" s="1">
        <v>322.83</v>
      </c>
      <c r="C8" s="1">
        <v>0</v>
      </c>
      <c r="D8" s="1">
        <v>215.22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3551.13</v>
      </c>
      <c r="T8" s="1">
        <v>0</v>
      </c>
      <c r="U8" s="1">
        <v>0</v>
      </c>
      <c r="V8" s="1">
        <v>322.83</v>
      </c>
      <c r="W8" s="1">
        <v>107.61</v>
      </c>
      <c r="X8" s="1">
        <v>0</v>
      </c>
      <c r="Y8" s="1">
        <v>6133.77</v>
      </c>
      <c r="Z8" s="1">
        <v>0</v>
      </c>
      <c r="AA8" s="1">
        <v>645.66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322.83</v>
      </c>
      <c r="AM8" s="1">
        <v>0</v>
      </c>
      <c r="AN8" s="1">
        <v>0</v>
      </c>
      <c r="AO8" s="1">
        <v>11621.88</v>
      </c>
    </row>
    <row r="9" spans="1:41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12956.72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1524.32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762.16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762.16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16005.36</v>
      </c>
    </row>
    <row r="10" spans="1:41" x14ac:dyDescent="0.25">
      <c r="A10" t="s">
        <v>9</v>
      </c>
      <c r="B10" s="1">
        <v>860.92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1721.84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2582.7600000000002</v>
      </c>
      <c r="W10" s="1">
        <v>0</v>
      </c>
      <c r="X10" s="1">
        <v>0</v>
      </c>
      <c r="Y10" s="1">
        <v>860.92</v>
      </c>
      <c r="Z10" s="1">
        <v>0</v>
      </c>
      <c r="AA10" s="1">
        <v>1291.3800000000001</v>
      </c>
      <c r="AB10" s="1">
        <v>7748.28</v>
      </c>
      <c r="AC10" s="1">
        <v>0</v>
      </c>
      <c r="AD10" s="1">
        <v>0</v>
      </c>
      <c r="AE10" s="1">
        <v>860.92</v>
      </c>
      <c r="AF10" s="1">
        <v>0</v>
      </c>
      <c r="AG10" s="1">
        <v>23675.3</v>
      </c>
      <c r="AH10" s="1">
        <v>0</v>
      </c>
      <c r="AI10" s="1">
        <v>430.46</v>
      </c>
      <c r="AJ10" s="1">
        <v>0</v>
      </c>
      <c r="AK10" s="1">
        <v>860.92</v>
      </c>
      <c r="AL10" s="1">
        <v>77052.34</v>
      </c>
      <c r="AM10" s="1">
        <v>0</v>
      </c>
      <c r="AN10" s="1">
        <v>8178.74</v>
      </c>
      <c r="AO10" s="1">
        <v>126124.78</v>
      </c>
    </row>
    <row r="11" spans="1:41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898.88</v>
      </c>
      <c r="L11" s="1">
        <v>1797.76</v>
      </c>
      <c r="M11" s="1">
        <v>0</v>
      </c>
      <c r="N11" s="1">
        <v>0</v>
      </c>
      <c r="O11" s="1">
        <v>3595.52</v>
      </c>
      <c r="P11" s="1">
        <v>0</v>
      </c>
      <c r="Q11" s="1">
        <v>0</v>
      </c>
      <c r="R11" s="1">
        <v>12584.32</v>
      </c>
      <c r="S11" s="1">
        <v>0</v>
      </c>
      <c r="T11" s="1">
        <v>0</v>
      </c>
      <c r="U11" s="1">
        <v>7191.04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55730.559999999998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81798.080000000002</v>
      </c>
    </row>
    <row r="12" spans="1:41" x14ac:dyDescent="0.25">
      <c r="A12" t="s">
        <v>11</v>
      </c>
      <c r="B12" s="1">
        <v>2593.71</v>
      </c>
      <c r="C12" s="1">
        <v>3608.64</v>
      </c>
      <c r="D12" s="1">
        <v>112.77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17817.66</v>
      </c>
      <c r="L12" s="1">
        <v>0</v>
      </c>
      <c r="M12" s="1">
        <v>5074.6499999999996</v>
      </c>
      <c r="N12" s="1">
        <v>0</v>
      </c>
      <c r="O12" s="1">
        <v>0</v>
      </c>
      <c r="P12" s="1">
        <v>112.77</v>
      </c>
      <c r="Q12" s="1">
        <v>0</v>
      </c>
      <c r="R12" s="1">
        <v>0</v>
      </c>
      <c r="S12" s="1">
        <v>1353.24</v>
      </c>
      <c r="T12" s="1">
        <v>0</v>
      </c>
      <c r="U12" s="1">
        <v>676.62</v>
      </c>
      <c r="V12" s="1">
        <v>1804.32</v>
      </c>
      <c r="W12" s="1">
        <v>1466.01</v>
      </c>
      <c r="X12" s="1">
        <v>676.62</v>
      </c>
      <c r="Y12" s="1">
        <v>5638.5</v>
      </c>
      <c r="Z12" s="1">
        <v>5074.6499999999996</v>
      </c>
      <c r="AA12" s="1">
        <v>26726.49</v>
      </c>
      <c r="AB12" s="1">
        <v>24696.63</v>
      </c>
      <c r="AC12" s="1">
        <v>9472.68</v>
      </c>
      <c r="AD12" s="1">
        <v>225.54</v>
      </c>
      <c r="AE12" s="1">
        <v>789.39</v>
      </c>
      <c r="AF12" s="1">
        <v>0</v>
      </c>
      <c r="AG12" s="1">
        <v>12179.16</v>
      </c>
      <c r="AH12" s="1">
        <v>0</v>
      </c>
      <c r="AI12" s="1">
        <v>5300.19</v>
      </c>
      <c r="AJ12" s="1">
        <v>9585.4500000000007</v>
      </c>
      <c r="AK12" s="1">
        <v>451.08</v>
      </c>
      <c r="AL12" s="1">
        <v>18607.05</v>
      </c>
      <c r="AM12" s="1">
        <v>0</v>
      </c>
      <c r="AN12" s="1">
        <v>451.08</v>
      </c>
      <c r="AO12" s="1">
        <v>154494.9</v>
      </c>
    </row>
    <row r="13" spans="1:41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483.6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483.6</v>
      </c>
    </row>
    <row r="14" spans="1:41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450</v>
      </c>
      <c r="AM14" s="1">
        <v>0</v>
      </c>
      <c r="AN14" s="1">
        <v>0</v>
      </c>
      <c r="AO14" s="1">
        <v>450</v>
      </c>
    </row>
    <row r="15" spans="1:41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630</v>
      </c>
      <c r="W15" s="1">
        <v>0</v>
      </c>
      <c r="X15" s="1">
        <v>0</v>
      </c>
      <c r="Y15" s="1">
        <v>360</v>
      </c>
      <c r="Z15" s="1">
        <v>0</v>
      </c>
      <c r="AA15" s="1">
        <v>0</v>
      </c>
      <c r="AB15" s="1">
        <v>0</v>
      </c>
      <c r="AC15" s="1">
        <v>180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2250</v>
      </c>
      <c r="AM15" s="1">
        <v>0</v>
      </c>
      <c r="AN15" s="1">
        <v>0</v>
      </c>
      <c r="AO15" s="1">
        <v>3420</v>
      </c>
    </row>
    <row r="16" spans="1:41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10680.74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10680.74</v>
      </c>
    </row>
    <row r="17" spans="1:41" x14ac:dyDescent="0.25">
      <c r="A17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26186.400000000001</v>
      </c>
      <c r="L17" s="1">
        <v>0</v>
      </c>
      <c r="M17" s="1">
        <v>0</v>
      </c>
      <c r="N17" s="1">
        <v>0</v>
      </c>
      <c r="O17" s="1">
        <v>27059.279999999999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53245.68</v>
      </c>
    </row>
    <row r="18" spans="1:41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16170.3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3593.4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19763.7</v>
      </c>
    </row>
    <row r="19" spans="1:41" x14ac:dyDescent="0.25">
      <c r="A19" t="s">
        <v>18</v>
      </c>
      <c r="B19" s="1">
        <v>15432</v>
      </c>
      <c r="C19" s="1">
        <v>36265.199999999997</v>
      </c>
      <c r="D19" s="1">
        <v>6944.4</v>
      </c>
      <c r="E19" s="1">
        <v>0</v>
      </c>
      <c r="F19" s="1">
        <v>0</v>
      </c>
      <c r="G19" s="1">
        <v>2314.8000000000002</v>
      </c>
      <c r="H19" s="1">
        <v>13117.2</v>
      </c>
      <c r="I19" s="1">
        <v>50925.599999999999</v>
      </c>
      <c r="J19" s="1">
        <v>0</v>
      </c>
      <c r="K19" s="1">
        <v>56326.8</v>
      </c>
      <c r="L19" s="1">
        <v>0</v>
      </c>
      <c r="M19" s="1">
        <v>44752.800000000003</v>
      </c>
      <c r="N19" s="1">
        <v>64042.8</v>
      </c>
      <c r="O19" s="1">
        <v>77160</v>
      </c>
      <c r="P19" s="1">
        <v>15432</v>
      </c>
      <c r="Q19" s="1">
        <v>0</v>
      </c>
      <c r="R19" s="1">
        <v>0</v>
      </c>
      <c r="S19" s="1">
        <v>94906.8</v>
      </c>
      <c r="T19" s="1">
        <v>0</v>
      </c>
      <c r="U19" s="1">
        <v>10802.4</v>
      </c>
      <c r="V19" s="1">
        <v>68672.399999999994</v>
      </c>
      <c r="W19" s="1">
        <v>0</v>
      </c>
      <c r="X19" s="1">
        <v>0</v>
      </c>
      <c r="Y19" s="1">
        <v>0</v>
      </c>
      <c r="Z19" s="1">
        <v>302467.20000000001</v>
      </c>
      <c r="AA19" s="1">
        <v>124999.2</v>
      </c>
      <c r="AB19" s="1">
        <v>172066.8</v>
      </c>
      <c r="AC19" s="1">
        <v>49382.400000000001</v>
      </c>
      <c r="AD19" s="1">
        <v>5401.2</v>
      </c>
      <c r="AE19" s="1">
        <v>13888.8</v>
      </c>
      <c r="AF19" s="1">
        <v>57098.400000000001</v>
      </c>
      <c r="AG19" s="1">
        <v>205245.6</v>
      </c>
      <c r="AH19" s="1">
        <v>94906.8</v>
      </c>
      <c r="AI19" s="1">
        <v>127314</v>
      </c>
      <c r="AJ19" s="1">
        <v>195986.4</v>
      </c>
      <c r="AK19" s="1">
        <v>3086.4</v>
      </c>
      <c r="AL19" s="1">
        <v>77931.600000000006</v>
      </c>
      <c r="AM19" s="1">
        <v>69444</v>
      </c>
      <c r="AN19" s="1">
        <v>9259.2000000000007</v>
      </c>
      <c r="AO19" s="1">
        <v>2065573.2</v>
      </c>
    </row>
    <row r="20" spans="1:41" x14ac:dyDescent="0.25">
      <c r="A20" t="s">
        <v>19</v>
      </c>
      <c r="B20" s="1">
        <v>0</v>
      </c>
      <c r="C20" s="1">
        <v>0</v>
      </c>
      <c r="D20" s="1">
        <v>0</v>
      </c>
      <c r="E20" s="1">
        <v>876.48</v>
      </c>
      <c r="F20" s="1">
        <v>876.48</v>
      </c>
      <c r="G20" s="1">
        <v>0</v>
      </c>
      <c r="H20" s="1">
        <v>219.12</v>
      </c>
      <c r="I20" s="1">
        <v>2191.1999999999998</v>
      </c>
      <c r="J20" s="1">
        <v>3067.68</v>
      </c>
      <c r="K20" s="1">
        <v>1752.96</v>
      </c>
      <c r="L20" s="1">
        <v>3067.68</v>
      </c>
      <c r="M20" s="1">
        <v>657.36</v>
      </c>
      <c r="N20" s="1">
        <v>1752.96</v>
      </c>
      <c r="O20" s="1">
        <v>0</v>
      </c>
      <c r="P20" s="1">
        <v>0</v>
      </c>
      <c r="Q20" s="1">
        <v>876.48</v>
      </c>
      <c r="R20" s="1">
        <v>5039.76</v>
      </c>
      <c r="S20" s="1">
        <v>0</v>
      </c>
      <c r="T20" s="1">
        <v>438.24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7011.84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27828.240000000002</v>
      </c>
    </row>
    <row r="21" spans="1:41" x14ac:dyDescent="0.25">
      <c r="A21" t="s">
        <v>20</v>
      </c>
      <c r="B21" s="1">
        <v>19209.46</v>
      </c>
      <c r="C21" s="1">
        <v>39873.839999999997</v>
      </c>
      <c r="D21" s="1">
        <v>7272.39</v>
      </c>
      <c r="E21" s="1">
        <v>876.48</v>
      </c>
      <c r="F21" s="1">
        <v>876.48</v>
      </c>
      <c r="G21" s="1">
        <v>2314.8000000000002</v>
      </c>
      <c r="H21" s="1">
        <v>13336.32</v>
      </c>
      <c r="I21" s="1">
        <v>53116.800000000003</v>
      </c>
      <c r="J21" s="1">
        <v>3067.68</v>
      </c>
      <c r="K21" s="1">
        <v>114070.92</v>
      </c>
      <c r="L21" s="1">
        <v>6527.2</v>
      </c>
      <c r="M21" s="1">
        <v>52206.65</v>
      </c>
      <c r="N21" s="1">
        <v>65795.759999999995</v>
      </c>
      <c r="O21" s="1">
        <v>150329.54</v>
      </c>
      <c r="P21" s="1">
        <v>15544.77</v>
      </c>
      <c r="Q21" s="1">
        <v>876.48</v>
      </c>
      <c r="R21" s="1">
        <v>17624.080000000002</v>
      </c>
      <c r="S21" s="1">
        <v>99811.17</v>
      </c>
      <c r="T21" s="1">
        <v>438.24</v>
      </c>
      <c r="U21" s="1">
        <v>18670.060000000001</v>
      </c>
      <c r="V21" s="1">
        <v>84269.85</v>
      </c>
      <c r="W21" s="1">
        <v>1573.62</v>
      </c>
      <c r="X21" s="1">
        <v>676.62</v>
      </c>
      <c r="Y21" s="1">
        <v>12993.19</v>
      </c>
      <c r="Z21" s="1">
        <v>307541.84999999998</v>
      </c>
      <c r="AA21" s="1">
        <v>160674.57</v>
      </c>
      <c r="AB21" s="1">
        <v>261634.43</v>
      </c>
      <c r="AC21" s="1">
        <v>59192.58</v>
      </c>
      <c r="AD21" s="1">
        <v>5626.74</v>
      </c>
      <c r="AE21" s="1">
        <v>15539.11</v>
      </c>
      <c r="AF21" s="1">
        <v>57098.400000000001</v>
      </c>
      <c r="AG21" s="1">
        <v>241100.06</v>
      </c>
      <c r="AH21" s="1">
        <v>94906.8</v>
      </c>
      <c r="AI21" s="1">
        <v>134290.41</v>
      </c>
      <c r="AJ21" s="1">
        <v>205571.85</v>
      </c>
      <c r="AK21" s="1">
        <v>4398.3999999999996</v>
      </c>
      <c r="AL21" s="1">
        <v>184836.86</v>
      </c>
      <c r="AM21" s="1">
        <v>69444</v>
      </c>
      <c r="AN21" s="1">
        <v>17889.02</v>
      </c>
      <c r="AO21" s="1">
        <v>2601097.48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53F5-9C3E-417D-963B-1681061AF10A}">
  <dimension ref="A1:AP21"/>
  <sheetViews>
    <sheetView workbookViewId="0">
      <selection activeCell="AP21" sqref="AP21"/>
    </sheetView>
  </sheetViews>
  <sheetFormatPr defaultRowHeight="15" x14ac:dyDescent="0.25"/>
  <cols>
    <col min="1" max="1" width="10" bestFit="1" customWidth="1"/>
    <col min="2" max="2" width="65.42578125" bestFit="1" customWidth="1"/>
    <col min="3" max="4" width="13.28515625" bestFit="1" customWidth="1"/>
    <col min="5" max="5" width="12.140625" bestFit="1" customWidth="1"/>
    <col min="6" max="7" width="10.5703125" bestFit="1" customWidth="1"/>
    <col min="8" max="9" width="12.140625" bestFit="1" customWidth="1"/>
    <col min="10" max="10" width="13.28515625" bestFit="1" customWidth="1"/>
    <col min="11" max="11" width="12.140625" bestFit="1" customWidth="1"/>
    <col min="12" max="12" width="14.28515625" bestFit="1" customWidth="1"/>
    <col min="13" max="13" width="12.140625" bestFit="1" customWidth="1"/>
    <col min="14" max="15" width="13.28515625" bestFit="1" customWidth="1"/>
    <col min="16" max="16" width="14.28515625" bestFit="1" customWidth="1"/>
    <col min="17" max="17" width="12.140625" bestFit="1" customWidth="1"/>
    <col min="18" max="18" width="10.5703125" bestFit="1" customWidth="1"/>
    <col min="19" max="20" width="13.28515625" bestFit="1" customWidth="1"/>
    <col min="21" max="21" width="10.5703125" bestFit="1" customWidth="1"/>
    <col min="22" max="22" width="12.140625" bestFit="1" customWidth="1"/>
    <col min="23" max="23" width="13.28515625" bestFit="1" customWidth="1"/>
    <col min="24" max="25" width="12.140625" bestFit="1" customWidth="1"/>
    <col min="26" max="26" width="13.28515625" bestFit="1" customWidth="1"/>
    <col min="27" max="29" width="14.28515625" bestFit="1" customWidth="1"/>
    <col min="30" max="30" width="13.28515625" bestFit="1" customWidth="1"/>
    <col min="31" max="31" width="12.140625" bestFit="1" customWidth="1"/>
    <col min="32" max="33" width="13.28515625" bestFit="1" customWidth="1"/>
    <col min="34" max="34" width="14.28515625" bestFit="1" customWidth="1"/>
    <col min="35" max="36" width="13.28515625" bestFit="1" customWidth="1"/>
    <col min="37" max="37" width="14.28515625" bestFit="1" customWidth="1"/>
    <col min="38" max="38" width="12.140625" bestFit="1" customWidth="1"/>
    <col min="39" max="39" width="14.28515625" bestFit="1" customWidth="1"/>
    <col min="40" max="41" width="13.28515625" bestFit="1" customWidth="1"/>
    <col min="42" max="42" width="15.85546875" bestFit="1" customWidth="1"/>
  </cols>
  <sheetData>
    <row r="1" spans="1:42" x14ac:dyDescent="0.25">
      <c r="B1" t="s">
        <v>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P1" t="s">
        <v>20</v>
      </c>
    </row>
    <row r="2" spans="1:42" x14ac:dyDescent="0.25">
      <c r="A2">
        <f>LEFT(B2,10)*1</f>
        <v>405010010</v>
      </c>
      <c r="B2" t="s">
        <v>1</v>
      </c>
      <c r="C2" s="1">
        <f>IFERROR(VLOOKUP($A2,deliba,2,0)*(Físico!B2),0)</f>
        <v>0</v>
      </c>
      <c r="D2" s="1">
        <f>IFERROR(VLOOKUP($A2,deliba,2,0)*(Físico!C2),0)</f>
        <v>0</v>
      </c>
      <c r="E2" s="1">
        <f>IFERROR(VLOOKUP($A2,deliba,2,0)*(Físico!D2),0)</f>
        <v>0</v>
      </c>
      <c r="F2" s="1">
        <f>IFERROR(VLOOKUP($A2,deliba,2,0)*(Físico!E2),0)</f>
        <v>0</v>
      </c>
      <c r="G2" s="1">
        <f>IFERROR(VLOOKUP($A2,deliba,2,0)*(Físico!F2),0)</f>
        <v>0</v>
      </c>
      <c r="H2" s="1">
        <f>IFERROR(VLOOKUP($A2,deliba,2,0)*(Físico!G2),0)</f>
        <v>0</v>
      </c>
      <c r="I2" s="1">
        <f>IFERROR(VLOOKUP($A2,deliba,2,0)*(Físico!H2),0)</f>
        <v>0</v>
      </c>
      <c r="J2" s="1">
        <f>IFERROR(VLOOKUP($A2,deliba,2,0)*(Físico!I2),0)</f>
        <v>0</v>
      </c>
      <c r="K2" s="1">
        <f>IFERROR(VLOOKUP($A2,deliba,2,0)*(Físico!J2),0)</f>
        <v>0</v>
      </c>
      <c r="L2" s="1">
        <f>IFERROR(VLOOKUP($A2,deliba,2,0)*(Físico!K2),0)</f>
        <v>407.48</v>
      </c>
      <c r="M2" s="1">
        <f>IFERROR(VLOOKUP($A2,deliba,2,0)*(Físico!L2),0)</f>
        <v>0</v>
      </c>
      <c r="N2" s="1">
        <f>IFERROR(VLOOKUP($A2,deliba,2,0)*(Físico!M2),0)</f>
        <v>0</v>
      </c>
      <c r="O2" s="1">
        <f>IFERROR(VLOOKUP($A2,deliba,2,0)*(Físico!N2),0)</f>
        <v>0</v>
      </c>
      <c r="P2" s="1">
        <f>IFERROR(VLOOKUP($A2,deliba,2,0)*(Físico!O2),0)</f>
        <v>0</v>
      </c>
      <c r="Q2" s="1">
        <f>IFERROR(VLOOKUP($A2,deliba,2,0)*(Físico!P2),0)</f>
        <v>0</v>
      </c>
      <c r="R2" s="1">
        <f>IFERROR(VLOOKUP($A2,deliba,2,0)*(Físico!Q2),0)</f>
        <v>0</v>
      </c>
      <c r="S2" s="1">
        <f>IFERROR(VLOOKUP($A2,deliba,2,0)*(Físico!R2),0)</f>
        <v>0</v>
      </c>
      <c r="T2" s="1">
        <f>IFERROR(VLOOKUP($A2,deliba,2,0)*(Físico!S2),0)</f>
        <v>0</v>
      </c>
      <c r="U2" s="1">
        <f>IFERROR(VLOOKUP($A2,deliba,2,0)*(Físico!T2),0)</f>
        <v>0</v>
      </c>
      <c r="V2" s="1">
        <f>IFERROR(VLOOKUP($A2,deliba,2,0)*(Físico!U2),0)</f>
        <v>0</v>
      </c>
      <c r="W2" s="1">
        <f>IFERROR(VLOOKUP($A2,deliba,2,0)*(Físico!V2),0)</f>
        <v>0</v>
      </c>
      <c r="X2" s="1">
        <f>IFERROR(VLOOKUP($A2,deliba,2,0)*(Físico!W2),0)</f>
        <v>0</v>
      </c>
      <c r="Y2" s="1">
        <f>IFERROR(VLOOKUP($A2,deliba,2,0)*(Físico!X2),0)</f>
        <v>0</v>
      </c>
      <c r="Z2" s="1">
        <f>IFERROR(VLOOKUP($A2,deliba,2,0)*(Físico!Y2),0)</f>
        <v>0</v>
      </c>
      <c r="AA2" s="1">
        <f>IFERROR(VLOOKUP($A2,deliba,2,0)*(Físico!Z2),0)</f>
        <v>0</v>
      </c>
      <c r="AB2" s="1">
        <f>IFERROR(VLOOKUP($A2,deliba,2,0)*(Físico!AA2),0)</f>
        <v>0</v>
      </c>
      <c r="AC2" s="1">
        <f>IFERROR(VLOOKUP($A2,deliba,2,0)*(Físico!AB2),0)</f>
        <v>0</v>
      </c>
      <c r="AD2" s="1">
        <f>IFERROR(VLOOKUP($A2,deliba,2,0)*(Físico!AC2),0)</f>
        <v>0</v>
      </c>
      <c r="AE2" s="1">
        <f>IFERROR(VLOOKUP($A2,deliba,2,0)*(Físico!AD2),0)</f>
        <v>0</v>
      </c>
      <c r="AF2" s="1">
        <f>IFERROR(VLOOKUP($A2,deliba,2,0)*(Físico!AE2),0)</f>
        <v>0</v>
      </c>
      <c r="AG2" s="1">
        <f>IFERROR(VLOOKUP($A2,deliba,2,0)*(Físico!AF2),0)</f>
        <v>0</v>
      </c>
      <c r="AH2" s="1">
        <f>IFERROR(VLOOKUP($A2,deliba,2,0)*(Físico!AG2),0)</f>
        <v>0</v>
      </c>
      <c r="AI2" s="1">
        <f>IFERROR(VLOOKUP($A2,deliba,2,0)*(Físico!AH2),0)</f>
        <v>0</v>
      </c>
      <c r="AJ2" s="1">
        <f>IFERROR(VLOOKUP($A2,deliba,2,0)*(Físico!AI2),0)</f>
        <v>0</v>
      </c>
      <c r="AK2" s="1">
        <f>IFERROR(VLOOKUP($A2,deliba,2,0)*(Físico!AJ2),0)</f>
        <v>0</v>
      </c>
      <c r="AL2" s="1">
        <f>IFERROR(VLOOKUP($A2,deliba,2,0)*(Físico!AK2),0)</f>
        <v>0</v>
      </c>
      <c r="AM2" s="1">
        <f>IFERROR(VLOOKUP($A2,deliba,2,0)*(Físico!AL2),0)</f>
        <v>0</v>
      </c>
      <c r="AN2" s="1">
        <f>IFERROR(VLOOKUP($A2,deliba,2,0)*(Físico!AM2),0)</f>
        <v>0</v>
      </c>
      <c r="AO2" s="1">
        <f>IFERROR(VLOOKUP($A2,deliba,2,0)*(Físico!AN2),0)</f>
        <v>0</v>
      </c>
      <c r="AP2" s="1">
        <f>SUM(C2:AO2)</f>
        <v>407.48</v>
      </c>
    </row>
    <row r="3" spans="1:42" x14ac:dyDescent="0.25">
      <c r="A3">
        <f t="shared" ref="A3:A20" si="0">LEFT(B3,10)*1</f>
        <v>405010079</v>
      </c>
      <c r="B3" t="s">
        <v>2</v>
      </c>
      <c r="C3" s="1">
        <f>IFERROR(VLOOKUP($A3,deliba,2,0)*(Físico!B3),0)</f>
        <v>0</v>
      </c>
      <c r="D3" s="1">
        <f>IFERROR(VLOOKUP($A3,deliba,2,0)*(Físico!C3),0)</f>
        <v>0</v>
      </c>
      <c r="E3" s="1">
        <f>IFERROR(VLOOKUP($A3,deliba,2,0)*(Físico!D3),0)</f>
        <v>0</v>
      </c>
      <c r="F3" s="1">
        <f>IFERROR(VLOOKUP($A3,deliba,2,0)*(Físico!E3),0)</f>
        <v>0</v>
      </c>
      <c r="G3" s="1">
        <f>IFERROR(VLOOKUP($A3,deliba,2,0)*(Físico!F3),0)</f>
        <v>0</v>
      </c>
      <c r="H3" s="1">
        <f>IFERROR(VLOOKUP($A3,deliba,2,0)*(Físico!G3),0)</f>
        <v>0</v>
      </c>
      <c r="I3" s="1">
        <f>IFERROR(VLOOKUP($A3,deliba,2,0)*(Físico!H3),0)</f>
        <v>0</v>
      </c>
      <c r="J3" s="1">
        <f>IFERROR(VLOOKUP($A3,deliba,2,0)*(Físico!I3),0)</f>
        <v>0</v>
      </c>
      <c r="K3" s="1">
        <f>IFERROR(VLOOKUP($A3,deliba,2,0)*(Físico!J3),0)</f>
        <v>0</v>
      </c>
      <c r="L3" s="1">
        <f>IFERROR(VLOOKUP($A3,deliba,2,0)*(Físico!K3),0)</f>
        <v>0</v>
      </c>
      <c r="M3" s="1">
        <f>IFERROR(VLOOKUP($A3,deliba,2,0)*(Físico!L3),0)</f>
        <v>0</v>
      </c>
      <c r="N3" s="1">
        <f>IFERROR(VLOOKUP($A3,deliba,2,0)*(Físico!M3),0)</f>
        <v>0</v>
      </c>
      <c r="O3" s="1">
        <f>IFERROR(VLOOKUP($A3,deliba,2,0)*(Físico!N3),0)</f>
        <v>0</v>
      </c>
      <c r="P3" s="1">
        <f>IFERROR(VLOOKUP($A3,deliba,2,0)*(Físico!O3),0)</f>
        <v>0</v>
      </c>
      <c r="Q3" s="1">
        <f>IFERROR(VLOOKUP($A3,deliba,2,0)*(Físico!P3),0)</f>
        <v>0</v>
      </c>
      <c r="R3" s="1">
        <f>IFERROR(VLOOKUP($A3,deliba,2,0)*(Físico!Q3),0)</f>
        <v>0</v>
      </c>
      <c r="S3" s="1">
        <f>IFERROR(VLOOKUP($A3,deliba,2,0)*(Físico!R3),0)</f>
        <v>0</v>
      </c>
      <c r="T3" s="1">
        <f>IFERROR(VLOOKUP($A3,deliba,2,0)*(Físico!S3),0)</f>
        <v>0</v>
      </c>
      <c r="U3" s="1">
        <f>IFERROR(VLOOKUP($A3,deliba,2,0)*(Físico!T3),0)</f>
        <v>0</v>
      </c>
      <c r="V3" s="1">
        <f>IFERROR(VLOOKUP($A3,deliba,2,0)*(Físico!U3),0)</f>
        <v>0</v>
      </c>
      <c r="W3" s="1">
        <f>IFERROR(VLOOKUP($A3,deliba,2,0)*(Físico!V3),0)</f>
        <v>393.75</v>
      </c>
      <c r="X3" s="1">
        <f>IFERROR(VLOOKUP($A3,deliba,2,0)*(Físico!W3),0)</f>
        <v>0</v>
      </c>
      <c r="Y3" s="1">
        <f>IFERROR(VLOOKUP($A3,deliba,2,0)*(Físico!X3),0)</f>
        <v>0</v>
      </c>
      <c r="Z3" s="1">
        <f>IFERROR(VLOOKUP($A3,deliba,2,0)*(Físico!Y3),0)</f>
        <v>0</v>
      </c>
      <c r="AA3" s="1">
        <f>IFERROR(VLOOKUP($A3,deliba,2,0)*(Físico!Z3),0)</f>
        <v>0</v>
      </c>
      <c r="AB3" s="1">
        <f>IFERROR(VLOOKUP($A3,deliba,2,0)*(Físico!AA3),0)</f>
        <v>0</v>
      </c>
      <c r="AC3" s="1">
        <f>IFERROR(VLOOKUP($A3,deliba,2,0)*(Físico!AB3),0)</f>
        <v>1575</v>
      </c>
      <c r="AD3" s="1">
        <f>IFERROR(VLOOKUP($A3,deliba,2,0)*(Físico!AC3),0)</f>
        <v>393.75</v>
      </c>
      <c r="AE3" s="1">
        <f>IFERROR(VLOOKUP($A3,deliba,2,0)*(Físico!AD3),0)</f>
        <v>0</v>
      </c>
      <c r="AF3" s="1">
        <f>IFERROR(VLOOKUP($A3,deliba,2,0)*(Físico!AE3),0)</f>
        <v>0</v>
      </c>
      <c r="AG3" s="1">
        <f>IFERROR(VLOOKUP($A3,deliba,2,0)*(Físico!AF3),0)</f>
        <v>0</v>
      </c>
      <c r="AH3" s="1">
        <f>IFERROR(VLOOKUP($A3,deliba,2,0)*(Físico!AG3),0)</f>
        <v>0</v>
      </c>
      <c r="AI3" s="1">
        <f>IFERROR(VLOOKUP($A3,deliba,2,0)*(Físico!AH3),0)</f>
        <v>0</v>
      </c>
      <c r="AJ3" s="1">
        <f>IFERROR(VLOOKUP($A3,deliba,2,0)*(Físico!AI3),0)</f>
        <v>0</v>
      </c>
      <c r="AK3" s="1">
        <f>IFERROR(VLOOKUP($A3,deliba,2,0)*(Físico!AJ3),0)</f>
        <v>0</v>
      </c>
      <c r="AL3" s="1">
        <f>IFERROR(VLOOKUP($A3,deliba,2,0)*(Físico!AK3),0)</f>
        <v>0</v>
      </c>
      <c r="AM3" s="1">
        <f>IFERROR(VLOOKUP($A3,deliba,2,0)*(Físico!AL3),0)</f>
        <v>4725</v>
      </c>
      <c r="AN3" s="1">
        <f>IFERROR(VLOOKUP($A3,deliba,2,0)*(Físico!AM3),0)</f>
        <v>0</v>
      </c>
      <c r="AO3" s="1">
        <f>IFERROR(VLOOKUP($A3,deliba,2,0)*(Físico!AN3),0)</f>
        <v>0</v>
      </c>
      <c r="AP3" s="1">
        <f t="shared" ref="AP3:AP20" si="1">SUM(C3:AO3)</f>
        <v>7087.5</v>
      </c>
    </row>
    <row r="4" spans="1:42" x14ac:dyDescent="0.25">
      <c r="A4">
        <f t="shared" si="0"/>
        <v>405010117</v>
      </c>
      <c r="B4" t="s">
        <v>3</v>
      </c>
      <c r="C4" s="1">
        <f>IFERROR(VLOOKUP($A4,deliba,2,0)*(Físico!B4),0)</f>
        <v>0</v>
      </c>
      <c r="D4" s="1">
        <f>IFERROR(VLOOKUP($A4,deliba,2,0)*(Físico!C4),0)</f>
        <v>0</v>
      </c>
      <c r="E4" s="1">
        <f>IFERROR(VLOOKUP($A4,deliba,2,0)*(Físico!D4),0)</f>
        <v>0</v>
      </c>
      <c r="F4" s="1">
        <f>IFERROR(VLOOKUP($A4,deliba,2,0)*(Físico!E4),0)</f>
        <v>0</v>
      </c>
      <c r="G4" s="1">
        <f>IFERROR(VLOOKUP($A4,deliba,2,0)*(Físico!F4),0)</f>
        <v>0</v>
      </c>
      <c r="H4" s="1">
        <f>IFERROR(VLOOKUP($A4,deliba,2,0)*(Físico!G4),0)</f>
        <v>0</v>
      </c>
      <c r="I4" s="1">
        <f>IFERROR(VLOOKUP($A4,deliba,2,0)*(Físico!H4),0)</f>
        <v>0</v>
      </c>
      <c r="J4" s="1">
        <f>IFERROR(VLOOKUP($A4,deliba,2,0)*(Físico!I4),0)</f>
        <v>0</v>
      </c>
      <c r="K4" s="1">
        <f>IFERROR(VLOOKUP($A4,deliba,2,0)*(Físico!J4),0)</f>
        <v>0</v>
      </c>
      <c r="L4" s="1">
        <f>IFERROR(VLOOKUP($A4,deliba,2,0)*(Físico!K4),0)</f>
        <v>0</v>
      </c>
      <c r="M4" s="1">
        <f>IFERROR(VLOOKUP($A4,deliba,2,0)*(Físico!L4),0)</f>
        <v>0</v>
      </c>
      <c r="N4" s="1">
        <f>IFERROR(VLOOKUP($A4,deliba,2,0)*(Físico!M4),0)</f>
        <v>0</v>
      </c>
      <c r="O4" s="1">
        <f>IFERROR(VLOOKUP($A4,deliba,2,0)*(Físico!N4),0)</f>
        <v>0</v>
      </c>
      <c r="P4" s="1">
        <f>IFERROR(VLOOKUP($A4,deliba,2,0)*(Físico!O4),0)</f>
        <v>9655.24</v>
      </c>
      <c r="Q4" s="1">
        <f>IFERROR(VLOOKUP($A4,deliba,2,0)*(Físico!P4),0)</f>
        <v>0</v>
      </c>
      <c r="R4" s="1">
        <f>IFERROR(VLOOKUP($A4,deliba,2,0)*(Físico!Q4),0)</f>
        <v>0</v>
      </c>
      <c r="S4" s="1">
        <f>IFERROR(VLOOKUP($A4,deliba,2,0)*(Físico!R4),0)</f>
        <v>0</v>
      </c>
      <c r="T4" s="1">
        <f>IFERROR(VLOOKUP($A4,deliba,2,0)*(Físico!S4),0)</f>
        <v>0</v>
      </c>
      <c r="U4" s="1">
        <f>IFERROR(VLOOKUP($A4,deliba,2,0)*(Físico!T4),0)</f>
        <v>0</v>
      </c>
      <c r="V4" s="1">
        <f>IFERROR(VLOOKUP($A4,deliba,2,0)*(Físico!U4),0)</f>
        <v>0</v>
      </c>
      <c r="W4" s="1">
        <f>IFERROR(VLOOKUP($A4,deliba,2,0)*(Físico!V4),0)</f>
        <v>0</v>
      </c>
      <c r="X4" s="1">
        <f>IFERROR(VLOOKUP($A4,deliba,2,0)*(Físico!W4),0)</f>
        <v>0</v>
      </c>
      <c r="Y4" s="1">
        <f>IFERROR(VLOOKUP($A4,deliba,2,0)*(Físico!X4),0)</f>
        <v>0</v>
      </c>
      <c r="Z4" s="1">
        <f>IFERROR(VLOOKUP($A4,deliba,2,0)*(Físico!Y4),0)</f>
        <v>0</v>
      </c>
      <c r="AA4" s="1">
        <f>IFERROR(VLOOKUP($A4,deliba,2,0)*(Físico!Z4),0)</f>
        <v>0</v>
      </c>
      <c r="AB4" s="1">
        <f>IFERROR(VLOOKUP($A4,deliba,2,0)*(Físico!AA4),0)</f>
        <v>0</v>
      </c>
      <c r="AC4" s="1">
        <f>IFERROR(VLOOKUP($A4,deliba,2,0)*(Físico!AB4),0)</f>
        <v>0</v>
      </c>
      <c r="AD4" s="1">
        <f>IFERROR(VLOOKUP($A4,deliba,2,0)*(Físico!AC4),0)</f>
        <v>0</v>
      </c>
      <c r="AE4" s="1">
        <f>IFERROR(VLOOKUP($A4,deliba,2,0)*(Físico!AD4),0)</f>
        <v>0</v>
      </c>
      <c r="AF4" s="1">
        <f>IFERROR(VLOOKUP($A4,deliba,2,0)*(Físico!AE4),0)</f>
        <v>0</v>
      </c>
      <c r="AG4" s="1">
        <f>IFERROR(VLOOKUP($A4,deliba,2,0)*(Físico!AF4),0)</f>
        <v>0</v>
      </c>
      <c r="AH4" s="1">
        <f>IFERROR(VLOOKUP($A4,deliba,2,0)*(Físico!AG4),0)</f>
        <v>0</v>
      </c>
      <c r="AI4" s="1">
        <f>IFERROR(VLOOKUP($A4,deliba,2,0)*(Físico!AH4),0)</f>
        <v>0</v>
      </c>
      <c r="AJ4" s="1">
        <f>IFERROR(VLOOKUP($A4,deliba,2,0)*(Físico!AI4),0)</f>
        <v>0</v>
      </c>
      <c r="AK4" s="1">
        <f>IFERROR(VLOOKUP($A4,deliba,2,0)*(Físico!AJ4),0)</f>
        <v>0</v>
      </c>
      <c r="AL4" s="1">
        <f>IFERROR(VLOOKUP($A4,deliba,2,0)*(Físico!AK4),0)</f>
        <v>0</v>
      </c>
      <c r="AM4" s="1">
        <f>IFERROR(VLOOKUP($A4,deliba,2,0)*(Físico!AL4),0)</f>
        <v>0</v>
      </c>
      <c r="AN4" s="1">
        <f>IFERROR(VLOOKUP($A4,deliba,2,0)*(Físico!AM4),0)</f>
        <v>0</v>
      </c>
      <c r="AO4" s="1">
        <f>IFERROR(VLOOKUP($A4,deliba,2,0)*(Físico!AN4),0)</f>
        <v>0</v>
      </c>
      <c r="AP4" s="1">
        <f t="shared" si="1"/>
        <v>9655.24</v>
      </c>
    </row>
    <row r="5" spans="1:42" x14ac:dyDescent="0.25">
      <c r="A5">
        <f t="shared" si="0"/>
        <v>405010125</v>
      </c>
      <c r="B5" t="s">
        <v>4</v>
      </c>
      <c r="C5" s="1">
        <f>IFERROR(VLOOKUP($A5,deliba,2,0)*(Físico!B5),0)</f>
        <v>0</v>
      </c>
      <c r="D5" s="1">
        <f>IFERROR(VLOOKUP($A5,deliba,2,0)*(Físico!C5),0)</f>
        <v>0</v>
      </c>
      <c r="E5" s="1">
        <f>IFERROR(VLOOKUP($A5,deliba,2,0)*(Físico!D5),0)</f>
        <v>0</v>
      </c>
      <c r="F5" s="1">
        <f>IFERROR(VLOOKUP($A5,deliba,2,0)*(Físico!E5),0)</f>
        <v>0</v>
      </c>
      <c r="G5" s="1">
        <f>IFERROR(VLOOKUP($A5,deliba,2,0)*(Físico!F5),0)</f>
        <v>0</v>
      </c>
      <c r="H5" s="1">
        <f>IFERROR(VLOOKUP($A5,deliba,2,0)*(Físico!G5),0)</f>
        <v>0</v>
      </c>
      <c r="I5" s="1">
        <f>IFERROR(VLOOKUP($A5,deliba,2,0)*(Físico!H5),0)</f>
        <v>0</v>
      </c>
      <c r="J5" s="1">
        <f>IFERROR(VLOOKUP($A5,deliba,2,0)*(Físico!I5),0)</f>
        <v>0</v>
      </c>
      <c r="K5" s="1">
        <f>IFERROR(VLOOKUP($A5,deliba,2,0)*(Físico!J5),0)</f>
        <v>0</v>
      </c>
      <c r="L5" s="1">
        <f>IFERROR(VLOOKUP($A5,deliba,2,0)*(Físico!K5),0)</f>
        <v>0</v>
      </c>
      <c r="M5" s="1">
        <f>IFERROR(VLOOKUP($A5,deliba,2,0)*(Físico!L5),0)</f>
        <v>0</v>
      </c>
      <c r="N5" s="1">
        <f>IFERROR(VLOOKUP($A5,deliba,2,0)*(Físico!M5),0)</f>
        <v>0</v>
      </c>
      <c r="O5" s="1">
        <f>IFERROR(VLOOKUP($A5,deliba,2,0)*(Físico!N5),0)</f>
        <v>0</v>
      </c>
      <c r="P5" s="1">
        <f>IFERROR(VLOOKUP($A5,deliba,2,0)*(Físico!O5),0)</f>
        <v>7464.9600000000009</v>
      </c>
      <c r="Q5" s="1">
        <f>IFERROR(VLOOKUP($A5,deliba,2,0)*(Físico!P5),0)</f>
        <v>0</v>
      </c>
      <c r="R5" s="1">
        <f>IFERROR(VLOOKUP($A5,deliba,2,0)*(Físico!Q5),0)</f>
        <v>0</v>
      </c>
      <c r="S5" s="1">
        <f>IFERROR(VLOOKUP($A5,deliba,2,0)*(Físico!R5),0)</f>
        <v>0</v>
      </c>
      <c r="T5" s="1">
        <f>IFERROR(VLOOKUP($A5,deliba,2,0)*(Físico!S5),0)</f>
        <v>0</v>
      </c>
      <c r="U5" s="1">
        <f>IFERROR(VLOOKUP($A5,deliba,2,0)*(Físico!T5),0)</f>
        <v>0</v>
      </c>
      <c r="V5" s="1">
        <f>IFERROR(VLOOKUP($A5,deliba,2,0)*(Físico!U5),0)</f>
        <v>0</v>
      </c>
      <c r="W5" s="1">
        <f>IFERROR(VLOOKUP($A5,deliba,2,0)*(Físico!V5),0)</f>
        <v>622.08000000000004</v>
      </c>
      <c r="X5" s="1">
        <f>IFERROR(VLOOKUP($A5,deliba,2,0)*(Físico!W5),0)</f>
        <v>0</v>
      </c>
      <c r="Y5" s="1">
        <f>IFERROR(VLOOKUP($A5,deliba,2,0)*(Físico!X5),0)</f>
        <v>0</v>
      </c>
      <c r="Z5" s="1">
        <f>IFERROR(VLOOKUP($A5,deliba,2,0)*(Físico!Y5),0)</f>
        <v>0</v>
      </c>
      <c r="AA5" s="1">
        <f>IFERROR(VLOOKUP($A5,deliba,2,0)*(Físico!Z5),0)</f>
        <v>0</v>
      </c>
      <c r="AB5" s="1">
        <f>IFERROR(VLOOKUP($A5,deliba,2,0)*(Físico!AA5),0)</f>
        <v>0</v>
      </c>
      <c r="AC5" s="1">
        <f>IFERROR(VLOOKUP($A5,deliba,2,0)*(Físico!AB5),0)</f>
        <v>0</v>
      </c>
      <c r="AD5" s="1">
        <f>IFERROR(VLOOKUP($A5,deliba,2,0)*(Físico!AC5),0)</f>
        <v>0</v>
      </c>
      <c r="AE5" s="1">
        <f>IFERROR(VLOOKUP($A5,deliba,2,0)*(Físico!AD5),0)</f>
        <v>0</v>
      </c>
      <c r="AF5" s="1">
        <f>IFERROR(VLOOKUP($A5,deliba,2,0)*(Físico!AE5),0)</f>
        <v>0</v>
      </c>
      <c r="AG5" s="1">
        <f>IFERROR(VLOOKUP($A5,deliba,2,0)*(Físico!AF5),0)</f>
        <v>0</v>
      </c>
      <c r="AH5" s="1">
        <f>IFERROR(VLOOKUP($A5,deliba,2,0)*(Físico!AG5),0)</f>
        <v>0</v>
      </c>
      <c r="AI5" s="1">
        <f>IFERROR(VLOOKUP($A5,deliba,2,0)*(Físico!AH5),0)</f>
        <v>0</v>
      </c>
      <c r="AJ5" s="1">
        <f>IFERROR(VLOOKUP($A5,deliba,2,0)*(Físico!AI5),0)</f>
        <v>0</v>
      </c>
      <c r="AK5" s="1">
        <f>IFERROR(VLOOKUP($A5,deliba,2,0)*(Físico!AJ5),0)</f>
        <v>0</v>
      </c>
      <c r="AL5" s="1">
        <f>IFERROR(VLOOKUP($A5,deliba,2,0)*(Físico!AK5),0)</f>
        <v>0</v>
      </c>
      <c r="AM5" s="1">
        <f>IFERROR(VLOOKUP($A5,deliba,2,0)*(Físico!AL5),0)</f>
        <v>0</v>
      </c>
      <c r="AN5" s="1">
        <f>IFERROR(VLOOKUP($A5,deliba,2,0)*(Físico!AM5),0)</f>
        <v>0</v>
      </c>
      <c r="AO5" s="1">
        <f>IFERROR(VLOOKUP($A5,deliba,2,0)*(Físico!AN5),0)</f>
        <v>0</v>
      </c>
      <c r="AP5" s="1">
        <f t="shared" si="1"/>
        <v>8087.0400000000009</v>
      </c>
    </row>
    <row r="6" spans="1:42" x14ac:dyDescent="0.25">
      <c r="A6">
        <f t="shared" si="0"/>
        <v>405020015</v>
      </c>
      <c r="B6" t="s">
        <v>5</v>
      </c>
      <c r="C6" s="1">
        <f>IFERROR(VLOOKUP($A6,deliba,2,0)*(Físico!B6),0)</f>
        <v>0</v>
      </c>
      <c r="D6" s="1">
        <f>IFERROR(VLOOKUP($A6,deliba,2,0)*(Físico!C6),0)</f>
        <v>0</v>
      </c>
      <c r="E6" s="1">
        <f>IFERROR(VLOOKUP($A6,deliba,2,0)*(Físico!D6),0)</f>
        <v>0</v>
      </c>
      <c r="F6" s="1">
        <f>IFERROR(VLOOKUP($A6,deliba,2,0)*(Físico!E6),0)</f>
        <v>0</v>
      </c>
      <c r="G6" s="1">
        <f>IFERROR(VLOOKUP($A6,deliba,2,0)*(Físico!F6),0)</f>
        <v>0</v>
      </c>
      <c r="H6" s="1">
        <f>IFERROR(VLOOKUP($A6,deliba,2,0)*(Físico!G6),0)</f>
        <v>0</v>
      </c>
      <c r="I6" s="1">
        <f>IFERROR(VLOOKUP($A6,deliba,2,0)*(Físico!H6),0)</f>
        <v>0</v>
      </c>
      <c r="J6" s="1">
        <f>IFERROR(VLOOKUP($A6,deliba,2,0)*(Físico!I6),0)</f>
        <v>0</v>
      </c>
      <c r="K6" s="1">
        <f>IFERROR(VLOOKUP($A6,deliba,2,0)*(Físico!J6),0)</f>
        <v>0</v>
      </c>
      <c r="L6" s="1">
        <f>IFERROR(VLOOKUP($A6,deliba,2,0)*(Físico!K6),0)</f>
        <v>0</v>
      </c>
      <c r="M6" s="1">
        <f>IFERROR(VLOOKUP($A6,deliba,2,0)*(Físico!L6),0)</f>
        <v>1661.76</v>
      </c>
      <c r="N6" s="1">
        <f>IFERROR(VLOOKUP($A6,deliba,2,0)*(Físico!M6),0)</f>
        <v>0</v>
      </c>
      <c r="O6" s="1">
        <f>IFERROR(VLOOKUP($A6,deliba,2,0)*(Físico!N6),0)</f>
        <v>0</v>
      </c>
      <c r="P6" s="1">
        <f>IFERROR(VLOOKUP($A6,deliba,2,0)*(Físico!O6),0)</f>
        <v>0</v>
      </c>
      <c r="Q6" s="1">
        <f>IFERROR(VLOOKUP($A6,deliba,2,0)*(Físico!P6),0)</f>
        <v>0</v>
      </c>
      <c r="R6" s="1">
        <f>IFERROR(VLOOKUP($A6,deliba,2,0)*(Físico!Q6),0)</f>
        <v>0</v>
      </c>
      <c r="S6" s="1">
        <f>IFERROR(VLOOKUP($A6,deliba,2,0)*(Físico!R6),0)</f>
        <v>0</v>
      </c>
      <c r="T6" s="1">
        <f>IFERROR(VLOOKUP($A6,deliba,2,0)*(Físico!S6),0)</f>
        <v>0</v>
      </c>
      <c r="U6" s="1">
        <f>IFERROR(VLOOKUP($A6,deliba,2,0)*(Físico!T6),0)</f>
        <v>0</v>
      </c>
      <c r="V6" s="1">
        <f>IFERROR(VLOOKUP($A6,deliba,2,0)*(Físico!U6),0)</f>
        <v>0</v>
      </c>
      <c r="W6" s="1">
        <f>IFERROR(VLOOKUP($A6,deliba,2,0)*(Físico!V6),0)</f>
        <v>0</v>
      </c>
      <c r="X6" s="1">
        <f>IFERROR(VLOOKUP($A6,deliba,2,0)*(Físico!W6),0)</f>
        <v>0</v>
      </c>
      <c r="Y6" s="1">
        <f>IFERROR(VLOOKUP($A6,deliba,2,0)*(Físico!X6),0)</f>
        <v>0</v>
      </c>
      <c r="Z6" s="1">
        <f>IFERROR(VLOOKUP($A6,deliba,2,0)*(Físico!Y6),0)</f>
        <v>0</v>
      </c>
      <c r="AA6" s="1">
        <f>IFERROR(VLOOKUP($A6,deliba,2,0)*(Físico!Z6),0)</f>
        <v>0</v>
      </c>
      <c r="AB6" s="1">
        <f>IFERROR(VLOOKUP($A6,deliba,2,0)*(Físico!AA6),0)</f>
        <v>0</v>
      </c>
      <c r="AC6" s="1">
        <f>IFERROR(VLOOKUP($A6,deliba,2,0)*(Físico!AB6),0)</f>
        <v>0</v>
      </c>
      <c r="AD6" s="1">
        <f>IFERROR(VLOOKUP($A6,deliba,2,0)*(Físico!AC6),0)</f>
        <v>0</v>
      </c>
      <c r="AE6" s="1">
        <f>IFERROR(VLOOKUP($A6,deliba,2,0)*(Físico!AD6),0)</f>
        <v>0</v>
      </c>
      <c r="AF6" s="1">
        <f>IFERROR(VLOOKUP($A6,deliba,2,0)*(Físico!AE6),0)</f>
        <v>0</v>
      </c>
      <c r="AG6" s="1">
        <f>IFERROR(VLOOKUP($A6,deliba,2,0)*(Físico!AF6),0)</f>
        <v>0</v>
      </c>
      <c r="AH6" s="1">
        <f>IFERROR(VLOOKUP($A6,deliba,2,0)*(Físico!AG6),0)</f>
        <v>0</v>
      </c>
      <c r="AI6" s="1">
        <f>IFERROR(VLOOKUP($A6,deliba,2,0)*(Físico!AH6),0)</f>
        <v>0</v>
      </c>
      <c r="AJ6" s="1">
        <f>IFERROR(VLOOKUP($A6,deliba,2,0)*(Físico!AI6),0)</f>
        <v>0</v>
      </c>
      <c r="AK6" s="1">
        <f>IFERROR(VLOOKUP($A6,deliba,2,0)*(Físico!AJ6),0)</f>
        <v>0</v>
      </c>
      <c r="AL6" s="1">
        <f>IFERROR(VLOOKUP($A6,deliba,2,0)*(Físico!AK6),0)</f>
        <v>0</v>
      </c>
      <c r="AM6" s="1">
        <f>IFERROR(VLOOKUP($A6,deliba,2,0)*(Físico!AL6),0)</f>
        <v>1661.76</v>
      </c>
      <c r="AN6" s="1">
        <f>IFERROR(VLOOKUP($A6,deliba,2,0)*(Físico!AM6),0)</f>
        <v>0</v>
      </c>
      <c r="AO6" s="1">
        <f>IFERROR(VLOOKUP($A6,deliba,2,0)*(Físico!AN6),0)</f>
        <v>0</v>
      </c>
      <c r="AP6" s="1">
        <f t="shared" si="1"/>
        <v>3323.52</v>
      </c>
    </row>
    <row r="7" spans="1:42" x14ac:dyDescent="0.25">
      <c r="A7">
        <f t="shared" si="0"/>
        <v>405020023</v>
      </c>
      <c r="B7" t="s">
        <v>6</v>
      </c>
      <c r="C7" s="1">
        <f>IFERROR(VLOOKUP($A7,deliba,2,0)*(Físico!B7),0)</f>
        <v>0</v>
      </c>
      <c r="D7" s="1">
        <f>IFERROR(VLOOKUP($A7,deliba,2,0)*(Físico!C7),0)</f>
        <v>0</v>
      </c>
      <c r="E7" s="1">
        <f>IFERROR(VLOOKUP($A7,deliba,2,0)*(Físico!D7),0)</f>
        <v>0</v>
      </c>
      <c r="F7" s="1">
        <f>IFERROR(VLOOKUP($A7,deliba,2,0)*(Físico!E7),0)</f>
        <v>0</v>
      </c>
      <c r="G7" s="1">
        <f>IFERROR(VLOOKUP($A7,deliba,2,0)*(Físico!F7),0)</f>
        <v>0</v>
      </c>
      <c r="H7" s="1">
        <f>IFERROR(VLOOKUP($A7,deliba,2,0)*(Físico!G7),0)</f>
        <v>0</v>
      </c>
      <c r="I7" s="1">
        <f>IFERROR(VLOOKUP($A7,deliba,2,0)*(Físico!H7),0)</f>
        <v>0</v>
      </c>
      <c r="J7" s="1">
        <f>IFERROR(VLOOKUP($A7,deliba,2,0)*(Físico!I7),0)</f>
        <v>0</v>
      </c>
      <c r="K7" s="1">
        <f>IFERROR(VLOOKUP($A7,deliba,2,0)*(Físico!J7),0)</f>
        <v>0</v>
      </c>
      <c r="L7" s="1">
        <f>IFERROR(VLOOKUP($A7,deliba,2,0)*(Físico!K7),0)</f>
        <v>0</v>
      </c>
      <c r="M7" s="1">
        <f>IFERROR(VLOOKUP($A7,deliba,2,0)*(Físico!L7),0)</f>
        <v>0</v>
      </c>
      <c r="N7" s="1">
        <f>IFERROR(VLOOKUP($A7,deliba,2,0)*(Físico!M7),0)</f>
        <v>0</v>
      </c>
      <c r="O7" s="1">
        <f>IFERROR(VLOOKUP($A7,deliba,2,0)*(Físico!N7),0)</f>
        <v>0</v>
      </c>
      <c r="P7" s="1">
        <f>IFERROR(VLOOKUP($A7,deliba,2,0)*(Físico!O7),0)</f>
        <v>0</v>
      </c>
      <c r="Q7" s="1">
        <f>IFERROR(VLOOKUP($A7,deliba,2,0)*(Físico!P7),0)</f>
        <v>0</v>
      </c>
      <c r="R7" s="1">
        <f>IFERROR(VLOOKUP($A7,deliba,2,0)*(Físico!Q7),0)</f>
        <v>0</v>
      </c>
      <c r="S7" s="1">
        <f>IFERROR(VLOOKUP($A7,deliba,2,0)*(Físico!R7),0)</f>
        <v>0</v>
      </c>
      <c r="T7" s="1">
        <f>IFERROR(VLOOKUP($A7,deliba,2,0)*(Físico!S7),0)</f>
        <v>0</v>
      </c>
      <c r="U7" s="1">
        <f>IFERROR(VLOOKUP($A7,deliba,2,0)*(Físico!T7),0)</f>
        <v>0</v>
      </c>
      <c r="V7" s="1">
        <f>IFERROR(VLOOKUP($A7,deliba,2,0)*(Físico!U7),0)</f>
        <v>0</v>
      </c>
      <c r="W7" s="1">
        <f>IFERROR(VLOOKUP($A7,deliba,2,0)*(Físico!V7),0)</f>
        <v>0</v>
      </c>
      <c r="X7" s="1">
        <f>IFERROR(VLOOKUP($A7,deliba,2,0)*(Físico!W7),0)</f>
        <v>0</v>
      </c>
      <c r="Y7" s="1">
        <f>IFERROR(VLOOKUP($A7,deliba,2,0)*(Físico!X7),0)</f>
        <v>0</v>
      </c>
      <c r="Z7" s="1">
        <f>IFERROR(VLOOKUP($A7,deliba,2,0)*(Físico!Y7),0)</f>
        <v>0</v>
      </c>
      <c r="AA7" s="1">
        <f>IFERROR(VLOOKUP($A7,deliba,2,0)*(Físico!Z7),0)</f>
        <v>0</v>
      </c>
      <c r="AB7" s="1">
        <f>IFERROR(VLOOKUP($A7,deliba,2,0)*(Físico!AA7),0)</f>
        <v>0</v>
      </c>
      <c r="AC7" s="1">
        <f>IFERROR(VLOOKUP($A7,deliba,2,0)*(Físico!AB7),0)</f>
        <v>0</v>
      </c>
      <c r="AD7" s="1">
        <f>IFERROR(VLOOKUP($A7,deliba,2,0)*(Físico!AC7),0)</f>
        <v>0</v>
      </c>
      <c r="AE7" s="1">
        <f>IFERROR(VLOOKUP($A7,deliba,2,0)*(Físico!AD7),0)</f>
        <v>0</v>
      </c>
      <c r="AF7" s="1">
        <f>IFERROR(VLOOKUP($A7,deliba,2,0)*(Físico!AE7),0)</f>
        <v>0</v>
      </c>
      <c r="AG7" s="1">
        <f>IFERROR(VLOOKUP($A7,deliba,2,0)*(Físico!AF7),0)</f>
        <v>0</v>
      </c>
      <c r="AH7" s="1">
        <f>IFERROR(VLOOKUP($A7,deliba,2,0)*(Físico!AG7),0)</f>
        <v>0</v>
      </c>
      <c r="AI7" s="1">
        <f>IFERROR(VLOOKUP($A7,deliba,2,0)*(Físico!AH7),0)</f>
        <v>0</v>
      </c>
      <c r="AJ7" s="1">
        <f>IFERROR(VLOOKUP($A7,deliba,2,0)*(Físico!AI7),0)</f>
        <v>0</v>
      </c>
      <c r="AK7" s="1">
        <f>IFERROR(VLOOKUP($A7,deliba,2,0)*(Físico!AJ7),0)</f>
        <v>0</v>
      </c>
      <c r="AL7" s="1">
        <f>IFERROR(VLOOKUP($A7,deliba,2,0)*(Físico!AK7),0)</f>
        <v>0</v>
      </c>
      <c r="AM7" s="1">
        <f>IFERROR(VLOOKUP($A7,deliba,2,0)*(Físico!AL7),0)</f>
        <v>0</v>
      </c>
      <c r="AN7" s="1">
        <f>IFERROR(VLOOKUP($A7,deliba,2,0)*(Físico!AM7),0)</f>
        <v>0</v>
      </c>
      <c r="AO7" s="1">
        <f>IFERROR(VLOOKUP($A7,deliba,2,0)*(Físico!AN7),0)</f>
        <v>0</v>
      </c>
      <c r="AP7" s="1">
        <f t="shared" si="1"/>
        <v>0</v>
      </c>
    </row>
    <row r="8" spans="1:42" x14ac:dyDescent="0.25">
      <c r="A8">
        <f t="shared" si="0"/>
        <v>405030045</v>
      </c>
      <c r="B8" t="s">
        <v>7</v>
      </c>
      <c r="C8" s="1">
        <f>IFERROR(VLOOKUP($A8,deliba,2,0)*(Físico!B8),0)</f>
        <v>1614.1499999999999</v>
      </c>
      <c r="D8" s="1">
        <f>IFERROR(VLOOKUP($A8,deliba,2,0)*(Físico!C8),0)</f>
        <v>0</v>
      </c>
      <c r="E8" s="1">
        <f>IFERROR(VLOOKUP($A8,deliba,2,0)*(Físico!D8),0)</f>
        <v>1076.0999999999999</v>
      </c>
      <c r="F8" s="1">
        <f>IFERROR(VLOOKUP($A8,deliba,2,0)*(Físico!E8),0)</f>
        <v>0</v>
      </c>
      <c r="G8" s="1">
        <f>IFERROR(VLOOKUP($A8,deliba,2,0)*(Físico!F8),0)</f>
        <v>0</v>
      </c>
      <c r="H8" s="1">
        <f>IFERROR(VLOOKUP($A8,deliba,2,0)*(Físico!G8),0)</f>
        <v>0</v>
      </c>
      <c r="I8" s="1">
        <f>IFERROR(VLOOKUP($A8,deliba,2,0)*(Físico!H8),0)</f>
        <v>0</v>
      </c>
      <c r="J8" s="1">
        <f>IFERROR(VLOOKUP($A8,deliba,2,0)*(Físico!I8),0)</f>
        <v>0</v>
      </c>
      <c r="K8" s="1">
        <f>IFERROR(VLOOKUP($A8,deliba,2,0)*(Físico!J8),0)</f>
        <v>0</v>
      </c>
      <c r="L8" s="1">
        <f>IFERROR(VLOOKUP($A8,deliba,2,0)*(Físico!K8),0)</f>
        <v>0</v>
      </c>
      <c r="M8" s="1">
        <f>IFERROR(VLOOKUP($A8,deliba,2,0)*(Físico!L8),0)</f>
        <v>0</v>
      </c>
      <c r="N8" s="1">
        <f>IFERROR(VLOOKUP($A8,deliba,2,0)*(Físico!M8),0)</f>
        <v>0</v>
      </c>
      <c r="O8" s="1">
        <f>IFERROR(VLOOKUP($A8,deliba,2,0)*(Físico!N8),0)</f>
        <v>0</v>
      </c>
      <c r="P8" s="1">
        <f>IFERROR(VLOOKUP($A8,deliba,2,0)*(Físico!O8),0)</f>
        <v>0</v>
      </c>
      <c r="Q8" s="1">
        <f>IFERROR(VLOOKUP($A8,deliba,2,0)*(Físico!P8),0)</f>
        <v>0</v>
      </c>
      <c r="R8" s="1">
        <f>IFERROR(VLOOKUP($A8,deliba,2,0)*(Físico!Q8),0)</f>
        <v>0</v>
      </c>
      <c r="S8" s="1">
        <f>IFERROR(VLOOKUP($A8,deliba,2,0)*(Físico!R8),0)</f>
        <v>0</v>
      </c>
      <c r="T8" s="1">
        <f>IFERROR(VLOOKUP($A8,deliba,2,0)*(Físico!S8),0)</f>
        <v>17755.649999999998</v>
      </c>
      <c r="U8" s="1">
        <f>IFERROR(VLOOKUP($A8,deliba,2,0)*(Físico!T8),0)</f>
        <v>0</v>
      </c>
      <c r="V8" s="1">
        <f>IFERROR(VLOOKUP($A8,deliba,2,0)*(Físico!U8),0)</f>
        <v>0</v>
      </c>
      <c r="W8" s="1">
        <f>IFERROR(VLOOKUP($A8,deliba,2,0)*(Físico!V8),0)</f>
        <v>1614.1499999999999</v>
      </c>
      <c r="X8" s="1">
        <f>IFERROR(VLOOKUP($A8,deliba,2,0)*(Físico!W8),0)</f>
        <v>538.04999999999995</v>
      </c>
      <c r="Y8" s="1">
        <f>IFERROR(VLOOKUP($A8,deliba,2,0)*(Físico!X8),0)</f>
        <v>0</v>
      </c>
      <c r="Z8" s="1">
        <f>IFERROR(VLOOKUP($A8,deliba,2,0)*(Físico!Y8),0)</f>
        <v>30668.85</v>
      </c>
      <c r="AA8" s="1">
        <f>IFERROR(VLOOKUP($A8,deliba,2,0)*(Físico!Z8),0)</f>
        <v>0</v>
      </c>
      <c r="AB8" s="1">
        <f>IFERROR(VLOOKUP($A8,deliba,2,0)*(Físico!AA8),0)</f>
        <v>3228.2999999999997</v>
      </c>
      <c r="AC8" s="1">
        <f>IFERROR(VLOOKUP($A8,deliba,2,0)*(Físico!AB8),0)</f>
        <v>0</v>
      </c>
      <c r="AD8" s="1">
        <f>IFERROR(VLOOKUP($A8,deliba,2,0)*(Físico!AC8),0)</f>
        <v>0</v>
      </c>
      <c r="AE8" s="1">
        <f>IFERROR(VLOOKUP($A8,deliba,2,0)*(Físico!AD8),0)</f>
        <v>0</v>
      </c>
      <c r="AF8" s="1">
        <f>IFERROR(VLOOKUP($A8,deliba,2,0)*(Físico!AE8),0)</f>
        <v>0</v>
      </c>
      <c r="AG8" s="1">
        <f>IFERROR(VLOOKUP($A8,deliba,2,0)*(Físico!AF8),0)</f>
        <v>0</v>
      </c>
      <c r="AH8" s="1">
        <f>IFERROR(VLOOKUP($A8,deliba,2,0)*(Físico!AG8),0)</f>
        <v>0</v>
      </c>
      <c r="AI8" s="1">
        <f>IFERROR(VLOOKUP($A8,deliba,2,0)*(Físico!AH8),0)</f>
        <v>0</v>
      </c>
      <c r="AJ8" s="1">
        <f>IFERROR(VLOOKUP($A8,deliba,2,0)*(Físico!AI8),0)</f>
        <v>0</v>
      </c>
      <c r="AK8" s="1">
        <f>IFERROR(VLOOKUP($A8,deliba,2,0)*(Físico!AJ8),0)</f>
        <v>0</v>
      </c>
      <c r="AL8" s="1">
        <f>IFERROR(VLOOKUP($A8,deliba,2,0)*(Físico!AK8),0)</f>
        <v>0</v>
      </c>
      <c r="AM8" s="1">
        <f>IFERROR(VLOOKUP($A8,deliba,2,0)*(Físico!AL8),0)</f>
        <v>1614.1499999999999</v>
      </c>
      <c r="AN8" s="1">
        <f>IFERROR(VLOOKUP($A8,deliba,2,0)*(Físico!AM8),0)</f>
        <v>0</v>
      </c>
      <c r="AO8" s="1">
        <f>IFERROR(VLOOKUP($A8,deliba,2,0)*(Físico!AN8),0)</f>
        <v>0</v>
      </c>
      <c r="AP8" s="1">
        <f t="shared" si="1"/>
        <v>58109.4</v>
      </c>
    </row>
    <row r="9" spans="1:42" x14ac:dyDescent="0.25">
      <c r="A9">
        <f t="shared" si="0"/>
        <v>405030134</v>
      </c>
      <c r="B9" t="s">
        <v>8</v>
      </c>
      <c r="C9" s="1">
        <f>IFERROR(VLOOKUP($A9,deliba,2,0)*(Físico!B9),0)</f>
        <v>0</v>
      </c>
      <c r="D9" s="1">
        <f>IFERROR(VLOOKUP($A9,deliba,2,0)*(Físico!C9),0)</f>
        <v>0</v>
      </c>
      <c r="E9" s="1">
        <f>IFERROR(VLOOKUP($A9,deliba,2,0)*(Físico!D9),0)</f>
        <v>0</v>
      </c>
      <c r="F9" s="1">
        <f>IFERROR(VLOOKUP($A9,deliba,2,0)*(Físico!E9),0)</f>
        <v>0</v>
      </c>
      <c r="G9" s="1">
        <f>IFERROR(VLOOKUP($A9,deliba,2,0)*(Físico!F9),0)</f>
        <v>0</v>
      </c>
      <c r="H9" s="1">
        <f>IFERROR(VLOOKUP($A9,deliba,2,0)*(Físico!G9),0)</f>
        <v>0</v>
      </c>
      <c r="I9" s="1">
        <f>IFERROR(VLOOKUP($A9,deliba,2,0)*(Físico!H9),0)</f>
        <v>0</v>
      </c>
      <c r="J9" s="1">
        <f>IFERROR(VLOOKUP($A9,deliba,2,0)*(Físico!I9),0)</f>
        <v>0</v>
      </c>
      <c r="K9" s="1">
        <f>IFERROR(VLOOKUP($A9,deliba,2,0)*(Físico!J9),0)</f>
        <v>0</v>
      </c>
      <c r="L9" s="1">
        <f>IFERROR(VLOOKUP($A9,deliba,2,0)*(Físico!K9),0)</f>
        <v>0</v>
      </c>
      <c r="M9" s="1">
        <f>IFERROR(VLOOKUP($A9,deliba,2,0)*(Físico!L9),0)</f>
        <v>0</v>
      </c>
      <c r="N9" s="1">
        <f>IFERROR(VLOOKUP($A9,deliba,2,0)*(Físico!M9),0)</f>
        <v>0</v>
      </c>
      <c r="O9" s="1">
        <f>IFERROR(VLOOKUP($A9,deliba,2,0)*(Físico!N9),0)</f>
        <v>0</v>
      </c>
      <c r="P9" s="1">
        <f>IFERROR(VLOOKUP($A9,deliba,2,0)*(Físico!O9),0)</f>
        <v>6478.36</v>
      </c>
      <c r="Q9" s="1">
        <f>IFERROR(VLOOKUP($A9,deliba,2,0)*(Físico!P9),0)</f>
        <v>0</v>
      </c>
      <c r="R9" s="1">
        <f>IFERROR(VLOOKUP($A9,deliba,2,0)*(Físico!Q9),0)</f>
        <v>0</v>
      </c>
      <c r="S9" s="1">
        <f>IFERROR(VLOOKUP($A9,deliba,2,0)*(Físico!R9),0)</f>
        <v>0</v>
      </c>
      <c r="T9" s="1">
        <f>IFERROR(VLOOKUP($A9,deliba,2,0)*(Físico!S9),0)</f>
        <v>0</v>
      </c>
      <c r="U9" s="1">
        <f>IFERROR(VLOOKUP($A9,deliba,2,0)*(Físico!T9),0)</f>
        <v>0</v>
      </c>
      <c r="V9" s="1">
        <f>IFERROR(VLOOKUP($A9,deliba,2,0)*(Físico!U9),0)</f>
        <v>0</v>
      </c>
      <c r="W9" s="1">
        <f>IFERROR(VLOOKUP($A9,deliba,2,0)*(Físico!V9),0)</f>
        <v>762.16</v>
      </c>
      <c r="X9" s="1">
        <f>IFERROR(VLOOKUP($A9,deliba,2,0)*(Físico!W9),0)</f>
        <v>0</v>
      </c>
      <c r="Y9" s="1">
        <f>IFERROR(VLOOKUP($A9,deliba,2,0)*(Físico!X9),0)</f>
        <v>0</v>
      </c>
      <c r="Z9" s="1">
        <f>IFERROR(VLOOKUP($A9,deliba,2,0)*(Físico!Y9),0)</f>
        <v>0</v>
      </c>
      <c r="AA9" s="1">
        <f>IFERROR(VLOOKUP($A9,deliba,2,0)*(Físico!Z9),0)</f>
        <v>0</v>
      </c>
      <c r="AB9" s="1">
        <f>IFERROR(VLOOKUP($A9,deliba,2,0)*(Físico!AA9),0)</f>
        <v>0</v>
      </c>
      <c r="AC9" s="1">
        <f>IFERROR(VLOOKUP($A9,deliba,2,0)*(Físico!AB9),0)</f>
        <v>381.08</v>
      </c>
      <c r="AD9" s="1">
        <f>IFERROR(VLOOKUP($A9,deliba,2,0)*(Físico!AC9),0)</f>
        <v>0</v>
      </c>
      <c r="AE9" s="1">
        <f>IFERROR(VLOOKUP($A9,deliba,2,0)*(Físico!AD9),0)</f>
        <v>0</v>
      </c>
      <c r="AF9" s="1">
        <f>IFERROR(VLOOKUP($A9,deliba,2,0)*(Físico!AE9),0)</f>
        <v>0</v>
      </c>
      <c r="AG9" s="1">
        <f>IFERROR(VLOOKUP($A9,deliba,2,0)*(Físico!AF9),0)</f>
        <v>0</v>
      </c>
      <c r="AH9" s="1">
        <f>IFERROR(VLOOKUP($A9,deliba,2,0)*(Físico!AG9),0)</f>
        <v>0</v>
      </c>
      <c r="AI9" s="1">
        <f>IFERROR(VLOOKUP($A9,deliba,2,0)*(Físico!AH9),0)</f>
        <v>0</v>
      </c>
      <c r="AJ9" s="1">
        <f>IFERROR(VLOOKUP($A9,deliba,2,0)*(Físico!AI9),0)</f>
        <v>381.08</v>
      </c>
      <c r="AK9" s="1">
        <f>IFERROR(VLOOKUP($A9,deliba,2,0)*(Físico!AJ9),0)</f>
        <v>0</v>
      </c>
      <c r="AL9" s="1">
        <f>IFERROR(VLOOKUP($A9,deliba,2,0)*(Físico!AK9),0)</f>
        <v>0</v>
      </c>
      <c r="AM9" s="1">
        <f>IFERROR(VLOOKUP($A9,deliba,2,0)*(Físico!AL9),0)</f>
        <v>0</v>
      </c>
      <c r="AN9" s="1">
        <f>IFERROR(VLOOKUP($A9,deliba,2,0)*(Físico!AM9),0)</f>
        <v>0</v>
      </c>
      <c r="AO9" s="1">
        <f>IFERROR(VLOOKUP($A9,deliba,2,0)*(Físico!AN9),0)</f>
        <v>0</v>
      </c>
      <c r="AP9" s="1">
        <f t="shared" si="1"/>
        <v>8002.6799999999994</v>
      </c>
    </row>
    <row r="10" spans="1:42" x14ac:dyDescent="0.25">
      <c r="A10">
        <f t="shared" si="0"/>
        <v>405030193</v>
      </c>
      <c r="B10" t="s">
        <v>9</v>
      </c>
      <c r="C10" s="1">
        <f>IFERROR(VLOOKUP($A10,deliba,2,0)*(Físico!B10),0)</f>
        <v>860.92</v>
      </c>
      <c r="D10" s="1">
        <f>IFERROR(VLOOKUP($A10,deliba,2,0)*(Físico!C10),0)</f>
        <v>0</v>
      </c>
      <c r="E10" s="1">
        <f>IFERROR(VLOOKUP($A10,deliba,2,0)*(Físico!D10),0)</f>
        <v>0</v>
      </c>
      <c r="F10" s="1">
        <f>IFERROR(VLOOKUP($A10,deliba,2,0)*(Físico!E10),0)</f>
        <v>0</v>
      </c>
      <c r="G10" s="1">
        <f>IFERROR(VLOOKUP($A10,deliba,2,0)*(Físico!F10),0)</f>
        <v>0</v>
      </c>
      <c r="H10" s="1">
        <f>IFERROR(VLOOKUP($A10,deliba,2,0)*(Físico!G10),0)</f>
        <v>0</v>
      </c>
      <c r="I10" s="1">
        <f>IFERROR(VLOOKUP($A10,deliba,2,0)*(Físico!H10),0)</f>
        <v>0</v>
      </c>
      <c r="J10" s="1">
        <f>IFERROR(VLOOKUP($A10,deliba,2,0)*(Físico!I10),0)</f>
        <v>0</v>
      </c>
      <c r="K10" s="1">
        <f>IFERROR(VLOOKUP($A10,deliba,2,0)*(Físico!J10),0)</f>
        <v>0</v>
      </c>
      <c r="L10" s="1">
        <f>IFERROR(VLOOKUP($A10,deliba,2,0)*(Físico!K10),0)</f>
        <v>0</v>
      </c>
      <c r="M10" s="1">
        <f>IFERROR(VLOOKUP($A10,deliba,2,0)*(Físico!L10),0)</f>
        <v>0</v>
      </c>
      <c r="N10" s="1">
        <f>IFERROR(VLOOKUP($A10,deliba,2,0)*(Físico!M10),0)</f>
        <v>1721.84</v>
      </c>
      <c r="O10" s="1">
        <f>IFERROR(VLOOKUP($A10,deliba,2,0)*(Físico!N10),0)</f>
        <v>0</v>
      </c>
      <c r="P10" s="1">
        <f>IFERROR(VLOOKUP($A10,deliba,2,0)*(Físico!O10),0)</f>
        <v>0</v>
      </c>
      <c r="Q10" s="1">
        <f>IFERROR(VLOOKUP($A10,deliba,2,0)*(Físico!P10),0)</f>
        <v>0</v>
      </c>
      <c r="R10" s="1">
        <f>IFERROR(VLOOKUP($A10,deliba,2,0)*(Físico!Q10),0)</f>
        <v>0</v>
      </c>
      <c r="S10" s="1">
        <f>IFERROR(VLOOKUP($A10,deliba,2,0)*(Físico!R10),0)</f>
        <v>0</v>
      </c>
      <c r="T10" s="1">
        <f>IFERROR(VLOOKUP($A10,deliba,2,0)*(Físico!S10),0)</f>
        <v>0</v>
      </c>
      <c r="U10" s="1">
        <f>IFERROR(VLOOKUP($A10,deliba,2,0)*(Físico!T10),0)</f>
        <v>0</v>
      </c>
      <c r="V10" s="1">
        <f>IFERROR(VLOOKUP($A10,deliba,2,0)*(Físico!U10),0)</f>
        <v>0</v>
      </c>
      <c r="W10" s="1">
        <f>IFERROR(VLOOKUP($A10,deliba,2,0)*(Físico!V10),0)</f>
        <v>2582.7599999999998</v>
      </c>
      <c r="X10" s="1">
        <f>IFERROR(VLOOKUP($A10,deliba,2,0)*(Físico!W10),0)</f>
        <v>0</v>
      </c>
      <c r="Y10" s="1">
        <f>IFERROR(VLOOKUP($A10,deliba,2,0)*(Físico!X10),0)</f>
        <v>0</v>
      </c>
      <c r="Z10" s="1">
        <f>IFERROR(VLOOKUP($A10,deliba,2,0)*(Físico!Y10),0)</f>
        <v>860.92</v>
      </c>
      <c r="AA10" s="1">
        <f>IFERROR(VLOOKUP($A10,deliba,2,0)*(Físico!Z10),0)</f>
        <v>0</v>
      </c>
      <c r="AB10" s="1">
        <f>IFERROR(VLOOKUP($A10,deliba,2,0)*(Físico!AA10),0)</f>
        <v>1291.3799999999999</v>
      </c>
      <c r="AC10" s="1">
        <f>IFERROR(VLOOKUP($A10,deliba,2,0)*(Físico!AB10),0)</f>
        <v>7748.28</v>
      </c>
      <c r="AD10" s="1">
        <f>IFERROR(VLOOKUP($A10,deliba,2,0)*(Físico!AC10),0)</f>
        <v>0</v>
      </c>
      <c r="AE10" s="1">
        <f>IFERROR(VLOOKUP($A10,deliba,2,0)*(Físico!AD10),0)</f>
        <v>0</v>
      </c>
      <c r="AF10" s="1">
        <f>IFERROR(VLOOKUP($A10,deliba,2,0)*(Físico!AE10),0)</f>
        <v>860.92</v>
      </c>
      <c r="AG10" s="1">
        <f>IFERROR(VLOOKUP($A10,deliba,2,0)*(Físico!AF10),0)</f>
        <v>0</v>
      </c>
      <c r="AH10" s="1">
        <f>IFERROR(VLOOKUP($A10,deliba,2,0)*(Físico!AG10),0)</f>
        <v>23675.3</v>
      </c>
      <c r="AI10" s="1">
        <f>IFERROR(VLOOKUP($A10,deliba,2,0)*(Físico!AH10),0)</f>
        <v>0</v>
      </c>
      <c r="AJ10" s="1">
        <f>IFERROR(VLOOKUP($A10,deliba,2,0)*(Físico!AI10),0)</f>
        <v>430.46</v>
      </c>
      <c r="AK10" s="1">
        <f>IFERROR(VLOOKUP($A10,deliba,2,0)*(Físico!AJ10),0)</f>
        <v>0</v>
      </c>
      <c r="AL10" s="1">
        <f>IFERROR(VLOOKUP($A10,deliba,2,0)*(Físico!AK10),0)</f>
        <v>860.92</v>
      </c>
      <c r="AM10" s="1">
        <f>IFERROR(VLOOKUP($A10,deliba,2,0)*(Físico!AL10),0)</f>
        <v>77052.34</v>
      </c>
      <c r="AN10" s="1">
        <f>IFERROR(VLOOKUP($A10,deliba,2,0)*(Físico!AM10),0)</f>
        <v>0</v>
      </c>
      <c r="AO10" s="1">
        <f>IFERROR(VLOOKUP($A10,deliba,2,0)*(Físico!AN10),0)</f>
        <v>8178.74</v>
      </c>
      <c r="AP10" s="1">
        <f t="shared" si="1"/>
        <v>126124.78</v>
      </c>
    </row>
    <row r="11" spans="1:42" x14ac:dyDescent="0.25">
      <c r="A11">
        <f t="shared" si="0"/>
        <v>405040202</v>
      </c>
      <c r="B11" t="s">
        <v>10</v>
      </c>
      <c r="C11" s="1">
        <f>IFERROR(VLOOKUP($A11,deliba,2,0)*(Físico!B11),0)</f>
        <v>0</v>
      </c>
      <c r="D11" s="1">
        <f>IFERROR(VLOOKUP($A11,deliba,2,0)*(Físico!C11),0)</f>
        <v>0</v>
      </c>
      <c r="E11" s="1">
        <f>IFERROR(VLOOKUP($A11,deliba,2,0)*(Físico!D11),0)</f>
        <v>0</v>
      </c>
      <c r="F11" s="1">
        <f>IFERROR(VLOOKUP($A11,deliba,2,0)*(Físico!E11),0)</f>
        <v>0</v>
      </c>
      <c r="G11" s="1">
        <f>IFERROR(VLOOKUP($A11,deliba,2,0)*(Físico!F11),0)</f>
        <v>0</v>
      </c>
      <c r="H11" s="1">
        <f>IFERROR(VLOOKUP($A11,deliba,2,0)*(Físico!G11),0)</f>
        <v>0</v>
      </c>
      <c r="I11" s="1">
        <f>IFERROR(VLOOKUP($A11,deliba,2,0)*(Físico!H11),0)</f>
        <v>0</v>
      </c>
      <c r="J11" s="1">
        <f>IFERROR(VLOOKUP($A11,deliba,2,0)*(Físico!I11),0)</f>
        <v>0</v>
      </c>
      <c r="K11" s="1">
        <f>IFERROR(VLOOKUP($A11,deliba,2,0)*(Físico!J11),0)</f>
        <v>0</v>
      </c>
      <c r="L11" s="1">
        <f>IFERROR(VLOOKUP($A11,deliba,2,0)*(Físico!K11),0)</f>
        <v>0</v>
      </c>
      <c r="M11" s="1">
        <f>IFERROR(VLOOKUP($A11,deliba,2,0)*(Físico!L11),0)</f>
        <v>0</v>
      </c>
      <c r="N11" s="1">
        <f>IFERROR(VLOOKUP($A11,deliba,2,0)*(Físico!M11),0)</f>
        <v>0</v>
      </c>
      <c r="O11" s="1">
        <f>IFERROR(VLOOKUP($A11,deliba,2,0)*(Físico!N11),0)</f>
        <v>0</v>
      </c>
      <c r="P11" s="1">
        <f>IFERROR(VLOOKUP($A11,deliba,2,0)*(Físico!O11),0)</f>
        <v>0</v>
      </c>
      <c r="Q11" s="1">
        <f>IFERROR(VLOOKUP($A11,deliba,2,0)*(Físico!P11),0)</f>
        <v>0</v>
      </c>
      <c r="R11" s="1">
        <f>IFERROR(VLOOKUP($A11,deliba,2,0)*(Físico!Q11),0)</f>
        <v>0</v>
      </c>
      <c r="S11" s="1">
        <f>IFERROR(VLOOKUP($A11,deliba,2,0)*(Físico!R11),0)</f>
        <v>0</v>
      </c>
      <c r="T11" s="1">
        <f>IFERROR(VLOOKUP($A11,deliba,2,0)*(Físico!S11),0)</f>
        <v>0</v>
      </c>
      <c r="U11" s="1">
        <f>IFERROR(VLOOKUP($A11,deliba,2,0)*(Físico!T11),0)</f>
        <v>0</v>
      </c>
      <c r="V11" s="1">
        <f>IFERROR(VLOOKUP($A11,deliba,2,0)*(Físico!U11),0)</f>
        <v>0</v>
      </c>
      <c r="W11" s="1">
        <f>IFERROR(VLOOKUP($A11,deliba,2,0)*(Físico!V11),0)</f>
        <v>0</v>
      </c>
      <c r="X11" s="1">
        <f>IFERROR(VLOOKUP($A11,deliba,2,0)*(Físico!W11),0)</f>
        <v>0</v>
      </c>
      <c r="Y11" s="1">
        <f>IFERROR(VLOOKUP($A11,deliba,2,0)*(Físico!X11),0)</f>
        <v>0</v>
      </c>
      <c r="Z11" s="1">
        <f>IFERROR(VLOOKUP($A11,deliba,2,0)*(Físico!Y11),0)</f>
        <v>0</v>
      </c>
      <c r="AA11" s="1">
        <f>IFERROR(VLOOKUP($A11,deliba,2,0)*(Físico!Z11),0)</f>
        <v>0</v>
      </c>
      <c r="AB11" s="1">
        <f>IFERROR(VLOOKUP($A11,deliba,2,0)*(Físico!AA11),0)</f>
        <v>0</v>
      </c>
      <c r="AC11" s="1">
        <f>IFERROR(VLOOKUP($A11,deliba,2,0)*(Físico!AB11),0)</f>
        <v>0</v>
      </c>
      <c r="AD11" s="1">
        <f>IFERROR(VLOOKUP($A11,deliba,2,0)*(Físico!AC11),0)</f>
        <v>0</v>
      </c>
      <c r="AE11" s="1">
        <f>IFERROR(VLOOKUP($A11,deliba,2,0)*(Físico!AD11),0)</f>
        <v>0</v>
      </c>
      <c r="AF11" s="1">
        <f>IFERROR(VLOOKUP($A11,deliba,2,0)*(Físico!AE11),0)</f>
        <v>0</v>
      </c>
      <c r="AG11" s="1">
        <f>IFERROR(VLOOKUP($A11,deliba,2,0)*(Físico!AF11),0)</f>
        <v>0</v>
      </c>
      <c r="AH11" s="1">
        <f>IFERROR(VLOOKUP($A11,deliba,2,0)*(Físico!AG11),0)</f>
        <v>0</v>
      </c>
      <c r="AI11" s="1">
        <f>IFERROR(VLOOKUP($A11,deliba,2,0)*(Físico!AH11),0)</f>
        <v>0</v>
      </c>
      <c r="AJ11" s="1">
        <f>IFERROR(VLOOKUP($A11,deliba,2,0)*(Físico!AI11),0)</f>
        <v>0</v>
      </c>
      <c r="AK11" s="1">
        <f>IFERROR(VLOOKUP($A11,deliba,2,0)*(Físico!AJ11),0)</f>
        <v>0</v>
      </c>
      <c r="AL11" s="1">
        <f>IFERROR(VLOOKUP($A11,deliba,2,0)*(Físico!AK11),0)</f>
        <v>0</v>
      </c>
      <c r="AM11" s="1">
        <f>IFERROR(VLOOKUP($A11,deliba,2,0)*(Físico!AL11),0)</f>
        <v>0</v>
      </c>
      <c r="AN11" s="1">
        <f>IFERROR(VLOOKUP($A11,deliba,2,0)*(Físico!AM11),0)</f>
        <v>0</v>
      </c>
      <c r="AO11" s="1">
        <f>IFERROR(VLOOKUP($A11,deliba,2,0)*(Físico!AN11),0)</f>
        <v>0</v>
      </c>
      <c r="AP11" s="1">
        <f t="shared" si="1"/>
        <v>0</v>
      </c>
    </row>
    <row r="12" spans="1:42" x14ac:dyDescent="0.25">
      <c r="A12">
        <f t="shared" si="0"/>
        <v>405050020</v>
      </c>
      <c r="B12" t="s">
        <v>11</v>
      </c>
      <c r="C12" s="1">
        <f>IFERROR(VLOOKUP($A12,deliba,2,0)*(Físico!B12),0)</f>
        <v>10374.84</v>
      </c>
      <c r="D12" s="1">
        <f>IFERROR(VLOOKUP($A12,deliba,2,0)*(Físico!C12),0)</f>
        <v>14434.56</v>
      </c>
      <c r="E12" s="1">
        <f>IFERROR(VLOOKUP($A12,deliba,2,0)*(Físico!D12),0)</f>
        <v>451.08</v>
      </c>
      <c r="F12" s="1">
        <f>IFERROR(VLOOKUP($A12,deliba,2,0)*(Físico!E12),0)</f>
        <v>0</v>
      </c>
      <c r="G12" s="1">
        <f>IFERROR(VLOOKUP($A12,deliba,2,0)*(Físico!F12),0)</f>
        <v>0</v>
      </c>
      <c r="H12" s="1">
        <f>IFERROR(VLOOKUP($A12,deliba,2,0)*(Físico!G12),0)</f>
        <v>0</v>
      </c>
      <c r="I12" s="1">
        <f>IFERROR(VLOOKUP($A12,deliba,2,0)*(Físico!H12),0)</f>
        <v>0</v>
      </c>
      <c r="J12" s="1">
        <f>IFERROR(VLOOKUP($A12,deliba,2,0)*(Físico!I12),0)</f>
        <v>0</v>
      </c>
      <c r="K12" s="1">
        <f>IFERROR(VLOOKUP($A12,deliba,2,0)*(Físico!J12),0)</f>
        <v>0</v>
      </c>
      <c r="L12" s="1">
        <f>IFERROR(VLOOKUP($A12,deliba,2,0)*(Físico!K12),0)</f>
        <v>71270.64</v>
      </c>
      <c r="M12" s="1">
        <f>IFERROR(VLOOKUP($A12,deliba,2,0)*(Físico!L12),0)</f>
        <v>0</v>
      </c>
      <c r="N12" s="1">
        <f>IFERROR(VLOOKUP($A12,deliba,2,0)*(Físico!M12),0)</f>
        <v>20298.599999999999</v>
      </c>
      <c r="O12" s="1">
        <f>IFERROR(VLOOKUP($A12,deliba,2,0)*(Físico!N12),0)</f>
        <v>0</v>
      </c>
      <c r="P12" s="1">
        <f>IFERROR(VLOOKUP($A12,deliba,2,0)*(Físico!O12),0)</f>
        <v>0</v>
      </c>
      <c r="Q12" s="1">
        <f>IFERROR(VLOOKUP($A12,deliba,2,0)*(Físico!P12),0)</f>
        <v>451.08</v>
      </c>
      <c r="R12" s="1">
        <f>IFERROR(VLOOKUP($A12,deliba,2,0)*(Físico!Q12),0)</f>
        <v>0</v>
      </c>
      <c r="S12" s="1">
        <f>IFERROR(VLOOKUP($A12,deliba,2,0)*(Físico!R12),0)</f>
        <v>0</v>
      </c>
      <c r="T12" s="1">
        <f>IFERROR(VLOOKUP($A12,deliba,2,0)*(Físico!S12),0)</f>
        <v>5412.96</v>
      </c>
      <c r="U12" s="1">
        <f>IFERROR(VLOOKUP($A12,deliba,2,0)*(Físico!T12),0)</f>
        <v>0</v>
      </c>
      <c r="V12" s="1">
        <f>IFERROR(VLOOKUP($A12,deliba,2,0)*(Físico!U12),0)</f>
        <v>2706.48</v>
      </c>
      <c r="W12" s="1">
        <f>IFERROR(VLOOKUP($A12,deliba,2,0)*(Físico!V12),0)</f>
        <v>7217.28</v>
      </c>
      <c r="X12" s="1">
        <f>IFERROR(VLOOKUP($A12,deliba,2,0)*(Físico!W12),0)</f>
        <v>5864.04</v>
      </c>
      <c r="Y12" s="1">
        <f>IFERROR(VLOOKUP($A12,deliba,2,0)*(Físico!X12),0)</f>
        <v>2706.48</v>
      </c>
      <c r="Z12" s="1">
        <f>IFERROR(VLOOKUP($A12,deliba,2,0)*(Físico!Y12),0)</f>
        <v>22554</v>
      </c>
      <c r="AA12" s="1">
        <f>IFERROR(VLOOKUP($A12,deliba,2,0)*(Físico!Z12),0)</f>
        <v>20298.599999999999</v>
      </c>
      <c r="AB12" s="1">
        <f>IFERROR(VLOOKUP($A12,deliba,2,0)*(Físico!AA12),0)</f>
        <v>106905.95999999999</v>
      </c>
      <c r="AC12" s="1">
        <f>IFERROR(VLOOKUP($A12,deliba,2,0)*(Físico!AB12),0)</f>
        <v>98786.51999999999</v>
      </c>
      <c r="AD12" s="1">
        <f>IFERROR(VLOOKUP($A12,deliba,2,0)*(Físico!AC12),0)</f>
        <v>37890.720000000001</v>
      </c>
      <c r="AE12" s="1">
        <f>IFERROR(VLOOKUP($A12,deliba,2,0)*(Físico!AD12),0)</f>
        <v>902.16</v>
      </c>
      <c r="AF12" s="1">
        <f>IFERROR(VLOOKUP($A12,deliba,2,0)*(Físico!AE12),0)</f>
        <v>3157.56</v>
      </c>
      <c r="AG12" s="1">
        <f>IFERROR(VLOOKUP($A12,deliba,2,0)*(Físico!AF12),0)</f>
        <v>0</v>
      </c>
      <c r="AH12" s="1">
        <f>IFERROR(VLOOKUP($A12,deliba,2,0)*(Físico!AG12),0)</f>
        <v>48716.639999999999</v>
      </c>
      <c r="AI12" s="1">
        <f>IFERROR(VLOOKUP($A12,deliba,2,0)*(Físico!AH12),0)</f>
        <v>0</v>
      </c>
      <c r="AJ12" s="1">
        <f>IFERROR(VLOOKUP($A12,deliba,2,0)*(Físico!AI12),0)</f>
        <v>21200.76</v>
      </c>
      <c r="AK12" s="1">
        <f>IFERROR(VLOOKUP($A12,deliba,2,0)*(Físico!AJ12),0)</f>
        <v>38341.799999999996</v>
      </c>
      <c r="AL12" s="1">
        <f>IFERROR(VLOOKUP($A12,deliba,2,0)*(Físico!AK12),0)</f>
        <v>1804.32</v>
      </c>
      <c r="AM12" s="1">
        <f>IFERROR(VLOOKUP($A12,deliba,2,0)*(Físico!AL12),0)</f>
        <v>74428.2</v>
      </c>
      <c r="AN12" s="1">
        <f>IFERROR(VLOOKUP($A12,deliba,2,0)*(Físico!AM12),0)</f>
        <v>0</v>
      </c>
      <c r="AO12" s="1">
        <f>IFERROR(VLOOKUP($A12,deliba,2,0)*(Físico!AN12),0)</f>
        <v>1804.32</v>
      </c>
      <c r="AP12" s="1">
        <f t="shared" si="1"/>
        <v>617979.59999999986</v>
      </c>
    </row>
    <row r="13" spans="1:42" x14ac:dyDescent="0.25">
      <c r="A13">
        <f t="shared" si="0"/>
        <v>405050100</v>
      </c>
      <c r="B13" t="s">
        <v>12</v>
      </c>
      <c r="C13" s="1">
        <f>IFERROR(VLOOKUP($A13,deliba,2,0)*(Físico!B13),0)</f>
        <v>0</v>
      </c>
      <c r="D13" s="1">
        <f>IFERROR(VLOOKUP($A13,deliba,2,0)*(Físico!C13),0)</f>
        <v>0</v>
      </c>
      <c r="E13" s="1">
        <f>IFERROR(VLOOKUP($A13,deliba,2,0)*(Físico!D13),0)</f>
        <v>0</v>
      </c>
      <c r="F13" s="1">
        <f>IFERROR(VLOOKUP($A13,deliba,2,0)*(Físico!E13),0)</f>
        <v>0</v>
      </c>
      <c r="G13" s="1">
        <f>IFERROR(VLOOKUP($A13,deliba,2,0)*(Físico!F13),0)</f>
        <v>0</v>
      </c>
      <c r="H13" s="1">
        <f>IFERROR(VLOOKUP($A13,deliba,2,0)*(Físico!G13),0)</f>
        <v>0</v>
      </c>
      <c r="I13" s="1">
        <f>IFERROR(VLOOKUP($A13,deliba,2,0)*(Físico!H13),0)</f>
        <v>0</v>
      </c>
      <c r="J13" s="1">
        <f>IFERROR(VLOOKUP($A13,deliba,2,0)*(Físico!I13),0)</f>
        <v>0</v>
      </c>
      <c r="K13" s="1">
        <f>IFERROR(VLOOKUP($A13,deliba,2,0)*(Físico!J13),0)</f>
        <v>0</v>
      </c>
      <c r="L13" s="1">
        <f>IFERROR(VLOOKUP($A13,deliba,2,0)*(Físico!K13),0)</f>
        <v>0</v>
      </c>
      <c r="M13" s="1">
        <f>IFERROR(VLOOKUP($A13,deliba,2,0)*(Físico!L13),0)</f>
        <v>0</v>
      </c>
      <c r="N13" s="1">
        <f>IFERROR(VLOOKUP($A13,deliba,2,0)*(Físico!M13),0)</f>
        <v>0</v>
      </c>
      <c r="O13" s="1">
        <f>IFERROR(VLOOKUP($A13,deliba,2,0)*(Físico!N13),0)</f>
        <v>0</v>
      </c>
      <c r="P13" s="1">
        <f>IFERROR(VLOOKUP($A13,deliba,2,0)*(Físico!O13),0)</f>
        <v>0</v>
      </c>
      <c r="Q13" s="1">
        <f>IFERROR(VLOOKUP($A13,deliba,2,0)*(Físico!P13),0)</f>
        <v>0</v>
      </c>
      <c r="R13" s="1">
        <f>IFERROR(VLOOKUP($A13,deliba,2,0)*(Físico!Q13),0)</f>
        <v>0</v>
      </c>
      <c r="S13" s="1">
        <f>IFERROR(VLOOKUP($A13,deliba,2,0)*(Físico!R13),0)</f>
        <v>0</v>
      </c>
      <c r="T13" s="1">
        <f>IFERROR(VLOOKUP($A13,deliba,2,0)*(Físico!S13),0)</f>
        <v>0</v>
      </c>
      <c r="U13" s="1">
        <f>IFERROR(VLOOKUP($A13,deliba,2,0)*(Físico!T13),0)</f>
        <v>0</v>
      </c>
      <c r="V13" s="1">
        <f>IFERROR(VLOOKUP($A13,deliba,2,0)*(Físico!U13),0)</f>
        <v>0</v>
      </c>
      <c r="W13" s="1">
        <f>IFERROR(VLOOKUP($A13,deliba,2,0)*(Físico!V13),0)</f>
        <v>0</v>
      </c>
      <c r="X13" s="1">
        <f>IFERROR(VLOOKUP($A13,deliba,2,0)*(Físico!W13),0)</f>
        <v>0</v>
      </c>
      <c r="Y13" s="1">
        <f>IFERROR(VLOOKUP($A13,deliba,2,0)*(Físico!X13),0)</f>
        <v>0</v>
      </c>
      <c r="Z13" s="1">
        <f>IFERROR(VLOOKUP($A13,deliba,2,0)*(Físico!Y13),0)</f>
        <v>0</v>
      </c>
      <c r="AA13" s="1">
        <f>IFERROR(VLOOKUP($A13,deliba,2,0)*(Físico!Z13),0)</f>
        <v>0</v>
      </c>
      <c r="AB13" s="1">
        <f>IFERROR(VLOOKUP($A13,deliba,2,0)*(Físico!AA13),0)</f>
        <v>0</v>
      </c>
      <c r="AC13" s="1">
        <f>IFERROR(VLOOKUP($A13,deliba,2,0)*(Físico!AB13),0)</f>
        <v>0</v>
      </c>
      <c r="AD13" s="1">
        <f>IFERROR(VLOOKUP($A13,deliba,2,0)*(Físico!AC13),0)</f>
        <v>0</v>
      </c>
      <c r="AE13" s="1">
        <f>IFERROR(VLOOKUP($A13,deliba,2,0)*(Físico!AD13),0)</f>
        <v>0</v>
      </c>
      <c r="AF13" s="1">
        <f>IFERROR(VLOOKUP($A13,deliba,2,0)*(Físico!AE13),0)</f>
        <v>0</v>
      </c>
      <c r="AG13" s="1">
        <f>IFERROR(VLOOKUP($A13,deliba,2,0)*(Físico!AF13),0)</f>
        <v>0</v>
      </c>
      <c r="AH13" s="1">
        <f>IFERROR(VLOOKUP($A13,deliba,2,0)*(Físico!AG13),0)</f>
        <v>0</v>
      </c>
      <c r="AI13" s="1">
        <f>IFERROR(VLOOKUP($A13,deliba,2,0)*(Físico!AH13),0)</f>
        <v>0</v>
      </c>
      <c r="AJ13" s="1">
        <f>IFERROR(VLOOKUP($A13,deliba,2,0)*(Físico!AI13),0)</f>
        <v>483.6</v>
      </c>
      <c r="AK13" s="1">
        <f>IFERROR(VLOOKUP($A13,deliba,2,0)*(Físico!AJ13),0)</f>
        <v>0</v>
      </c>
      <c r="AL13" s="1">
        <f>IFERROR(VLOOKUP($A13,deliba,2,0)*(Físico!AK13),0)</f>
        <v>0</v>
      </c>
      <c r="AM13" s="1">
        <f>IFERROR(VLOOKUP($A13,deliba,2,0)*(Físico!AL13),0)</f>
        <v>0</v>
      </c>
      <c r="AN13" s="1">
        <f>IFERROR(VLOOKUP($A13,deliba,2,0)*(Físico!AM13),0)</f>
        <v>0</v>
      </c>
      <c r="AO13" s="1">
        <f>IFERROR(VLOOKUP($A13,deliba,2,0)*(Físico!AN13),0)</f>
        <v>0</v>
      </c>
      <c r="AP13" s="1">
        <f t="shared" si="1"/>
        <v>483.6</v>
      </c>
    </row>
    <row r="14" spans="1:42" x14ac:dyDescent="0.25">
      <c r="A14">
        <f t="shared" si="0"/>
        <v>405050127</v>
      </c>
      <c r="B14" t="s">
        <v>13</v>
      </c>
      <c r="C14" s="1">
        <f>IFERROR(VLOOKUP($A14,deliba,2,0)*(Físico!B14),0)</f>
        <v>0</v>
      </c>
      <c r="D14" s="1">
        <f>IFERROR(VLOOKUP($A14,deliba,2,0)*(Físico!C14),0)</f>
        <v>0</v>
      </c>
      <c r="E14" s="1">
        <f>IFERROR(VLOOKUP($A14,deliba,2,0)*(Físico!D14),0)</f>
        <v>0</v>
      </c>
      <c r="F14" s="1">
        <f>IFERROR(VLOOKUP($A14,deliba,2,0)*(Físico!E14),0)</f>
        <v>0</v>
      </c>
      <c r="G14" s="1">
        <f>IFERROR(VLOOKUP($A14,deliba,2,0)*(Físico!F14),0)</f>
        <v>0</v>
      </c>
      <c r="H14" s="1">
        <f>IFERROR(VLOOKUP($A14,deliba,2,0)*(Físico!G14),0)</f>
        <v>0</v>
      </c>
      <c r="I14" s="1">
        <f>IFERROR(VLOOKUP($A14,deliba,2,0)*(Físico!H14),0)</f>
        <v>0</v>
      </c>
      <c r="J14" s="1">
        <f>IFERROR(VLOOKUP($A14,deliba,2,0)*(Físico!I14),0)</f>
        <v>0</v>
      </c>
      <c r="K14" s="1">
        <f>IFERROR(VLOOKUP($A14,deliba,2,0)*(Físico!J14),0)</f>
        <v>0</v>
      </c>
      <c r="L14" s="1">
        <f>IFERROR(VLOOKUP($A14,deliba,2,0)*(Físico!K14),0)</f>
        <v>0</v>
      </c>
      <c r="M14" s="1">
        <f>IFERROR(VLOOKUP($A14,deliba,2,0)*(Físico!L14),0)</f>
        <v>0</v>
      </c>
      <c r="N14" s="1">
        <f>IFERROR(VLOOKUP($A14,deliba,2,0)*(Físico!M14),0)</f>
        <v>0</v>
      </c>
      <c r="O14" s="1">
        <f>IFERROR(VLOOKUP($A14,deliba,2,0)*(Físico!N14),0)</f>
        <v>0</v>
      </c>
      <c r="P14" s="1">
        <f>IFERROR(VLOOKUP($A14,deliba,2,0)*(Físico!O14),0)</f>
        <v>0</v>
      </c>
      <c r="Q14" s="1">
        <f>IFERROR(VLOOKUP($A14,deliba,2,0)*(Físico!P14),0)</f>
        <v>0</v>
      </c>
      <c r="R14" s="1">
        <f>IFERROR(VLOOKUP($A14,deliba,2,0)*(Físico!Q14),0)</f>
        <v>0</v>
      </c>
      <c r="S14" s="1">
        <f>IFERROR(VLOOKUP($A14,deliba,2,0)*(Físico!R14),0)</f>
        <v>0</v>
      </c>
      <c r="T14" s="1">
        <f>IFERROR(VLOOKUP($A14,deliba,2,0)*(Físico!S14),0)</f>
        <v>0</v>
      </c>
      <c r="U14" s="1">
        <f>IFERROR(VLOOKUP($A14,deliba,2,0)*(Físico!T14),0)</f>
        <v>0</v>
      </c>
      <c r="V14" s="1">
        <f>IFERROR(VLOOKUP($A14,deliba,2,0)*(Físico!U14),0)</f>
        <v>0</v>
      </c>
      <c r="W14" s="1">
        <f>IFERROR(VLOOKUP($A14,deliba,2,0)*(Físico!V14),0)</f>
        <v>0</v>
      </c>
      <c r="X14" s="1">
        <f>IFERROR(VLOOKUP($A14,deliba,2,0)*(Físico!W14),0)</f>
        <v>0</v>
      </c>
      <c r="Y14" s="1">
        <f>IFERROR(VLOOKUP($A14,deliba,2,0)*(Físico!X14),0)</f>
        <v>0</v>
      </c>
      <c r="Z14" s="1">
        <f>IFERROR(VLOOKUP($A14,deliba,2,0)*(Físico!Y14),0)</f>
        <v>0</v>
      </c>
      <c r="AA14" s="1">
        <f>IFERROR(VLOOKUP($A14,deliba,2,0)*(Físico!Z14),0)</f>
        <v>0</v>
      </c>
      <c r="AB14" s="1">
        <f>IFERROR(VLOOKUP($A14,deliba,2,0)*(Físico!AA14),0)</f>
        <v>0</v>
      </c>
      <c r="AC14" s="1">
        <f>IFERROR(VLOOKUP($A14,deliba,2,0)*(Físico!AB14),0)</f>
        <v>0</v>
      </c>
      <c r="AD14" s="1">
        <f>IFERROR(VLOOKUP($A14,deliba,2,0)*(Físico!AC14),0)</f>
        <v>0</v>
      </c>
      <c r="AE14" s="1">
        <f>IFERROR(VLOOKUP($A14,deliba,2,0)*(Físico!AD14),0)</f>
        <v>0</v>
      </c>
      <c r="AF14" s="1">
        <f>IFERROR(VLOOKUP($A14,deliba,2,0)*(Físico!AE14),0)</f>
        <v>0</v>
      </c>
      <c r="AG14" s="1">
        <f>IFERROR(VLOOKUP($A14,deliba,2,0)*(Físico!AF14),0)</f>
        <v>0</v>
      </c>
      <c r="AH14" s="1">
        <f>IFERROR(VLOOKUP($A14,deliba,2,0)*(Físico!AG14),0)</f>
        <v>0</v>
      </c>
      <c r="AI14" s="1">
        <f>IFERROR(VLOOKUP($A14,deliba,2,0)*(Físico!AH14),0)</f>
        <v>0</v>
      </c>
      <c r="AJ14" s="1">
        <f>IFERROR(VLOOKUP($A14,deliba,2,0)*(Físico!AI14),0)</f>
        <v>0</v>
      </c>
      <c r="AK14" s="1">
        <f>IFERROR(VLOOKUP($A14,deliba,2,0)*(Físico!AJ14),0)</f>
        <v>0</v>
      </c>
      <c r="AL14" s="1">
        <f>IFERROR(VLOOKUP($A14,deliba,2,0)*(Físico!AK14),0)</f>
        <v>0</v>
      </c>
      <c r="AM14" s="1">
        <f>IFERROR(VLOOKUP($A14,deliba,2,0)*(Físico!AL14),0)</f>
        <v>4050</v>
      </c>
      <c r="AN14" s="1">
        <f>IFERROR(VLOOKUP($A14,deliba,2,0)*(Físico!AM14),0)</f>
        <v>0</v>
      </c>
      <c r="AO14" s="1">
        <f>IFERROR(VLOOKUP($A14,deliba,2,0)*(Físico!AN14),0)</f>
        <v>0</v>
      </c>
      <c r="AP14" s="1">
        <f t="shared" si="1"/>
        <v>4050</v>
      </c>
    </row>
    <row r="15" spans="1:42" x14ac:dyDescent="0.25">
      <c r="A15">
        <f t="shared" si="0"/>
        <v>405050194</v>
      </c>
      <c r="B15" t="s">
        <v>14</v>
      </c>
      <c r="C15" s="1">
        <f>IFERROR(VLOOKUP($A15,deliba,2,0)*(Físico!B15),0)</f>
        <v>0</v>
      </c>
      <c r="D15" s="1">
        <f>IFERROR(VLOOKUP($A15,deliba,2,0)*(Físico!C15),0)</f>
        <v>0</v>
      </c>
      <c r="E15" s="1">
        <f>IFERROR(VLOOKUP($A15,deliba,2,0)*(Físico!D15),0)</f>
        <v>0</v>
      </c>
      <c r="F15" s="1">
        <f>IFERROR(VLOOKUP($A15,deliba,2,0)*(Físico!E15),0)</f>
        <v>0</v>
      </c>
      <c r="G15" s="1">
        <f>IFERROR(VLOOKUP($A15,deliba,2,0)*(Físico!F15),0)</f>
        <v>0</v>
      </c>
      <c r="H15" s="1">
        <f>IFERROR(VLOOKUP($A15,deliba,2,0)*(Físico!G15),0)</f>
        <v>0</v>
      </c>
      <c r="I15" s="1">
        <f>IFERROR(VLOOKUP($A15,deliba,2,0)*(Físico!H15),0)</f>
        <v>0</v>
      </c>
      <c r="J15" s="1">
        <f>IFERROR(VLOOKUP($A15,deliba,2,0)*(Físico!I15),0)</f>
        <v>0</v>
      </c>
      <c r="K15" s="1">
        <f>IFERROR(VLOOKUP($A15,deliba,2,0)*(Físico!J15),0)</f>
        <v>0</v>
      </c>
      <c r="L15" s="1">
        <f>IFERROR(VLOOKUP($A15,deliba,2,0)*(Físico!K15),0)</f>
        <v>0</v>
      </c>
      <c r="M15" s="1">
        <f>IFERROR(VLOOKUP($A15,deliba,2,0)*(Físico!L15),0)</f>
        <v>0</v>
      </c>
      <c r="N15" s="1">
        <f>IFERROR(VLOOKUP($A15,deliba,2,0)*(Físico!M15),0)</f>
        <v>0</v>
      </c>
      <c r="O15" s="1">
        <f>IFERROR(VLOOKUP($A15,deliba,2,0)*(Físico!N15),0)</f>
        <v>0</v>
      </c>
      <c r="P15" s="1">
        <f>IFERROR(VLOOKUP($A15,deliba,2,0)*(Físico!O15),0)</f>
        <v>0</v>
      </c>
      <c r="Q15" s="1">
        <f>IFERROR(VLOOKUP($A15,deliba,2,0)*(Físico!P15),0)</f>
        <v>0</v>
      </c>
      <c r="R15" s="1">
        <f>IFERROR(VLOOKUP($A15,deliba,2,0)*(Físico!Q15),0)</f>
        <v>0</v>
      </c>
      <c r="S15" s="1">
        <f>IFERROR(VLOOKUP($A15,deliba,2,0)*(Físico!R15),0)</f>
        <v>0</v>
      </c>
      <c r="T15" s="1">
        <f>IFERROR(VLOOKUP($A15,deliba,2,0)*(Físico!S15),0)</f>
        <v>0</v>
      </c>
      <c r="U15" s="1">
        <f>IFERROR(VLOOKUP($A15,deliba,2,0)*(Físico!T15),0)</f>
        <v>0</v>
      </c>
      <c r="V15" s="1">
        <f>IFERROR(VLOOKUP($A15,deliba,2,0)*(Físico!U15),0)</f>
        <v>0</v>
      </c>
      <c r="W15" s="1">
        <f>IFERROR(VLOOKUP($A15,deliba,2,0)*(Físico!V15),0)</f>
        <v>2835</v>
      </c>
      <c r="X15" s="1">
        <f>IFERROR(VLOOKUP($A15,deliba,2,0)*(Físico!W15),0)</f>
        <v>0</v>
      </c>
      <c r="Y15" s="1">
        <f>IFERROR(VLOOKUP($A15,deliba,2,0)*(Físico!X15),0)</f>
        <v>0</v>
      </c>
      <c r="Z15" s="1">
        <f>IFERROR(VLOOKUP($A15,deliba,2,0)*(Físico!Y15),0)</f>
        <v>1620</v>
      </c>
      <c r="AA15" s="1">
        <f>IFERROR(VLOOKUP($A15,deliba,2,0)*(Físico!Z15),0)</f>
        <v>0</v>
      </c>
      <c r="AB15" s="1">
        <f>IFERROR(VLOOKUP($A15,deliba,2,0)*(Físico!AA15),0)</f>
        <v>0</v>
      </c>
      <c r="AC15" s="1">
        <f>IFERROR(VLOOKUP($A15,deliba,2,0)*(Físico!AB15),0)</f>
        <v>0</v>
      </c>
      <c r="AD15" s="1">
        <f>IFERROR(VLOOKUP($A15,deliba,2,0)*(Físico!AC15),0)</f>
        <v>810</v>
      </c>
      <c r="AE15" s="1">
        <f>IFERROR(VLOOKUP($A15,deliba,2,0)*(Físico!AD15),0)</f>
        <v>0</v>
      </c>
      <c r="AF15" s="1">
        <f>IFERROR(VLOOKUP($A15,deliba,2,0)*(Físico!AE15),0)</f>
        <v>0</v>
      </c>
      <c r="AG15" s="1">
        <f>IFERROR(VLOOKUP($A15,deliba,2,0)*(Físico!AF15),0)</f>
        <v>0</v>
      </c>
      <c r="AH15" s="1">
        <f>IFERROR(VLOOKUP($A15,deliba,2,0)*(Físico!AG15),0)</f>
        <v>0</v>
      </c>
      <c r="AI15" s="1">
        <f>IFERROR(VLOOKUP($A15,deliba,2,0)*(Físico!AH15),0)</f>
        <v>0</v>
      </c>
      <c r="AJ15" s="1">
        <f>IFERROR(VLOOKUP($A15,deliba,2,0)*(Físico!AI15),0)</f>
        <v>0</v>
      </c>
      <c r="AK15" s="1">
        <f>IFERROR(VLOOKUP($A15,deliba,2,0)*(Físico!AJ15),0)</f>
        <v>0</v>
      </c>
      <c r="AL15" s="1">
        <f>IFERROR(VLOOKUP($A15,deliba,2,0)*(Físico!AK15),0)</f>
        <v>0</v>
      </c>
      <c r="AM15" s="1">
        <f>IFERROR(VLOOKUP($A15,deliba,2,0)*(Físico!AL15),0)</f>
        <v>20250</v>
      </c>
      <c r="AN15" s="1">
        <f>IFERROR(VLOOKUP($A15,deliba,2,0)*(Físico!AM15),0)</f>
        <v>0</v>
      </c>
      <c r="AO15" s="1">
        <f>IFERROR(VLOOKUP($A15,deliba,2,0)*(Físico!AN15),0)</f>
        <v>0</v>
      </c>
      <c r="AP15" s="1">
        <f t="shared" si="1"/>
        <v>25515</v>
      </c>
    </row>
    <row r="16" spans="1:42" x14ac:dyDescent="0.25">
      <c r="A16">
        <f t="shared" si="0"/>
        <v>405050216</v>
      </c>
      <c r="B16" t="s">
        <v>15</v>
      </c>
      <c r="C16" s="1">
        <f>IFERROR(VLOOKUP($A16,deliba,2,0)*(Físico!B16),0)</f>
        <v>0</v>
      </c>
      <c r="D16" s="1">
        <f>IFERROR(VLOOKUP($A16,deliba,2,0)*(Físico!C16),0)</f>
        <v>0</v>
      </c>
      <c r="E16" s="1">
        <f>IFERROR(VLOOKUP($A16,deliba,2,0)*(Físico!D16),0)</f>
        <v>0</v>
      </c>
      <c r="F16" s="1">
        <f>IFERROR(VLOOKUP($A16,deliba,2,0)*(Físico!E16),0)</f>
        <v>0</v>
      </c>
      <c r="G16" s="1">
        <f>IFERROR(VLOOKUP($A16,deliba,2,0)*(Físico!F16),0)</f>
        <v>0</v>
      </c>
      <c r="H16" s="1">
        <f>IFERROR(VLOOKUP($A16,deliba,2,0)*(Físico!G16),0)</f>
        <v>0</v>
      </c>
      <c r="I16" s="1">
        <f>IFERROR(VLOOKUP($A16,deliba,2,0)*(Físico!H16),0)</f>
        <v>0</v>
      </c>
      <c r="J16" s="1">
        <f>IFERROR(VLOOKUP($A16,deliba,2,0)*(Físico!I16),0)</f>
        <v>0</v>
      </c>
      <c r="K16" s="1">
        <f>IFERROR(VLOOKUP($A16,deliba,2,0)*(Físico!J16),0)</f>
        <v>0</v>
      </c>
      <c r="L16" s="1">
        <f>IFERROR(VLOOKUP($A16,deliba,2,0)*(Físico!K16),0)</f>
        <v>32042.219999999998</v>
      </c>
      <c r="M16" s="1">
        <f>IFERROR(VLOOKUP($A16,deliba,2,0)*(Físico!L16),0)</f>
        <v>0</v>
      </c>
      <c r="N16" s="1">
        <f>IFERROR(VLOOKUP($A16,deliba,2,0)*(Físico!M16),0)</f>
        <v>0</v>
      </c>
      <c r="O16" s="1">
        <f>IFERROR(VLOOKUP($A16,deliba,2,0)*(Físico!N16),0)</f>
        <v>0</v>
      </c>
      <c r="P16" s="1">
        <f>IFERROR(VLOOKUP($A16,deliba,2,0)*(Físico!O16),0)</f>
        <v>0</v>
      </c>
      <c r="Q16" s="1">
        <f>IFERROR(VLOOKUP($A16,deliba,2,0)*(Físico!P16),0)</f>
        <v>0</v>
      </c>
      <c r="R16" s="1">
        <f>IFERROR(VLOOKUP($A16,deliba,2,0)*(Físico!Q16),0)</f>
        <v>0</v>
      </c>
      <c r="S16" s="1">
        <f>IFERROR(VLOOKUP($A16,deliba,2,0)*(Físico!R16),0)</f>
        <v>0</v>
      </c>
      <c r="T16" s="1">
        <f>IFERROR(VLOOKUP($A16,deliba,2,0)*(Físico!S16),0)</f>
        <v>0</v>
      </c>
      <c r="U16" s="1">
        <f>IFERROR(VLOOKUP($A16,deliba,2,0)*(Físico!T16),0)</f>
        <v>0</v>
      </c>
      <c r="V16" s="1">
        <f>IFERROR(VLOOKUP($A16,deliba,2,0)*(Físico!U16),0)</f>
        <v>0</v>
      </c>
      <c r="W16" s="1">
        <f>IFERROR(VLOOKUP($A16,deliba,2,0)*(Físico!V16),0)</f>
        <v>0</v>
      </c>
      <c r="X16" s="1">
        <f>IFERROR(VLOOKUP($A16,deliba,2,0)*(Físico!W16),0)</f>
        <v>0</v>
      </c>
      <c r="Y16" s="1">
        <f>IFERROR(VLOOKUP($A16,deliba,2,0)*(Físico!X16),0)</f>
        <v>0</v>
      </c>
      <c r="Z16" s="1">
        <f>IFERROR(VLOOKUP($A16,deliba,2,0)*(Físico!Y16),0)</f>
        <v>0</v>
      </c>
      <c r="AA16" s="1">
        <f>IFERROR(VLOOKUP($A16,deliba,2,0)*(Físico!Z16),0)</f>
        <v>0</v>
      </c>
      <c r="AB16" s="1">
        <f>IFERROR(VLOOKUP($A16,deliba,2,0)*(Físico!AA16),0)</f>
        <v>0</v>
      </c>
      <c r="AC16" s="1">
        <f>IFERROR(VLOOKUP($A16,deliba,2,0)*(Físico!AB16),0)</f>
        <v>0</v>
      </c>
      <c r="AD16" s="1">
        <f>IFERROR(VLOOKUP($A16,deliba,2,0)*(Físico!AC16),0)</f>
        <v>0</v>
      </c>
      <c r="AE16" s="1">
        <f>IFERROR(VLOOKUP($A16,deliba,2,0)*(Físico!AD16),0)</f>
        <v>0</v>
      </c>
      <c r="AF16" s="1">
        <f>IFERROR(VLOOKUP($A16,deliba,2,0)*(Físico!AE16),0)</f>
        <v>0</v>
      </c>
      <c r="AG16" s="1">
        <f>IFERROR(VLOOKUP($A16,deliba,2,0)*(Físico!AF16),0)</f>
        <v>0</v>
      </c>
      <c r="AH16" s="1">
        <f>IFERROR(VLOOKUP($A16,deliba,2,0)*(Físico!AG16),0)</f>
        <v>0</v>
      </c>
      <c r="AI16" s="1">
        <f>IFERROR(VLOOKUP($A16,deliba,2,0)*(Físico!AH16),0)</f>
        <v>0</v>
      </c>
      <c r="AJ16" s="1">
        <f>IFERROR(VLOOKUP($A16,deliba,2,0)*(Físico!AI16),0)</f>
        <v>0</v>
      </c>
      <c r="AK16" s="1">
        <f>IFERROR(VLOOKUP($A16,deliba,2,0)*(Físico!AJ16),0)</f>
        <v>0</v>
      </c>
      <c r="AL16" s="1">
        <f>IFERROR(VLOOKUP($A16,deliba,2,0)*(Físico!AK16),0)</f>
        <v>0</v>
      </c>
      <c r="AM16" s="1">
        <f>IFERROR(VLOOKUP($A16,deliba,2,0)*(Físico!AL16),0)</f>
        <v>0</v>
      </c>
      <c r="AN16" s="1">
        <f>IFERROR(VLOOKUP($A16,deliba,2,0)*(Físico!AM16),0)</f>
        <v>0</v>
      </c>
      <c r="AO16" s="1">
        <f>IFERROR(VLOOKUP($A16,deliba,2,0)*(Físico!AN16),0)</f>
        <v>0</v>
      </c>
      <c r="AP16" s="1">
        <f t="shared" si="1"/>
        <v>32042.219999999998</v>
      </c>
    </row>
    <row r="17" spans="1:42" x14ac:dyDescent="0.25">
      <c r="A17">
        <f t="shared" si="0"/>
        <v>405050224</v>
      </c>
      <c r="B17" t="s">
        <v>16</v>
      </c>
      <c r="C17" s="1">
        <f>IFERROR(VLOOKUP($A17,deliba,2,0)*(Físico!B17),0)</f>
        <v>0</v>
      </c>
      <c r="D17" s="1">
        <f>IFERROR(VLOOKUP($A17,deliba,2,0)*(Físico!C17),0)</f>
        <v>0</v>
      </c>
      <c r="E17" s="1">
        <f>IFERROR(VLOOKUP($A17,deliba,2,0)*(Físico!D17),0)</f>
        <v>0</v>
      </c>
      <c r="F17" s="1">
        <f>IFERROR(VLOOKUP($A17,deliba,2,0)*(Físico!E17),0)</f>
        <v>0</v>
      </c>
      <c r="G17" s="1">
        <f>IFERROR(VLOOKUP($A17,deliba,2,0)*(Físico!F17),0)</f>
        <v>0</v>
      </c>
      <c r="H17" s="1">
        <f>IFERROR(VLOOKUP($A17,deliba,2,0)*(Físico!G17),0)</f>
        <v>0</v>
      </c>
      <c r="I17" s="1">
        <f>IFERROR(VLOOKUP($A17,deliba,2,0)*(Físico!H17),0)</f>
        <v>0</v>
      </c>
      <c r="J17" s="1">
        <f>IFERROR(VLOOKUP($A17,deliba,2,0)*(Físico!I17),0)</f>
        <v>0</v>
      </c>
      <c r="K17" s="1">
        <f>IFERROR(VLOOKUP($A17,deliba,2,0)*(Físico!J17),0)</f>
        <v>0</v>
      </c>
      <c r="L17" s="1">
        <f>IFERROR(VLOOKUP($A17,deliba,2,0)*(Físico!K17),0)</f>
        <v>52372.800000000003</v>
      </c>
      <c r="M17" s="1">
        <f>IFERROR(VLOOKUP($A17,deliba,2,0)*(Físico!L17),0)</f>
        <v>0</v>
      </c>
      <c r="N17" s="1">
        <f>IFERROR(VLOOKUP($A17,deliba,2,0)*(Físico!M17),0)</f>
        <v>0</v>
      </c>
      <c r="O17" s="1">
        <f>IFERROR(VLOOKUP($A17,deliba,2,0)*(Físico!N17),0)</f>
        <v>0</v>
      </c>
      <c r="P17" s="1">
        <f>IFERROR(VLOOKUP($A17,deliba,2,0)*(Físico!O17),0)</f>
        <v>54118.559999999998</v>
      </c>
      <c r="Q17" s="1">
        <f>IFERROR(VLOOKUP($A17,deliba,2,0)*(Físico!P17),0)</f>
        <v>0</v>
      </c>
      <c r="R17" s="1">
        <f>IFERROR(VLOOKUP($A17,deliba,2,0)*(Físico!Q17),0)</f>
        <v>0</v>
      </c>
      <c r="S17" s="1">
        <f>IFERROR(VLOOKUP($A17,deliba,2,0)*(Físico!R17),0)</f>
        <v>0</v>
      </c>
      <c r="T17" s="1">
        <f>IFERROR(VLOOKUP($A17,deliba,2,0)*(Físico!S17),0)</f>
        <v>0</v>
      </c>
      <c r="U17" s="1">
        <f>IFERROR(VLOOKUP($A17,deliba,2,0)*(Físico!T17),0)</f>
        <v>0</v>
      </c>
      <c r="V17" s="1">
        <f>IFERROR(VLOOKUP($A17,deliba,2,0)*(Físico!U17),0)</f>
        <v>0</v>
      </c>
      <c r="W17" s="1">
        <f>IFERROR(VLOOKUP($A17,deliba,2,0)*(Físico!V17),0)</f>
        <v>0</v>
      </c>
      <c r="X17" s="1">
        <f>IFERROR(VLOOKUP($A17,deliba,2,0)*(Físico!W17),0)</f>
        <v>0</v>
      </c>
      <c r="Y17" s="1">
        <f>IFERROR(VLOOKUP($A17,deliba,2,0)*(Físico!X17),0)</f>
        <v>0</v>
      </c>
      <c r="Z17" s="1">
        <f>IFERROR(VLOOKUP($A17,deliba,2,0)*(Físico!Y17),0)</f>
        <v>0</v>
      </c>
      <c r="AA17" s="1">
        <f>IFERROR(VLOOKUP($A17,deliba,2,0)*(Físico!Z17),0)</f>
        <v>0</v>
      </c>
      <c r="AB17" s="1">
        <f>IFERROR(VLOOKUP($A17,deliba,2,0)*(Físico!AA17),0)</f>
        <v>0</v>
      </c>
      <c r="AC17" s="1">
        <f>IFERROR(VLOOKUP($A17,deliba,2,0)*(Físico!AB17),0)</f>
        <v>0</v>
      </c>
      <c r="AD17" s="1">
        <f>IFERROR(VLOOKUP($A17,deliba,2,0)*(Físico!AC17),0)</f>
        <v>0</v>
      </c>
      <c r="AE17" s="1">
        <f>IFERROR(VLOOKUP($A17,deliba,2,0)*(Físico!AD17),0)</f>
        <v>0</v>
      </c>
      <c r="AF17" s="1">
        <f>IFERROR(VLOOKUP($A17,deliba,2,0)*(Físico!AE17),0)</f>
        <v>0</v>
      </c>
      <c r="AG17" s="1">
        <f>IFERROR(VLOOKUP($A17,deliba,2,0)*(Físico!AF17),0)</f>
        <v>0</v>
      </c>
      <c r="AH17" s="1">
        <f>IFERROR(VLOOKUP($A17,deliba,2,0)*(Físico!AG17),0)</f>
        <v>0</v>
      </c>
      <c r="AI17" s="1">
        <f>IFERROR(VLOOKUP($A17,deliba,2,0)*(Físico!AH17),0)</f>
        <v>0</v>
      </c>
      <c r="AJ17" s="1">
        <f>IFERROR(VLOOKUP($A17,deliba,2,0)*(Físico!AI17),0)</f>
        <v>0</v>
      </c>
      <c r="AK17" s="1">
        <f>IFERROR(VLOOKUP($A17,deliba,2,0)*(Físico!AJ17),0)</f>
        <v>0</v>
      </c>
      <c r="AL17" s="1">
        <f>IFERROR(VLOOKUP($A17,deliba,2,0)*(Físico!AK17),0)</f>
        <v>0</v>
      </c>
      <c r="AM17" s="1">
        <f>IFERROR(VLOOKUP($A17,deliba,2,0)*(Físico!AL17),0)</f>
        <v>0</v>
      </c>
      <c r="AN17" s="1">
        <f>IFERROR(VLOOKUP($A17,deliba,2,0)*(Físico!AM17),0)</f>
        <v>0</v>
      </c>
      <c r="AO17" s="1">
        <f>IFERROR(VLOOKUP($A17,deliba,2,0)*(Físico!AN17),0)</f>
        <v>0</v>
      </c>
      <c r="AP17" s="1">
        <f t="shared" si="1"/>
        <v>106491.36</v>
      </c>
    </row>
    <row r="18" spans="1:42" x14ac:dyDescent="0.25">
      <c r="A18">
        <f t="shared" si="0"/>
        <v>405050321</v>
      </c>
      <c r="B18" t="s">
        <v>17</v>
      </c>
      <c r="C18" s="1">
        <f>IFERROR(VLOOKUP($A18,deliba,2,0)*(Físico!B18),0)</f>
        <v>0</v>
      </c>
      <c r="D18" s="1">
        <f>IFERROR(VLOOKUP($A18,deliba,2,0)*(Físico!C18),0)</f>
        <v>0</v>
      </c>
      <c r="E18" s="1">
        <f>IFERROR(VLOOKUP($A18,deliba,2,0)*(Físico!D18),0)</f>
        <v>0</v>
      </c>
      <c r="F18" s="1">
        <f>IFERROR(VLOOKUP($A18,deliba,2,0)*(Físico!E18),0)</f>
        <v>0</v>
      </c>
      <c r="G18" s="1">
        <f>IFERROR(VLOOKUP($A18,deliba,2,0)*(Físico!F18),0)</f>
        <v>0</v>
      </c>
      <c r="H18" s="1">
        <f>IFERROR(VLOOKUP($A18,deliba,2,0)*(Físico!G18),0)</f>
        <v>0</v>
      </c>
      <c r="I18" s="1">
        <f>IFERROR(VLOOKUP($A18,deliba,2,0)*(Físico!H18),0)</f>
        <v>0</v>
      </c>
      <c r="J18" s="1">
        <f>IFERROR(VLOOKUP($A18,deliba,2,0)*(Físico!I18),0)</f>
        <v>0</v>
      </c>
      <c r="K18" s="1">
        <f>IFERROR(VLOOKUP($A18,deliba,2,0)*(Físico!J18),0)</f>
        <v>0</v>
      </c>
      <c r="L18" s="1">
        <f>IFERROR(VLOOKUP($A18,deliba,2,0)*(Físico!K18),0)</f>
        <v>0</v>
      </c>
      <c r="M18" s="1">
        <f>IFERROR(VLOOKUP($A18,deliba,2,0)*(Físico!L18),0)</f>
        <v>0</v>
      </c>
      <c r="N18" s="1">
        <f>IFERROR(VLOOKUP($A18,deliba,2,0)*(Físico!M18),0)</f>
        <v>0</v>
      </c>
      <c r="O18" s="1">
        <f>IFERROR(VLOOKUP($A18,deliba,2,0)*(Físico!N18),0)</f>
        <v>0</v>
      </c>
      <c r="P18" s="1">
        <f>IFERROR(VLOOKUP($A18,deliba,2,0)*(Físico!O18),0)</f>
        <v>16170.300000000001</v>
      </c>
      <c r="Q18" s="1">
        <f>IFERROR(VLOOKUP($A18,deliba,2,0)*(Físico!P18),0)</f>
        <v>0</v>
      </c>
      <c r="R18" s="1">
        <f>IFERROR(VLOOKUP($A18,deliba,2,0)*(Físico!Q18),0)</f>
        <v>0</v>
      </c>
      <c r="S18" s="1">
        <f>IFERROR(VLOOKUP($A18,deliba,2,0)*(Físico!R18),0)</f>
        <v>0</v>
      </c>
      <c r="T18" s="1">
        <f>IFERROR(VLOOKUP($A18,deliba,2,0)*(Físico!S18),0)</f>
        <v>0</v>
      </c>
      <c r="U18" s="1">
        <f>IFERROR(VLOOKUP($A18,deliba,2,0)*(Físico!T18),0)</f>
        <v>0</v>
      </c>
      <c r="V18" s="1">
        <f>IFERROR(VLOOKUP($A18,deliba,2,0)*(Físico!U18),0)</f>
        <v>0</v>
      </c>
      <c r="W18" s="1">
        <f>IFERROR(VLOOKUP($A18,deliba,2,0)*(Físico!V18),0)</f>
        <v>3593.4</v>
      </c>
      <c r="X18" s="1">
        <f>IFERROR(VLOOKUP($A18,deliba,2,0)*(Físico!W18),0)</f>
        <v>0</v>
      </c>
      <c r="Y18" s="1">
        <f>IFERROR(VLOOKUP($A18,deliba,2,0)*(Físico!X18),0)</f>
        <v>0</v>
      </c>
      <c r="Z18" s="1">
        <f>IFERROR(VLOOKUP($A18,deliba,2,0)*(Físico!Y18),0)</f>
        <v>0</v>
      </c>
      <c r="AA18" s="1">
        <f>IFERROR(VLOOKUP($A18,deliba,2,0)*(Físico!Z18),0)</f>
        <v>0</v>
      </c>
      <c r="AB18" s="1">
        <f>IFERROR(VLOOKUP($A18,deliba,2,0)*(Físico!AA18),0)</f>
        <v>0</v>
      </c>
      <c r="AC18" s="1">
        <f>IFERROR(VLOOKUP($A18,deliba,2,0)*(Físico!AB18),0)</f>
        <v>0</v>
      </c>
      <c r="AD18" s="1">
        <f>IFERROR(VLOOKUP($A18,deliba,2,0)*(Físico!AC18),0)</f>
        <v>0</v>
      </c>
      <c r="AE18" s="1">
        <f>IFERROR(VLOOKUP($A18,deliba,2,0)*(Físico!AD18),0)</f>
        <v>0</v>
      </c>
      <c r="AF18" s="1">
        <f>IFERROR(VLOOKUP($A18,deliba,2,0)*(Físico!AE18),0)</f>
        <v>0</v>
      </c>
      <c r="AG18" s="1">
        <f>IFERROR(VLOOKUP($A18,deliba,2,0)*(Físico!AF18),0)</f>
        <v>0</v>
      </c>
      <c r="AH18" s="1">
        <f>IFERROR(VLOOKUP($A18,deliba,2,0)*(Físico!AG18),0)</f>
        <v>0</v>
      </c>
      <c r="AI18" s="1">
        <f>IFERROR(VLOOKUP($A18,deliba,2,0)*(Físico!AH18),0)</f>
        <v>0</v>
      </c>
      <c r="AJ18" s="1">
        <f>IFERROR(VLOOKUP($A18,deliba,2,0)*(Físico!AI18),0)</f>
        <v>0</v>
      </c>
      <c r="AK18" s="1">
        <f>IFERROR(VLOOKUP($A18,deliba,2,0)*(Físico!AJ18),0)</f>
        <v>0</v>
      </c>
      <c r="AL18" s="1">
        <f>IFERROR(VLOOKUP($A18,deliba,2,0)*(Físico!AK18),0)</f>
        <v>0</v>
      </c>
      <c r="AM18" s="1">
        <f>IFERROR(VLOOKUP($A18,deliba,2,0)*(Físico!AL18),0)</f>
        <v>0</v>
      </c>
      <c r="AN18" s="1">
        <f>IFERROR(VLOOKUP($A18,deliba,2,0)*(Físico!AM18),0)</f>
        <v>0</v>
      </c>
      <c r="AO18" s="1">
        <f>IFERROR(VLOOKUP($A18,deliba,2,0)*(Físico!AN18),0)</f>
        <v>0</v>
      </c>
      <c r="AP18" s="1">
        <f t="shared" si="1"/>
        <v>19763.7</v>
      </c>
    </row>
    <row r="19" spans="1:42" x14ac:dyDescent="0.25">
      <c r="A19">
        <f t="shared" si="0"/>
        <v>405050372</v>
      </c>
      <c r="B19" t="s">
        <v>18</v>
      </c>
      <c r="C19" s="1">
        <f>IFERROR(VLOOKUP($A19,deliba,2,0)*(Físico!B19),0)</f>
        <v>9000</v>
      </c>
      <c r="D19" s="1">
        <f>IFERROR(VLOOKUP($A19,deliba,2,0)*(Físico!C19),0)</f>
        <v>21150</v>
      </c>
      <c r="E19" s="1">
        <f>IFERROR(VLOOKUP($A19,deliba,2,0)*(Físico!D19),0)</f>
        <v>4050</v>
      </c>
      <c r="F19" s="1">
        <f>IFERROR(VLOOKUP($A19,deliba,2,0)*(Físico!E19),0)</f>
        <v>0</v>
      </c>
      <c r="G19" s="1">
        <f>IFERROR(VLOOKUP($A19,deliba,2,0)*(Físico!F19),0)</f>
        <v>0</v>
      </c>
      <c r="H19" s="1">
        <f>IFERROR(VLOOKUP($A19,deliba,2,0)*(Físico!G19),0)</f>
        <v>1350</v>
      </c>
      <c r="I19" s="1">
        <f>IFERROR(VLOOKUP($A19,deliba,2,0)*(Físico!H19),0)</f>
        <v>7650</v>
      </c>
      <c r="J19" s="1">
        <f>IFERROR(VLOOKUP($A19,deliba,2,0)*(Físico!I19),0)</f>
        <v>29700</v>
      </c>
      <c r="K19" s="1">
        <f>IFERROR(VLOOKUP($A19,deliba,2,0)*(Físico!J19),0)</f>
        <v>0</v>
      </c>
      <c r="L19" s="1">
        <f>IFERROR(VLOOKUP($A19,deliba,2,0)*(Físico!K19),0)</f>
        <v>32850</v>
      </c>
      <c r="M19" s="1">
        <f>IFERROR(VLOOKUP($A19,deliba,2,0)*(Físico!L19),0)</f>
        <v>0</v>
      </c>
      <c r="N19" s="1">
        <f>IFERROR(VLOOKUP($A19,deliba,2,0)*(Físico!M19),0)</f>
        <v>26100</v>
      </c>
      <c r="O19" s="1">
        <f>IFERROR(VLOOKUP($A19,deliba,2,0)*(Físico!N19),0)</f>
        <v>37350</v>
      </c>
      <c r="P19" s="1">
        <f>IFERROR(VLOOKUP($A19,deliba,2,0)*(Físico!O19),0)</f>
        <v>45000</v>
      </c>
      <c r="Q19" s="1">
        <f>IFERROR(VLOOKUP($A19,deliba,2,0)*(Físico!P19),0)</f>
        <v>9000</v>
      </c>
      <c r="R19" s="1">
        <f>IFERROR(VLOOKUP($A19,deliba,2,0)*(Físico!Q19),0)</f>
        <v>0</v>
      </c>
      <c r="S19" s="1">
        <f>IFERROR(VLOOKUP($A19,deliba,2,0)*(Físico!R19),0)</f>
        <v>0</v>
      </c>
      <c r="T19" s="1">
        <f>IFERROR(VLOOKUP($A19,deliba,2,0)*(Físico!S19),0)</f>
        <v>55350</v>
      </c>
      <c r="U19" s="1">
        <f>IFERROR(VLOOKUP($A19,deliba,2,0)*(Físico!T19),0)</f>
        <v>0</v>
      </c>
      <c r="V19" s="1">
        <f>IFERROR(VLOOKUP($A19,deliba,2,0)*(Físico!U19),0)</f>
        <v>6300</v>
      </c>
      <c r="W19" s="1">
        <f>IFERROR(VLOOKUP($A19,deliba,2,0)*(Físico!V19),0)</f>
        <v>40050</v>
      </c>
      <c r="X19" s="1">
        <f>IFERROR(VLOOKUP($A19,deliba,2,0)*(Físico!W19),0)</f>
        <v>0</v>
      </c>
      <c r="Y19" s="1">
        <f>IFERROR(VLOOKUP($A19,deliba,2,0)*(Físico!X19),0)</f>
        <v>0</v>
      </c>
      <c r="Z19" s="1">
        <f>IFERROR(VLOOKUP($A19,deliba,2,0)*(Físico!Y19),0)</f>
        <v>0</v>
      </c>
      <c r="AA19" s="1">
        <f>IFERROR(VLOOKUP($A19,deliba,2,0)*(Físico!Z19),0)</f>
        <v>176400</v>
      </c>
      <c r="AB19" s="1">
        <f>IFERROR(VLOOKUP($A19,deliba,2,0)*(Físico!AA19),0)</f>
        <v>72900</v>
      </c>
      <c r="AC19" s="1">
        <f>IFERROR(VLOOKUP($A19,deliba,2,0)*(Físico!AB19),0)</f>
        <v>100350</v>
      </c>
      <c r="AD19" s="1">
        <f>IFERROR(VLOOKUP($A19,deliba,2,0)*(Físico!AC19),0)</f>
        <v>28800</v>
      </c>
      <c r="AE19" s="1">
        <f>IFERROR(VLOOKUP($A19,deliba,2,0)*(Físico!AD19),0)</f>
        <v>3150</v>
      </c>
      <c r="AF19" s="1">
        <f>IFERROR(VLOOKUP($A19,deliba,2,0)*(Físico!AE19),0)</f>
        <v>8100</v>
      </c>
      <c r="AG19" s="1">
        <f>IFERROR(VLOOKUP($A19,deliba,2,0)*(Físico!AF19),0)</f>
        <v>33300</v>
      </c>
      <c r="AH19" s="1">
        <f>IFERROR(VLOOKUP($A19,deliba,2,0)*(Físico!AG19),0)</f>
        <v>119700</v>
      </c>
      <c r="AI19" s="1">
        <f>IFERROR(VLOOKUP($A19,deliba,2,0)*(Físico!AH19),0)</f>
        <v>55350</v>
      </c>
      <c r="AJ19" s="1">
        <f>IFERROR(VLOOKUP($A19,deliba,2,0)*(Físico!AI19),0)</f>
        <v>74250</v>
      </c>
      <c r="AK19" s="1">
        <f>IFERROR(VLOOKUP($A19,deliba,2,0)*(Físico!AJ19),0)</f>
        <v>114300</v>
      </c>
      <c r="AL19" s="1">
        <f>IFERROR(VLOOKUP($A19,deliba,2,0)*(Físico!AK19),0)</f>
        <v>1800</v>
      </c>
      <c r="AM19" s="1">
        <f>IFERROR(VLOOKUP($A19,deliba,2,0)*(Físico!AL19),0)</f>
        <v>45450</v>
      </c>
      <c r="AN19" s="1">
        <f>IFERROR(VLOOKUP($A19,deliba,2,0)*(Físico!AM19),0)</f>
        <v>40500</v>
      </c>
      <c r="AO19" s="1">
        <f>IFERROR(VLOOKUP($A19,deliba,2,0)*(Físico!AN19),0)</f>
        <v>5400</v>
      </c>
      <c r="AP19" s="1">
        <f t="shared" si="1"/>
        <v>1204650</v>
      </c>
    </row>
    <row r="20" spans="1:42" x14ac:dyDescent="0.25">
      <c r="A20">
        <f t="shared" si="0"/>
        <v>409050083</v>
      </c>
      <c r="B20" t="s">
        <v>19</v>
      </c>
      <c r="C20" s="1">
        <f>IFERROR(VLOOKUP($A20,deliba,2,0)*(Físico!B20),0)</f>
        <v>0</v>
      </c>
      <c r="D20" s="1">
        <f>IFERROR(VLOOKUP($A20,deliba,2,0)*(Físico!C20),0)</f>
        <v>0</v>
      </c>
      <c r="E20" s="1">
        <f>IFERROR(VLOOKUP($A20,deliba,2,0)*(Físico!D20),0)</f>
        <v>0</v>
      </c>
      <c r="F20" s="1">
        <f>IFERROR(VLOOKUP($A20,deliba,2,0)*(Físico!E20),0)</f>
        <v>876.48</v>
      </c>
      <c r="G20" s="1">
        <f>IFERROR(VLOOKUP($A20,deliba,2,0)*(Físico!F20),0)</f>
        <v>876.48</v>
      </c>
      <c r="H20" s="1">
        <f>IFERROR(VLOOKUP($A20,deliba,2,0)*(Físico!G20),0)</f>
        <v>0</v>
      </c>
      <c r="I20" s="1">
        <f>IFERROR(VLOOKUP($A20,deliba,2,0)*(Físico!H20),0)</f>
        <v>438.24</v>
      </c>
      <c r="J20" s="1">
        <f>IFERROR(VLOOKUP($A20,deliba,2,0)*(Físico!I20),0)</f>
        <v>2191.1999999999998</v>
      </c>
      <c r="K20" s="1">
        <f>IFERROR(VLOOKUP($A20,deliba,2,0)*(Físico!J20),0)</f>
        <v>6135.3600000000006</v>
      </c>
      <c r="L20" s="1">
        <f>IFERROR(VLOOKUP($A20,deliba,2,0)*(Físico!K20),0)</f>
        <v>1752.96</v>
      </c>
      <c r="M20" s="1">
        <f>IFERROR(VLOOKUP($A20,deliba,2,0)*(Físico!L20),0)</f>
        <v>3067.6800000000003</v>
      </c>
      <c r="N20" s="1">
        <f>IFERROR(VLOOKUP($A20,deliba,2,0)*(Físico!M20),0)</f>
        <v>1314.72</v>
      </c>
      <c r="O20" s="1">
        <f>IFERROR(VLOOKUP($A20,deliba,2,0)*(Físico!N20),0)</f>
        <v>3505.92</v>
      </c>
      <c r="P20" s="1">
        <f>IFERROR(VLOOKUP($A20,deliba,2,0)*(Físico!O20),0)</f>
        <v>0</v>
      </c>
      <c r="Q20" s="1">
        <f>IFERROR(VLOOKUP($A20,deliba,2,0)*(Físico!P20),0)</f>
        <v>0</v>
      </c>
      <c r="R20" s="1">
        <f>IFERROR(VLOOKUP($A20,deliba,2,0)*(Físico!Q20),0)</f>
        <v>876.48</v>
      </c>
      <c r="S20" s="1">
        <f>IFERROR(VLOOKUP($A20,deliba,2,0)*(Físico!R20),0)</f>
        <v>10079.52</v>
      </c>
      <c r="T20" s="1">
        <f>IFERROR(VLOOKUP($A20,deliba,2,0)*(Físico!S20),0)</f>
        <v>0</v>
      </c>
      <c r="U20" s="1">
        <f>IFERROR(VLOOKUP($A20,deliba,2,0)*(Físico!T20),0)</f>
        <v>438.24</v>
      </c>
      <c r="V20" s="1">
        <f>IFERROR(VLOOKUP($A20,deliba,2,0)*(Físico!U20),0)</f>
        <v>0</v>
      </c>
      <c r="W20" s="1">
        <f>IFERROR(VLOOKUP($A20,deliba,2,0)*(Físico!V20),0)</f>
        <v>0</v>
      </c>
      <c r="X20" s="1">
        <f>IFERROR(VLOOKUP($A20,deliba,2,0)*(Físico!W20),0)</f>
        <v>0</v>
      </c>
      <c r="Y20" s="1">
        <f>IFERROR(VLOOKUP($A20,deliba,2,0)*(Físico!X20),0)</f>
        <v>0</v>
      </c>
      <c r="Z20" s="1">
        <f>IFERROR(VLOOKUP($A20,deliba,2,0)*(Físico!Y20),0)</f>
        <v>0</v>
      </c>
      <c r="AA20" s="1">
        <f>IFERROR(VLOOKUP($A20,deliba,2,0)*(Físico!Z20),0)</f>
        <v>0</v>
      </c>
      <c r="AB20" s="1">
        <f>IFERROR(VLOOKUP($A20,deliba,2,0)*(Físico!AA20),0)</f>
        <v>7011.84</v>
      </c>
      <c r="AC20" s="1">
        <f>IFERROR(VLOOKUP($A20,deliba,2,0)*(Físico!AB20),0)</f>
        <v>0</v>
      </c>
      <c r="AD20" s="1">
        <f>IFERROR(VLOOKUP($A20,deliba,2,0)*(Físico!AC20),0)</f>
        <v>0</v>
      </c>
      <c r="AE20" s="1">
        <f>IFERROR(VLOOKUP($A20,deliba,2,0)*(Físico!AD20),0)</f>
        <v>0</v>
      </c>
      <c r="AF20" s="1">
        <f>IFERROR(VLOOKUP($A20,deliba,2,0)*(Físico!AE20),0)</f>
        <v>0</v>
      </c>
      <c r="AG20" s="1">
        <f>IFERROR(VLOOKUP($A20,deliba,2,0)*(Físico!AF20),0)</f>
        <v>0</v>
      </c>
      <c r="AH20" s="1">
        <f>IFERROR(VLOOKUP($A20,deliba,2,0)*(Físico!AG20),0)</f>
        <v>0</v>
      </c>
      <c r="AI20" s="1">
        <f>IFERROR(VLOOKUP($A20,deliba,2,0)*(Físico!AH20),0)</f>
        <v>0</v>
      </c>
      <c r="AJ20" s="1">
        <f>IFERROR(VLOOKUP($A20,deliba,2,0)*(Físico!AI20),0)</f>
        <v>0</v>
      </c>
      <c r="AK20" s="1">
        <f>IFERROR(VLOOKUP($A20,deliba,2,0)*(Físico!AJ20),0)</f>
        <v>0</v>
      </c>
      <c r="AL20" s="1">
        <f>IFERROR(VLOOKUP($A20,deliba,2,0)*(Físico!AK20),0)</f>
        <v>0</v>
      </c>
      <c r="AM20" s="1">
        <f>IFERROR(VLOOKUP($A20,deliba,2,0)*(Físico!AL20),0)</f>
        <v>0</v>
      </c>
      <c r="AN20" s="1">
        <f>IFERROR(VLOOKUP($A20,deliba,2,0)*(Físico!AM20),0)</f>
        <v>0</v>
      </c>
      <c r="AO20" s="1">
        <f>IFERROR(VLOOKUP($A20,deliba,2,0)*(Físico!AN20),0)</f>
        <v>0</v>
      </c>
      <c r="AP20" s="1">
        <f>SUM(C20:AO20)</f>
        <v>38565.120000000003</v>
      </c>
    </row>
    <row r="21" spans="1:42" x14ac:dyDescent="0.25">
      <c r="B21" t="s">
        <v>20</v>
      </c>
      <c r="C21" s="1">
        <f>SUM(C2:C20)</f>
        <v>21849.91</v>
      </c>
      <c r="D21" s="1">
        <f t="shared" ref="D21:AO21" si="2">SUM(D2:D20)</f>
        <v>35584.559999999998</v>
      </c>
      <c r="E21" s="1">
        <f t="shared" si="2"/>
        <v>5577.18</v>
      </c>
      <c r="F21" s="1">
        <f t="shared" si="2"/>
        <v>876.48</v>
      </c>
      <c r="G21" s="1">
        <f t="shared" si="2"/>
        <v>876.48</v>
      </c>
      <c r="H21" s="1">
        <f t="shared" si="2"/>
        <v>1350</v>
      </c>
      <c r="I21" s="1">
        <f t="shared" si="2"/>
        <v>8088.24</v>
      </c>
      <c r="J21" s="1">
        <f t="shared" si="2"/>
        <v>31891.200000000001</v>
      </c>
      <c r="K21" s="1">
        <f t="shared" si="2"/>
        <v>6135.3600000000006</v>
      </c>
      <c r="L21" s="1">
        <f t="shared" si="2"/>
        <v>190696.1</v>
      </c>
      <c r="M21" s="1">
        <f t="shared" si="2"/>
        <v>4729.4400000000005</v>
      </c>
      <c r="N21" s="1">
        <f t="shared" si="2"/>
        <v>49435.16</v>
      </c>
      <c r="O21" s="1">
        <f t="shared" si="2"/>
        <v>40855.919999999998</v>
      </c>
      <c r="P21" s="1">
        <f t="shared" si="2"/>
        <v>138887.41999999998</v>
      </c>
      <c r="Q21" s="1">
        <f t="shared" si="2"/>
        <v>9451.08</v>
      </c>
      <c r="R21" s="1">
        <f t="shared" si="2"/>
        <v>876.48</v>
      </c>
      <c r="S21" s="1">
        <f t="shared" si="2"/>
        <v>10079.52</v>
      </c>
      <c r="T21" s="1">
        <f t="shared" si="2"/>
        <v>78518.61</v>
      </c>
      <c r="U21" s="1">
        <f t="shared" si="2"/>
        <v>438.24</v>
      </c>
      <c r="V21" s="1">
        <f t="shared" si="2"/>
        <v>9006.48</v>
      </c>
      <c r="W21" s="1">
        <f t="shared" si="2"/>
        <v>59670.58</v>
      </c>
      <c r="X21" s="1">
        <f t="shared" si="2"/>
        <v>6402.09</v>
      </c>
      <c r="Y21" s="1">
        <f t="shared" si="2"/>
        <v>2706.48</v>
      </c>
      <c r="Z21" s="1">
        <f t="shared" si="2"/>
        <v>55703.77</v>
      </c>
      <c r="AA21" s="1">
        <f t="shared" si="2"/>
        <v>196698.6</v>
      </c>
      <c r="AB21" s="1">
        <f t="shared" si="2"/>
        <v>191337.47999999998</v>
      </c>
      <c r="AC21" s="1">
        <f t="shared" si="2"/>
        <v>208840.88</v>
      </c>
      <c r="AD21" s="1">
        <f t="shared" si="2"/>
        <v>67894.47</v>
      </c>
      <c r="AE21" s="1">
        <f t="shared" si="2"/>
        <v>4052.16</v>
      </c>
      <c r="AF21" s="1">
        <f t="shared" si="2"/>
        <v>12118.48</v>
      </c>
      <c r="AG21" s="1">
        <f t="shared" si="2"/>
        <v>33300</v>
      </c>
      <c r="AH21" s="1">
        <f t="shared" si="2"/>
        <v>192091.94</v>
      </c>
      <c r="AI21" s="1">
        <f t="shared" si="2"/>
        <v>55350</v>
      </c>
      <c r="AJ21" s="1">
        <f t="shared" si="2"/>
        <v>96745.9</v>
      </c>
      <c r="AK21" s="1">
        <f t="shared" si="2"/>
        <v>152641.79999999999</v>
      </c>
      <c r="AL21" s="1">
        <f t="shared" si="2"/>
        <v>4465.24</v>
      </c>
      <c r="AM21" s="1">
        <f t="shared" si="2"/>
        <v>229231.45</v>
      </c>
      <c r="AN21" s="1">
        <f t="shared" si="2"/>
        <v>40500</v>
      </c>
      <c r="AO21" s="1">
        <f t="shared" si="2"/>
        <v>15383.06</v>
      </c>
      <c r="AP21" s="1">
        <f>SUM(AP2:AP20)</f>
        <v>2270338.2399999998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CF20D-E9B3-4D62-808C-DCBCAEFAD52E}">
  <dimension ref="A1:AO21"/>
  <sheetViews>
    <sheetView tabSelected="1" topLeftCell="AC1" workbookViewId="0">
      <selection activeCell="AO21" sqref="AO21"/>
    </sheetView>
  </sheetViews>
  <sheetFormatPr defaultRowHeight="15" x14ac:dyDescent="0.25"/>
  <cols>
    <col min="1" max="1" width="65.42578125" bestFit="1" customWidth="1"/>
    <col min="41" max="41" width="15.85546875" bestFit="1" customWidth="1"/>
  </cols>
  <sheetData>
    <row r="1" spans="1:41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20</v>
      </c>
    </row>
    <row r="2" spans="1:41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814.96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SUM(B2:AN2)</f>
        <v>814.96</v>
      </c>
    </row>
    <row r="3" spans="1:41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551.25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2205</v>
      </c>
      <c r="AC3" s="2">
        <f>Financeiro!AC3+Complemento!AD3</f>
        <v>551.25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6615</v>
      </c>
      <c r="AM3" s="2">
        <f>Financeiro!AM3+Complemento!AN3</f>
        <v>0</v>
      </c>
      <c r="AN3" s="2">
        <f>Financeiro!AN3+Complemento!AO3</f>
        <v>0</v>
      </c>
      <c r="AO3" s="2">
        <f t="shared" ref="AO3:AO20" si="0">SUM(B3:AN3)</f>
        <v>9922.5</v>
      </c>
    </row>
    <row r="4" spans="1:41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19310.48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 t="shared" si="0"/>
        <v>19310.48</v>
      </c>
    </row>
    <row r="5" spans="1:41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11197.44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933.12000000000012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 t="shared" si="0"/>
        <v>12130.560000000001</v>
      </c>
    </row>
    <row r="6" spans="1:41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3323.52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3323.52</v>
      </c>
      <c r="AM6" s="2">
        <f>Financeiro!AM6+Complemento!AN6</f>
        <v>0</v>
      </c>
      <c r="AN6" s="2">
        <f>Financeiro!AN6+Complemento!AO6</f>
        <v>0</v>
      </c>
      <c r="AO6" s="2">
        <f t="shared" si="0"/>
        <v>6647.04</v>
      </c>
    </row>
    <row r="7" spans="1:41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4671.28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4671.28</v>
      </c>
      <c r="AM7" s="2">
        <f>Financeiro!AM7+Complemento!AN7</f>
        <v>0</v>
      </c>
      <c r="AN7" s="2">
        <f>Financeiro!AN7+Complemento!AO7</f>
        <v>0</v>
      </c>
      <c r="AO7" s="2">
        <f t="shared" si="0"/>
        <v>9342.56</v>
      </c>
    </row>
    <row r="8" spans="1:41" x14ac:dyDescent="0.25">
      <c r="A8" t="s">
        <v>7</v>
      </c>
      <c r="B8" s="2">
        <f>Financeiro!B8+Complemento!C8</f>
        <v>1936.9799999999998</v>
      </c>
      <c r="C8" s="2">
        <f>Financeiro!C8+Complemento!D8</f>
        <v>0</v>
      </c>
      <c r="D8" s="2">
        <f>Financeiro!D8+Complemento!E8</f>
        <v>1291.32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21306.78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1936.9799999999998</v>
      </c>
      <c r="W8" s="2">
        <f>Financeiro!W8+Complemento!X8</f>
        <v>645.66</v>
      </c>
      <c r="X8" s="2">
        <f>Financeiro!X8+Complemento!Y8</f>
        <v>0</v>
      </c>
      <c r="Y8" s="2">
        <f>Financeiro!Y8+Complemento!Z8</f>
        <v>36802.619999999995</v>
      </c>
      <c r="Z8" s="2">
        <f>Financeiro!Z8+Complemento!AA8</f>
        <v>0</v>
      </c>
      <c r="AA8" s="2">
        <f>Financeiro!AA8+Complemento!AB8</f>
        <v>3873.9599999999996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1936.9799999999998</v>
      </c>
      <c r="AM8" s="2">
        <f>Financeiro!AM8+Complemento!AN8</f>
        <v>0</v>
      </c>
      <c r="AN8" s="2">
        <f>Financeiro!AN8+Complemento!AO8</f>
        <v>0</v>
      </c>
      <c r="AO8" s="2">
        <f t="shared" si="0"/>
        <v>69731.28</v>
      </c>
    </row>
    <row r="9" spans="1:41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19435.079999999998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2286.48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1143.24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1143.24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 t="shared" si="0"/>
        <v>24008.04</v>
      </c>
    </row>
    <row r="10" spans="1:41" x14ac:dyDescent="0.25">
      <c r="A10" t="s">
        <v>9</v>
      </c>
      <c r="B10" s="2">
        <f>Financeiro!B10+Complemento!C10</f>
        <v>1721.84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3443.68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5165.5200000000004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1721.84</v>
      </c>
      <c r="Z10" s="2">
        <f>Financeiro!Z10+Complemento!AA10</f>
        <v>0</v>
      </c>
      <c r="AA10" s="2">
        <f>Financeiro!AA10+Complemento!AB10</f>
        <v>2582.7600000000002</v>
      </c>
      <c r="AB10" s="2">
        <f>Financeiro!AB10+Complemento!AC10</f>
        <v>15496.56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1721.84</v>
      </c>
      <c r="AF10" s="2">
        <f>Financeiro!AF10+Complemento!AG10</f>
        <v>0</v>
      </c>
      <c r="AG10" s="2">
        <f>Financeiro!AG10+Complemento!AH10</f>
        <v>47350.6</v>
      </c>
      <c r="AH10" s="2">
        <f>Financeiro!AH10+Complemento!AI10</f>
        <v>0</v>
      </c>
      <c r="AI10" s="2">
        <f>Financeiro!AI10+Complemento!AJ10</f>
        <v>860.92</v>
      </c>
      <c r="AJ10" s="2">
        <f>Financeiro!AJ10+Complemento!AK10</f>
        <v>0</v>
      </c>
      <c r="AK10" s="2">
        <f>Financeiro!AK10+Complemento!AL10</f>
        <v>1721.84</v>
      </c>
      <c r="AL10" s="2">
        <f>Financeiro!AL10+Complemento!AM10</f>
        <v>154104.68</v>
      </c>
      <c r="AM10" s="2">
        <f>Financeiro!AM10+Complemento!AN10</f>
        <v>0</v>
      </c>
      <c r="AN10" s="2">
        <f>Financeiro!AN10+Complemento!AO10</f>
        <v>16357.48</v>
      </c>
      <c r="AO10" s="2">
        <f t="shared" si="0"/>
        <v>252249.56</v>
      </c>
    </row>
    <row r="11" spans="1:41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898.88</v>
      </c>
      <c r="L11" s="2">
        <f>Financeiro!L11+Complemento!M11</f>
        <v>1797.76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3595.52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12584.32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7191.04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55730.559999999998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 t="shared" si="0"/>
        <v>81798.080000000002</v>
      </c>
    </row>
    <row r="12" spans="1:41" x14ac:dyDescent="0.25">
      <c r="A12" t="s">
        <v>11</v>
      </c>
      <c r="B12" s="2">
        <f>Financeiro!B12+Complemento!C12</f>
        <v>12968.55</v>
      </c>
      <c r="C12" s="2">
        <f>Financeiro!C12+Complemento!D12</f>
        <v>18043.2</v>
      </c>
      <c r="D12" s="2">
        <f>Financeiro!D12+Complemento!E12</f>
        <v>563.85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89088.3</v>
      </c>
      <c r="L12" s="2">
        <f>Financeiro!L12+Complemento!M12</f>
        <v>0</v>
      </c>
      <c r="M12" s="2">
        <f>Financeiro!M12+Complemento!N12</f>
        <v>25373.25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563.85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6766.2</v>
      </c>
      <c r="T12" s="2">
        <f>Financeiro!T12+Complemento!U12</f>
        <v>0</v>
      </c>
      <c r="U12" s="2">
        <f>Financeiro!U12+Complemento!V12</f>
        <v>3383.1</v>
      </c>
      <c r="V12" s="2">
        <f>Financeiro!V12+Complemento!W12</f>
        <v>9021.6</v>
      </c>
      <c r="W12" s="2">
        <f>Financeiro!W12+Complemento!X12</f>
        <v>7330.05</v>
      </c>
      <c r="X12" s="2">
        <f>Financeiro!X12+Complemento!Y12</f>
        <v>3383.1</v>
      </c>
      <c r="Y12" s="2">
        <f>Financeiro!Y12+Complemento!Z12</f>
        <v>28192.5</v>
      </c>
      <c r="Z12" s="2">
        <f>Financeiro!Z12+Complemento!AA12</f>
        <v>25373.25</v>
      </c>
      <c r="AA12" s="2">
        <f>Financeiro!AA12+Complemento!AB12</f>
        <v>133632.44999999998</v>
      </c>
      <c r="AB12" s="2">
        <f>Financeiro!AB12+Complemento!AC12</f>
        <v>123483.15</v>
      </c>
      <c r="AC12" s="2">
        <f>Financeiro!AC12+Complemento!AD12</f>
        <v>47363.4</v>
      </c>
      <c r="AD12" s="2">
        <f>Financeiro!AD12+Complemento!AE12</f>
        <v>1127.7</v>
      </c>
      <c r="AE12" s="2">
        <f>Financeiro!AE12+Complemento!AF12</f>
        <v>3946.95</v>
      </c>
      <c r="AF12" s="2">
        <f>Financeiro!AF12+Complemento!AG12</f>
        <v>0</v>
      </c>
      <c r="AG12" s="2">
        <f>Financeiro!AG12+Complemento!AH12</f>
        <v>60895.8</v>
      </c>
      <c r="AH12" s="2">
        <f>Financeiro!AH12+Complemento!AI12</f>
        <v>0</v>
      </c>
      <c r="AI12" s="2">
        <f>Financeiro!AI12+Complemento!AJ12</f>
        <v>26500.949999999997</v>
      </c>
      <c r="AJ12" s="2">
        <f>Financeiro!AJ12+Complemento!AK12</f>
        <v>47927.25</v>
      </c>
      <c r="AK12" s="2">
        <f>Financeiro!AK12+Complemento!AL12</f>
        <v>2255.4</v>
      </c>
      <c r="AL12" s="2">
        <f>Financeiro!AL12+Complemento!AM12</f>
        <v>93035.25</v>
      </c>
      <c r="AM12" s="2">
        <f>Financeiro!AM12+Complemento!AN12</f>
        <v>0</v>
      </c>
      <c r="AN12" s="2">
        <f>Financeiro!AN12+Complemento!AO12</f>
        <v>2255.4</v>
      </c>
      <c r="AO12" s="2">
        <f t="shared" si="0"/>
        <v>772474.5</v>
      </c>
    </row>
    <row r="13" spans="1:41" x14ac:dyDescent="0.25">
      <c r="A13" t="s">
        <v>12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967.2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 t="shared" si="0"/>
        <v>967.2</v>
      </c>
    </row>
    <row r="14" spans="1:41" x14ac:dyDescent="0.25">
      <c r="A14" t="s">
        <v>13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4500</v>
      </c>
      <c r="AM14" s="2">
        <f>Financeiro!AM14+Complemento!AN14</f>
        <v>0</v>
      </c>
      <c r="AN14" s="2">
        <f>Financeiro!AN14+Complemento!AO14</f>
        <v>0</v>
      </c>
      <c r="AO14" s="2">
        <f t="shared" si="0"/>
        <v>4500</v>
      </c>
    </row>
    <row r="15" spans="1:41" x14ac:dyDescent="0.25">
      <c r="A15" t="s">
        <v>14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3465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1980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990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22500</v>
      </c>
      <c r="AM15" s="2">
        <f>Financeiro!AM15+Complemento!AN15</f>
        <v>0</v>
      </c>
      <c r="AN15" s="2">
        <f>Financeiro!AN15+Complemento!AO15</f>
        <v>0</v>
      </c>
      <c r="AO15" s="2">
        <f t="shared" si="0"/>
        <v>28935</v>
      </c>
    </row>
    <row r="16" spans="1:41" x14ac:dyDescent="0.25">
      <c r="A16" t="s">
        <v>15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42722.96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 t="shared" si="0"/>
        <v>42722.96</v>
      </c>
    </row>
    <row r="17" spans="1:41" x14ac:dyDescent="0.25">
      <c r="A17" t="s">
        <v>16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78559.200000000012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81177.84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 t="shared" si="0"/>
        <v>159737.04</v>
      </c>
    </row>
    <row r="18" spans="1:41" x14ac:dyDescent="0.25">
      <c r="A18" t="s">
        <v>17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32340.6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7186.8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 t="shared" si="0"/>
        <v>39527.4</v>
      </c>
    </row>
    <row r="19" spans="1:41" x14ac:dyDescent="0.25">
      <c r="A19" t="s">
        <v>18</v>
      </c>
      <c r="B19" s="2">
        <f>Financeiro!B19+Complemento!C19</f>
        <v>24432</v>
      </c>
      <c r="C19" s="2">
        <f>Financeiro!C19+Complemento!D19</f>
        <v>57415.199999999997</v>
      </c>
      <c r="D19" s="2">
        <f>Financeiro!D19+Complemento!E19</f>
        <v>10994.4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3664.8</v>
      </c>
      <c r="H19" s="2">
        <f>Financeiro!H19+Complemento!I19</f>
        <v>20767.2</v>
      </c>
      <c r="I19" s="2">
        <f>Financeiro!I19+Complemento!J19</f>
        <v>80625.600000000006</v>
      </c>
      <c r="J19" s="2">
        <f>Financeiro!J19+Complemento!K19</f>
        <v>0</v>
      </c>
      <c r="K19" s="2">
        <f>Financeiro!K19+Complemento!L19</f>
        <v>89176.8</v>
      </c>
      <c r="L19" s="2">
        <f>Financeiro!L19+Complemento!M19</f>
        <v>0</v>
      </c>
      <c r="M19" s="2">
        <f>Financeiro!M19+Complemento!N19</f>
        <v>70852.800000000003</v>
      </c>
      <c r="N19" s="2">
        <f>Financeiro!N19+Complemento!O19</f>
        <v>101392.8</v>
      </c>
      <c r="O19" s="2">
        <f>Financeiro!O19+Complemento!P19</f>
        <v>122160</v>
      </c>
      <c r="P19" s="2">
        <f>Financeiro!P19+Complemento!Q19</f>
        <v>24432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150256.79999999999</v>
      </c>
      <c r="T19" s="2">
        <f>Financeiro!T19+Complemento!U19</f>
        <v>0</v>
      </c>
      <c r="U19" s="2">
        <f>Financeiro!U19+Complemento!V19</f>
        <v>17102.400000000001</v>
      </c>
      <c r="V19" s="2">
        <f>Financeiro!V19+Complemento!W19</f>
        <v>108722.4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478867.20000000001</v>
      </c>
      <c r="AA19" s="2">
        <f>Financeiro!AA19+Complemento!AB19</f>
        <v>197899.2</v>
      </c>
      <c r="AB19" s="2">
        <f>Financeiro!AB19+Complemento!AC19</f>
        <v>272416.8</v>
      </c>
      <c r="AC19" s="2">
        <f>Financeiro!AC19+Complemento!AD19</f>
        <v>78182.399999999994</v>
      </c>
      <c r="AD19" s="2">
        <f>Financeiro!AD19+Complemento!AE19</f>
        <v>8551.2000000000007</v>
      </c>
      <c r="AE19" s="2">
        <f>Financeiro!AE19+Complemento!AF19</f>
        <v>21988.799999999999</v>
      </c>
      <c r="AF19" s="2">
        <f>Financeiro!AF19+Complemento!AG19</f>
        <v>90398.399999999994</v>
      </c>
      <c r="AG19" s="2">
        <f>Financeiro!AG19+Complemento!AH19</f>
        <v>324945.59999999998</v>
      </c>
      <c r="AH19" s="2">
        <f>Financeiro!AH19+Complemento!AI19</f>
        <v>150256.79999999999</v>
      </c>
      <c r="AI19" s="2">
        <f>Financeiro!AI19+Complemento!AJ19</f>
        <v>201564</v>
      </c>
      <c r="AJ19" s="2">
        <f>Financeiro!AJ19+Complemento!AK19</f>
        <v>310286.40000000002</v>
      </c>
      <c r="AK19" s="2">
        <f>Financeiro!AK19+Complemento!AL19</f>
        <v>4886.3999999999996</v>
      </c>
      <c r="AL19" s="2">
        <f>Financeiro!AL19+Complemento!AM19</f>
        <v>123381.6</v>
      </c>
      <c r="AM19" s="2">
        <f>Financeiro!AM19+Complemento!AN19</f>
        <v>109944</v>
      </c>
      <c r="AN19" s="2">
        <f>Financeiro!AN19+Complemento!AO19</f>
        <v>14659.2</v>
      </c>
      <c r="AO19" s="2">
        <f t="shared" si="0"/>
        <v>3270223.1999999997</v>
      </c>
    </row>
    <row r="20" spans="1:41" x14ac:dyDescent="0.25">
      <c r="A20" t="s">
        <v>19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1752.96</v>
      </c>
      <c r="F20" s="2">
        <f>Financeiro!F20+Complemento!G20</f>
        <v>1752.96</v>
      </c>
      <c r="G20" s="2">
        <f>Financeiro!G20+Complemento!H20</f>
        <v>0</v>
      </c>
      <c r="H20" s="2">
        <f>Financeiro!H20+Complemento!I20</f>
        <v>657.36</v>
      </c>
      <c r="I20" s="2">
        <f>Financeiro!I20+Complemento!J20</f>
        <v>4382.3999999999996</v>
      </c>
      <c r="J20" s="2">
        <f>Financeiro!J20+Complemento!K20</f>
        <v>9203.0400000000009</v>
      </c>
      <c r="K20" s="2">
        <f>Financeiro!K20+Complemento!L20</f>
        <v>3505.92</v>
      </c>
      <c r="L20" s="2">
        <f>Financeiro!L20+Complemento!M20</f>
        <v>6135.3600000000006</v>
      </c>
      <c r="M20" s="2">
        <f>Financeiro!M20+Complemento!N20</f>
        <v>1972.08</v>
      </c>
      <c r="N20" s="2">
        <f>Financeiro!N20+Complemento!O20</f>
        <v>5258.88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1752.96</v>
      </c>
      <c r="R20" s="2">
        <f>Financeiro!R20+Complemento!S20</f>
        <v>15119.28</v>
      </c>
      <c r="S20" s="2">
        <f>Financeiro!S20+Complemento!T20</f>
        <v>0</v>
      </c>
      <c r="T20" s="2">
        <f>Financeiro!T20+Complemento!U20</f>
        <v>876.48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14023.68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 t="shared" si="0"/>
        <v>66393.36</v>
      </c>
    </row>
    <row r="21" spans="1:41" x14ac:dyDescent="0.25">
      <c r="A21" t="s">
        <v>20</v>
      </c>
      <c r="B21" s="2">
        <f t="shared" ref="B21:AN21" si="1">SUM(B2:B20)</f>
        <v>41059.369999999995</v>
      </c>
      <c r="C21" s="2">
        <f t="shared" si="1"/>
        <v>75458.399999999994</v>
      </c>
      <c r="D21" s="2">
        <f t="shared" si="1"/>
        <v>12849.57</v>
      </c>
      <c r="E21" s="2">
        <f t="shared" si="1"/>
        <v>1752.96</v>
      </c>
      <c r="F21" s="2">
        <f t="shared" si="1"/>
        <v>1752.96</v>
      </c>
      <c r="G21" s="2">
        <f t="shared" si="1"/>
        <v>3664.8</v>
      </c>
      <c r="H21" s="2">
        <f t="shared" si="1"/>
        <v>21424.560000000001</v>
      </c>
      <c r="I21" s="2">
        <f t="shared" si="1"/>
        <v>85008</v>
      </c>
      <c r="J21" s="2">
        <f t="shared" si="1"/>
        <v>9203.0400000000009</v>
      </c>
      <c r="K21" s="2">
        <f t="shared" si="1"/>
        <v>304767.02</v>
      </c>
      <c r="L21" s="2">
        <f t="shared" si="1"/>
        <v>11256.64</v>
      </c>
      <c r="M21" s="2">
        <f t="shared" si="1"/>
        <v>101641.81000000001</v>
      </c>
      <c r="N21" s="2">
        <f t="shared" si="1"/>
        <v>106651.68000000001</v>
      </c>
      <c r="O21" s="2">
        <f t="shared" si="1"/>
        <v>289216.95999999996</v>
      </c>
      <c r="P21" s="2">
        <f t="shared" si="1"/>
        <v>24995.85</v>
      </c>
      <c r="Q21" s="2">
        <f t="shared" si="1"/>
        <v>1752.96</v>
      </c>
      <c r="R21" s="2">
        <f t="shared" si="1"/>
        <v>27703.599999999999</v>
      </c>
      <c r="S21" s="2">
        <f t="shared" si="1"/>
        <v>178329.78</v>
      </c>
      <c r="T21" s="2">
        <f t="shared" si="1"/>
        <v>876.48</v>
      </c>
      <c r="U21" s="2">
        <f t="shared" si="1"/>
        <v>27676.54</v>
      </c>
      <c r="V21" s="2">
        <f t="shared" si="1"/>
        <v>143940.43</v>
      </c>
      <c r="W21" s="2">
        <f t="shared" si="1"/>
        <v>7975.71</v>
      </c>
      <c r="X21" s="2">
        <f t="shared" si="1"/>
        <v>3383.1</v>
      </c>
      <c r="Y21" s="2">
        <f t="shared" si="1"/>
        <v>68696.959999999992</v>
      </c>
      <c r="Z21" s="2">
        <f t="shared" si="1"/>
        <v>504240.45</v>
      </c>
      <c r="AA21" s="2">
        <f t="shared" si="1"/>
        <v>352012.05</v>
      </c>
      <c r="AB21" s="2">
        <f t="shared" si="1"/>
        <v>470475.31</v>
      </c>
      <c r="AC21" s="2">
        <f t="shared" si="1"/>
        <v>127087.04999999999</v>
      </c>
      <c r="AD21" s="2">
        <f t="shared" si="1"/>
        <v>9678.9000000000015</v>
      </c>
      <c r="AE21" s="2">
        <f t="shared" si="1"/>
        <v>27657.59</v>
      </c>
      <c r="AF21" s="2">
        <f t="shared" si="1"/>
        <v>90398.399999999994</v>
      </c>
      <c r="AG21" s="2">
        <f t="shared" si="1"/>
        <v>433192</v>
      </c>
      <c r="AH21" s="2">
        <f t="shared" si="1"/>
        <v>150256.79999999999</v>
      </c>
      <c r="AI21" s="2">
        <f t="shared" si="1"/>
        <v>231036.31</v>
      </c>
      <c r="AJ21" s="2">
        <f t="shared" si="1"/>
        <v>358213.65</v>
      </c>
      <c r="AK21" s="2">
        <f t="shared" si="1"/>
        <v>8863.64</v>
      </c>
      <c r="AL21" s="2">
        <f t="shared" si="1"/>
        <v>414068.30999999994</v>
      </c>
      <c r="AM21" s="2">
        <f t="shared" si="1"/>
        <v>109944</v>
      </c>
      <c r="AN21" s="2">
        <f t="shared" si="1"/>
        <v>33272.080000000002</v>
      </c>
      <c r="AO21" s="2">
        <f>SUM(AO2:AO20)</f>
        <v>4871435.72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Deliba</vt:lpstr>
      <vt:lpstr>Físico</vt:lpstr>
      <vt:lpstr>Financeiro</vt:lpstr>
      <vt:lpstr>Complemento</vt:lpstr>
      <vt:lpstr>Total</vt:lpstr>
      <vt:lpstr>deliba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2025-09-25T19:33:08Z</dcterms:created>
  <dcterms:modified xsi:type="dcterms:W3CDTF">2025-09-25T19:41:10Z</dcterms:modified>
</cp:coreProperties>
</file>