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Fevereiro 2026\Detalhado\Ambulatorial\"/>
    </mc:Choice>
  </mc:AlternateContent>
  <xr:revisionPtr revIDLastSave="0" documentId="13_ncr:1_{80249DA6-DBD6-4A21-B252-A4F5737DED5D}" xr6:coauthVersionLast="47" xr6:coauthVersionMax="47" xr10:uidLastSave="{00000000-0000-0000-0000-000000000000}"/>
  <bookViews>
    <workbookView xWindow="2730" yWindow="720" windowWidth="14640" windowHeight="15480" firstSheet="1" activeTab="4" xr2:uid="{01738F33-050C-4708-9D6A-92A4104D4023}"/>
  </bookViews>
  <sheets>
    <sheet name="Delib" sheetId="3" r:id="rId1"/>
    <sheet name="Físico" sheetId="2" r:id="rId2"/>
    <sheet name="Financeiro" sheetId="1" r:id="rId3"/>
    <sheet name="Complemento" sheetId="4" r:id="rId4"/>
    <sheet name="Total" sheetId="5" r:id="rId5"/>
  </sheets>
  <externalReferences>
    <externalReference r:id="rId6"/>
  </externalReferences>
  <definedNames>
    <definedName name="delibaa">[1]Delib!$A$1:$B$27</definedName>
    <definedName name="DelibxF">Delib!$A$1:$B$27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5" l="1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Q3" i="5"/>
  <c r="AQ4" i="5"/>
  <c r="AQ5" i="5"/>
  <c r="AQ6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B2" i="5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R3" i="4"/>
  <c r="AR4" i="4"/>
  <c r="AR5" i="4"/>
  <c r="AR6" i="4"/>
  <c r="AR7" i="4"/>
  <c r="AR8" i="4"/>
  <c r="AR9" i="4"/>
  <c r="AR10" i="4"/>
  <c r="AR11" i="4"/>
  <c r="AR12" i="4"/>
  <c r="AR13" i="4"/>
  <c r="AR14" i="4"/>
  <c r="AR15" i="4"/>
  <c r="AR16" i="4"/>
  <c r="AR17" i="4"/>
  <c r="AR18" i="4"/>
  <c r="AR19" i="4"/>
  <c r="AR20" i="4"/>
  <c r="AR21" i="4"/>
  <c r="AR22" i="4"/>
  <c r="AR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AP3" i="4"/>
  <c r="AQ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AQ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Q2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AO2" i="4"/>
  <c r="AP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" i="4"/>
</calcChain>
</file>

<file path=xl/sharedStrings.xml><?xml version="1.0" encoding="utf-8"?>
<sst xmlns="http://schemas.openxmlformats.org/spreadsheetml/2006/main" count="262" uniqueCount="66">
  <si>
    <t>Estabelecimentos CNES-SC</t>
  </si>
  <si>
    <t>0405010010 CORRECAO CIRURGICA DE ENTROPIO E ECTROPIO</t>
  </si>
  <si>
    <t>0405010079 EXERESE DE CALAZIO E OUTRAS PEQUENAS LESOES DA PA</t>
  </si>
  <si>
    <t>0405010117 RECONSTITUICAO DE CANAL LACRIMAL</t>
  </si>
  <si>
    <t>0405010125 RECONSTITUICAO PARCIAL DE PALPEBRA COM TARSORRAFI</t>
  </si>
  <si>
    <t>0405020015 CORRECAO CIRURGICA DE ESTRABISMO (ACIMA DE 2 MUSC</t>
  </si>
  <si>
    <t>0405020023 CORRECAO CIRURGICA DO ESTRABISMO (ATE 2 MUSCULOS)</t>
  </si>
  <si>
    <t>0405030045 FOTOCOAGULACAO A LASER</t>
  </si>
  <si>
    <t>0405030134 VITRECTOMIA ANTERIOR</t>
  </si>
  <si>
    <t>0405030193 PAN-FOTOCOAGULACAO DE RETINA A LASER</t>
  </si>
  <si>
    <t>0405040202 TRATAMENTO DE PTOSE PALPEBRAL</t>
  </si>
  <si>
    <t>0405040210 REPOSICIONAMENTO DE LENTE INTRAOCULAR</t>
  </si>
  <si>
    <t>0405050020 CAPSULOTOMIA A YAG LASER</t>
  </si>
  <si>
    <t>0405050100 FACECTOMIA S/ IMPLANTE DE LENTE INTRA-OCULAR</t>
  </si>
  <si>
    <t>0405050127 FOTOTRABECULOPLASTIA A LASER</t>
  </si>
  <si>
    <t>0405050151 IMPLANTE SECUNDARIO DE LENTE INTRA-OCULAR - LIO</t>
  </si>
  <si>
    <t>0405050194 IRIDOTOMIA A LASER</t>
  </si>
  <si>
    <t>0405050216 RECOBRIMENTO CONJUNTIVAL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</si>
  <si>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</si>
  <si>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</si>
  <si>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</si>
  <si>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</si>
  <si>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Total</t>
  </si>
  <si>
    <t>0610062 HOSPITAL DE OLHOS DE CONCORDIA LTDA</t>
  </si>
  <si>
    <t>0717266 CLINICA MEDICA CENTER</t>
  </si>
  <si>
    <t>2303167 HOSPITAL SANTO ANTONIO DE ITAPEMA</t>
  </si>
  <si>
    <t>2303892 HOSPITAL SAO FRANCISCO</t>
  </si>
  <si>
    <t>2306336 HOSPITAL SAO JOSE</t>
  </si>
  <si>
    <t>2306344 HOSPITAL JARAGUA</t>
  </si>
  <si>
    <t>2379627 HOSPITAL SAMARIA</t>
  </si>
  <si>
    <t>2418177 HOSPITAL SAO FRANCISCO DE ASSIS</t>
  </si>
  <si>
    <t>2492342 HOSPITAL SANTO ANTONIO GUARAMIRIM</t>
  </si>
  <si>
    <t>2521296 HOSPITAL BETHESDA</t>
  </si>
  <si>
    <t>2521695 HOSPITAL RIO NEGRINHO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</si>
  <si>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</si>
  <si>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</si>
  <si>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</si>
  <si>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</si>
  <si>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</si>
  <si>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2541343 CLINICA DE OLHOS PEREIRA</t>
  </si>
  <si>
    <t>2558017 HOSPITAL DE CARIDADE S B J DOS PASSOS</t>
  </si>
  <si>
    <t>2558246 HOSPITAL SANTA ISABEL</t>
  </si>
  <si>
    <t>2568713 HOSPITAL REGIONAL ALTO VALE</t>
  </si>
  <si>
    <t>2662914 HOSPITAL SEARA DO BEM MATERNO E INFANTIL</t>
  </si>
  <si>
    <t>2884402 INSTITUTO WSC DE OFTALMOLOGIA</t>
  </si>
  <si>
    <t>3123251 HOSPITAL DE OLHOS DE BLUMENAU</t>
  </si>
  <si>
    <t>3180948 CLINICA DE OLHOS DR ROBERTO VON HERTWIG</t>
  </si>
  <si>
    <t>3181308 BOTELHO HOSPITAL DIA DA VISAO</t>
  </si>
  <si>
    <t>3590909 HOSPITAL DA VISAO</t>
  </si>
  <si>
    <t>4514882 HOSPITAL DOS OLHOS LIONS DE SANTA CATARINA</t>
  </si>
  <si>
    <t>4564812 MULTI HOSPITAL</t>
  </si>
  <si>
    <t>4575407 COB CENTRO OFTALMOLOGICO DE BLUMENAU</t>
  </si>
  <si>
    <t>5164222 NIEDERAUER CLINICA DE OLHOS HOSPITAL DIA LTDA</t>
  </si>
  <si>
    <t>5458471 INSTITUTO DE OLHOS ALTO VALE</t>
  </si>
  <si>
    <t>6567274 CLINICA DE OLHOS ANTONELLI</t>
  </si>
  <si>
    <t>7486596 HOSPITAL REGIONAL DE BIGUACU HELMUTH NASS</t>
  </si>
  <si>
    <t>7728557 BOJ FILIAL</t>
  </si>
  <si>
    <t>7847777 HOSPITAL JOAO SCHREIBER</t>
  </si>
  <si>
    <t>9175849 OPHTALMUS CLINICA DE OLHOS CC</t>
  </si>
  <si>
    <t>9359397 HOSPITAL DA VISAO JOINVILLE</t>
  </si>
  <si>
    <t>9530053 DARIO ANTONELLI OFTALMOLOGIA LTDA</t>
  </si>
  <si>
    <t>9712038 HOSPITAL DE OLHOS DE CRICIUMA</t>
  </si>
  <si>
    <t>9717463 HOSPITAL DA VISAO JARAGUA DO SUL</t>
  </si>
  <si>
    <t>9819371 CLINICA MEDICA CORAL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</si>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</sst>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6/Janeiro%202026/Detalhado/Ambulatorial/SIA%20FAEC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405010010</v>
          </cell>
          <cell r="B2">
            <v>407.48</v>
          </cell>
        </row>
        <row r="3">
          <cell r="A3">
            <v>405010028</v>
          </cell>
          <cell r="B3">
            <v>278.89999999999998</v>
          </cell>
        </row>
        <row r="4">
          <cell r="A4">
            <v>405010079</v>
          </cell>
          <cell r="B4">
            <v>393.75</v>
          </cell>
        </row>
        <row r="5">
          <cell r="A5">
            <v>405010117</v>
          </cell>
          <cell r="B5">
            <v>689.66</v>
          </cell>
        </row>
        <row r="6">
          <cell r="A6">
            <v>405010125</v>
          </cell>
          <cell r="B6">
            <v>622.08000000000004</v>
          </cell>
        </row>
        <row r="7">
          <cell r="A7">
            <v>405020015</v>
          </cell>
          <cell r="B7">
            <v>1661.76</v>
          </cell>
        </row>
        <row r="8">
          <cell r="A8">
            <v>405030045</v>
          </cell>
          <cell r="B8">
            <v>538.04999999999995</v>
          </cell>
        </row>
        <row r="9">
          <cell r="A9">
            <v>405030070</v>
          </cell>
          <cell r="B9">
            <v>1074.8599999999999</v>
          </cell>
        </row>
        <row r="10">
          <cell r="A10">
            <v>405030134</v>
          </cell>
          <cell r="B10">
            <v>381.08</v>
          </cell>
        </row>
        <row r="11">
          <cell r="A11">
            <v>405030193</v>
          </cell>
          <cell r="B11">
            <v>430.46</v>
          </cell>
        </row>
        <row r="12">
          <cell r="A12">
            <v>405040016</v>
          </cell>
          <cell r="B12">
            <v>564.17999999999995</v>
          </cell>
        </row>
        <row r="13">
          <cell r="A13">
            <v>405040105</v>
          </cell>
          <cell r="B13">
            <v>846.19</v>
          </cell>
        </row>
        <row r="14">
          <cell r="A14">
            <v>405050011</v>
          </cell>
          <cell r="B14">
            <v>499.7</v>
          </cell>
        </row>
        <row r="15">
          <cell r="A15">
            <v>405050020</v>
          </cell>
          <cell r="B15">
            <v>451.08</v>
          </cell>
        </row>
        <row r="16">
          <cell r="A16">
            <v>405050097</v>
          </cell>
          <cell r="B16">
            <v>531.6</v>
          </cell>
        </row>
        <row r="17">
          <cell r="A17">
            <v>405050100</v>
          </cell>
          <cell r="B17">
            <v>483.6</v>
          </cell>
        </row>
        <row r="18">
          <cell r="A18">
            <v>405050119</v>
          </cell>
          <cell r="B18">
            <v>450</v>
          </cell>
        </row>
        <row r="19">
          <cell r="A19">
            <v>405050127</v>
          </cell>
          <cell r="B19">
            <v>405</v>
          </cell>
        </row>
        <row r="20">
          <cell r="A20">
            <v>405050143</v>
          </cell>
          <cell r="B20">
            <v>1083.55</v>
          </cell>
        </row>
        <row r="21">
          <cell r="A21">
            <v>405050151</v>
          </cell>
          <cell r="B21">
            <v>1112.83</v>
          </cell>
        </row>
        <row r="22">
          <cell r="A22">
            <v>405050194</v>
          </cell>
          <cell r="B22">
            <v>405</v>
          </cell>
        </row>
        <row r="23">
          <cell r="A23">
            <v>405050216</v>
          </cell>
          <cell r="B23">
            <v>516.80999999999995</v>
          </cell>
        </row>
        <row r="24">
          <cell r="A24">
            <v>405050224</v>
          </cell>
          <cell r="B24">
            <v>872.88</v>
          </cell>
        </row>
        <row r="25">
          <cell r="A25">
            <v>405050321</v>
          </cell>
          <cell r="B25">
            <v>898.35</v>
          </cell>
        </row>
        <row r="26">
          <cell r="A26">
            <v>405050372</v>
          </cell>
          <cell r="B26">
            <v>450</v>
          </cell>
        </row>
        <row r="27">
          <cell r="A27">
            <v>409050083</v>
          </cell>
          <cell r="B27">
            <v>438.24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B0202-281B-49F5-B9AA-41B73E794976}">
  <dimension ref="A1:B27"/>
  <sheetViews>
    <sheetView workbookViewId="0">
      <selection sqref="A1:B27"/>
    </sheetView>
  </sheetViews>
  <sheetFormatPr defaultRowHeight="15" x14ac:dyDescent="0.25"/>
  <sheetData>
    <row r="1" spans="1:2" x14ac:dyDescent="0.25">
      <c r="A1" t="s">
        <v>64</v>
      </c>
      <c r="B1" s="1" t="s">
        <v>65</v>
      </c>
    </row>
    <row r="2" spans="1:2" x14ac:dyDescent="0.25">
      <c r="A2">
        <v>405010010</v>
      </c>
      <c r="B2" s="1">
        <v>407.48</v>
      </c>
    </row>
    <row r="3" spans="1:2" x14ac:dyDescent="0.25">
      <c r="A3">
        <v>405010028</v>
      </c>
      <c r="B3" s="1">
        <v>278.89999999999998</v>
      </c>
    </row>
    <row r="4" spans="1:2" x14ac:dyDescent="0.25">
      <c r="A4">
        <v>405010079</v>
      </c>
      <c r="B4" s="1">
        <v>393.75</v>
      </c>
    </row>
    <row r="5" spans="1:2" x14ac:dyDescent="0.25">
      <c r="A5">
        <v>405010117</v>
      </c>
      <c r="B5" s="1">
        <v>689.66</v>
      </c>
    </row>
    <row r="6" spans="1:2" x14ac:dyDescent="0.25">
      <c r="A6">
        <v>405010125</v>
      </c>
      <c r="B6" s="1">
        <v>622.08000000000004</v>
      </c>
    </row>
    <row r="7" spans="1:2" x14ac:dyDescent="0.25">
      <c r="A7">
        <v>405020015</v>
      </c>
      <c r="B7" s="1">
        <v>1661.76</v>
      </c>
    </row>
    <row r="8" spans="1:2" x14ac:dyDescent="0.25">
      <c r="A8">
        <v>405030045</v>
      </c>
      <c r="B8" s="1">
        <v>538.04999999999995</v>
      </c>
    </row>
    <row r="9" spans="1:2" x14ac:dyDescent="0.25">
      <c r="A9">
        <v>405030070</v>
      </c>
      <c r="B9" s="1">
        <v>1074.8599999999999</v>
      </c>
    </row>
    <row r="10" spans="1:2" x14ac:dyDescent="0.25">
      <c r="A10">
        <v>405030134</v>
      </c>
      <c r="B10" s="1">
        <v>381.08</v>
      </c>
    </row>
    <row r="11" spans="1:2" x14ac:dyDescent="0.25">
      <c r="A11">
        <v>405030193</v>
      </c>
      <c r="B11" s="1">
        <v>430.46</v>
      </c>
    </row>
    <row r="12" spans="1:2" x14ac:dyDescent="0.25">
      <c r="A12">
        <v>405040016</v>
      </c>
      <c r="B12" s="1">
        <v>564.17999999999995</v>
      </c>
    </row>
    <row r="13" spans="1:2" x14ac:dyDescent="0.25">
      <c r="A13">
        <v>405040105</v>
      </c>
      <c r="B13" s="1">
        <v>846.19</v>
      </c>
    </row>
    <row r="14" spans="1:2" x14ac:dyDescent="0.25">
      <c r="A14">
        <v>405050011</v>
      </c>
      <c r="B14" s="1">
        <v>499.7</v>
      </c>
    </row>
    <row r="15" spans="1:2" x14ac:dyDescent="0.25">
      <c r="A15">
        <v>405050020</v>
      </c>
      <c r="B15" s="1">
        <v>451.08</v>
      </c>
    </row>
    <row r="16" spans="1:2" x14ac:dyDescent="0.25">
      <c r="A16">
        <v>405050097</v>
      </c>
      <c r="B16" s="1">
        <v>531.6</v>
      </c>
    </row>
    <row r="17" spans="1:2" x14ac:dyDescent="0.25">
      <c r="A17">
        <v>405050100</v>
      </c>
      <c r="B17" s="1">
        <v>483.6</v>
      </c>
    </row>
    <row r="18" spans="1:2" x14ac:dyDescent="0.25">
      <c r="A18">
        <v>405050119</v>
      </c>
      <c r="B18" s="1">
        <v>450</v>
      </c>
    </row>
    <row r="19" spans="1:2" x14ac:dyDescent="0.25">
      <c r="A19">
        <v>405050127</v>
      </c>
      <c r="B19" s="1">
        <v>405</v>
      </c>
    </row>
    <row r="20" spans="1:2" x14ac:dyDescent="0.25">
      <c r="A20">
        <v>405050143</v>
      </c>
      <c r="B20" s="1">
        <v>1083.55</v>
      </c>
    </row>
    <row r="21" spans="1:2" x14ac:dyDescent="0.25">
      <c r="A21">
        <v>405050151</v>
      </c>
      <c r="B21" s="1">
        <v>1112.83</v>
      </c>
    </row>
    <row r="22" spans="1:2" x14ac:dyDescent="0.25">
      <c r="A22">
        <v>405050194</v>
      </c>
      <c r="B22" s="1">
        <v>405</v>
      </c>
    </row>
    <row r="23" spans="1:2" x14ac:dyDescent="0.25">
      <c r="A23">
        <v>405050216</v>
      </c>
      <c r="B23" s="1">
        <v>516.80999999999995</v>
      </c>
    </row>
    <row r="24" spans="1:2" x14ac:dyDescent="0.25">
      <c r="A24">
        <v>405050224</v>
      </c>
      <c r="B24" s="1">
        <v>872.88</v>
      </c>
    </row>
    <row r="25" spans="1:2" x14ac:dyDescent="0.25">
      <c r="A25">
        <v>405050321</v>
      </c>
      <c r="B25" s="1">
        <v>898.35</v>
      </c>
    </row>
    <row r="26" spans="1:2" x14ac:dyDescent="0.25">
      <c r="A26">
        <v>405050372</v>
      </c>
      <c r="B26" s="1">
        <v>450</v>
      </c>
    </row>
    <row r="27" spans="1:2" x14ac:dyDescent="0.25">
      <c r="A27">
        <v>409050083</v>
      </c>
      <c r="B27" s="1">
        <v>438.24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A5EB6-10D9-4543-848D-D582CA45A205}">
  <dimension ref="A1:AQ23"/>
  <sheetViews>
    <sheetView workbookViewId="0">
      <selection sqref="A1:AQ23"/>
    </sheetView>
  </sheetViews>
  <sheetFormatPr defaultRowHeight="15" x14ac:dyDescent="0.25"/>
  <sheetData>
    <row r="1" spans="1:43" x14ac:dyDescent="0.25">
      <c r="A1" t="s">
        <v>0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R1" t="s">
        <v>39</v>
      </c>
      <c r="S1" t="s">
        <v>40</v>
      </c>
      <c r="T1" t="s">
        <v>41</v>
      </c>
      <c r="U1" t="s">
        <v>42</v>
      </c>
      <c r="V1" t="s">
        <v>43</v>
      </c>
      <c r="W1" t="s">
        <v>44</v>
      </c>
      <c r="X1" t="s">
        <v>45</v>
      </c>
      <c r="Y1" t="s">
        <v>46</v>
      </c>
      <c r="Z1" t="s">
        <v>47</v>
      </c>
      <c r="AA1" t="s">
        <v>48</v>
      </c>
      <c r="AB1" t="s">
        <v>49</v>
      </c>
      <c r="AC1" t="s">
        <v>50</v>
      </c>
      <c r="AD1" t="s">
        <v>51</v>
      </c>
      <c r="AE1" t="s">
        <v>52</v>
      </c>
      <c r="AF1" t="s">
        <v>53</v>
      </c>
      <c r="AG1" t="s">
        <v>54</v>
      </c>
      <c r="AH1" t="s">
        <v>55</v>
      </c>
      <c r="AI1" t="s">
        <v>56</v>
      </c>
      <c r="AJ1" t="s">
        <v>57</v>
      </c>
      <c r="AK1" t="s">
        <v>58</v>
      </c>
      <c r="AL1" t="s">
        <v>59</v>
      </c>
      <c r="AM1" t="s">
        <v>60</v>
      </c>
      <c r="AN1" t="s">
        <v>61</v>
      </c>
      <c r="AO1" t="s">
        <v>62</v>
      </c>
      <c r="AP1" t="s">
        <v>63</v>
      </c>
      <c r="AQ1" t="s">
        <v>22</v>
      </c>
    </row>
    <row r="2" spans="1:43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26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1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27</v>
      </c>
    </row>
    <row r="3" spans="1:43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4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13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17</v>
      </c>
    </row>
    <row r="4" spans="1:43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10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10</v>
      </c>
    </row>
    <row r="5" spans="1:43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87</v>
      </c>
      <c r="N5">
        <v>0</v>
      </c>
      <c r="O5">
        <v>0</v>
      </c>
      <c r="P5">
        <v>0</v>
      </c>
      <c r="Q5">
        <v>17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105</v>
      </c>
    </row>
    <row r="6" spans="1:43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1</v>
      </c>
      <c r="AO6">
        <v>0</v>
      </c>
      <c r="AP6">
        <v>0</v>
      </c>
      <c r="AQ6">
        <v>1</v>
      </c>
    </row>
    <row r="7" spans="1:43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1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1</v>
      </c>
    </row>
    <row r="8" spans="1:43" x14ac:dyDescent="0.25">
      <c r="A8" t="s">
        <v>7</v>
      </c>
      <c r="B8">
        <v>8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15</v>
      </c>
      <c r="W8">
        <v>0</v>
      </c>
      <c r="X8">
        <v>0</v>
      </c>
      <c r="Y8">
        <v>0</v>
      </c>
      <c r="Z8">
        <v>0</v>
      </c>
      <c r="AA8">
        <v>30</v>
      </c>
      <c r="AB8">
        <v>0</v>
      </c>
      <c r="AC8">
        <v>0</v>
      </c>
      <c r="AD8">
        <v>0</v>
      </c>
      <c r="AE8">
        <v>0</v>
      </c>
      <c r="AF8">
        <v>0</v>
      </c>
      <c r="AG8">
        <v>8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34</v>
      </c>
      <c r="AO8">
        <v>0</v>
      </c>
      <c r="AP8">
        <v>1</v>
      </c>
      <c r="AQ8">
        <v>96</v>
      </c>
    </row>
    <row r="9" spans="1:43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40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1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41</v>
      </c>
    </row>
    <row r="10" spans="1:43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23</v>
      </c>
      <c r="P10">
        <v>23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4</v>
      </c>
      <c r="Y10">
        <v>0</v>
      </c>
      <c r="Z10">
        <v>19</v>
      </c>
      <c r="AA10">
        <v>1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8</v>
      </c>
      <c r="AH10">
        <v>0</v>
      </c>
      <c r="AI10">
        <v>65</v>
      </c>
      <c r="AJ10">
        <v>0</v>
      </c>
      <c r="AK10">
        <v>0</v>
      </c>
      <c r="AL10">
        <v>0</v>
      </c>
      <c r="AM10">
        <v>2</v>
      </c>
      <c r="AN10">
        <v>16</v>
      </c>
      <c r="AO10">
        <v>0</v>
      </c>
      <c r="AP10">
        <v>0</v>
      </c>
      <c r="AQ10">
        <v>161</v>
      </c>
    </row>
    <row r="11" spans="1:43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8</v>
      </c>
      <c r="N11">
        <v>36</v>
      </c>
      <c r="O11">
        <v>0</v>
      </c>
      <c r="P11">
        <v>0</v>
      </c>
      <c r="Q11">
        <v>2</v>
      </c>
      <c r="R11">
        <v>0</v>
      </c>
      <c r="S11">
        <v>0</v>
      </c>
      <c r="T11">
        <v>0</v>
      </c>
      <c r="U11">
        <v>20</v>
      </c>
      <c r="V11">
        <v>0</v>
      </c>
      <c r="W11">
        <v>18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84</v>
      </c>
    </row>
    <row r="12" spans="1:43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1</v>
      </c>
      <c r="AO12">
        <v>0</v>
      </c>
      <c r="AP12">
        <v>0</v>
      </c>
      <c r="AQ12">
        <v>2</v>
      </c>
    </row>
    <row r="13" spans="1:43" x14ac:dyDescent="0.25">
      <c r="A13" t="s">
        <v>12</v>
      </c>
      <c r="B13">
        <v>65</v>
      </c>
      <c r="C13">
        <v>7</v>
      </c>
      <c r="D13">
        <v>121</v>
      </c>
      <c r="E13">
        <v>19</v>
      </c>
      <c r="F13">
        <v>0</v>
      </c>
      <c r="G13">
        <v>0</v>
      </c>
      <c r="H13">
        <v>0</v>
      </c>
      <c r="I13">
        <v>133</v>
      </c>
      <c r="J13">
        <v>0</v>
      </c>
      <c r="K13">
        <v>0</v>
      </c>
      <c r="L13">
        <v>0</v>
      </c>
      <c r="M13">
        <v>101</v>
      </c>
      <c r="N13">
        <v>0</v>
      </c>
      <c r="O13">
        <v>77</v>
      </c>
      <c r="P13">
        <v>68</v>
      </c>
      <c r="Q13">
        <v>0</v>
      </c>
      <c r="R13">
        <v>20</v>
      </c>
      <c r="S13">
        <v>0</v>
      </c>
      <c r="T13">
        <v>0</v>
      </c>
      <c r="U13">
        <v>0</v>
      </c>
      <c r="V13">
        <v>44</v>
      </c>
      <c r="W13">
        <v>15</v>
      </c>
      <c r="X13">
        <v>17</v>
      </c>
      <c r="Y13">
        <v>21</v>
      </c>
      <c r="Z13">
        <v>14</v>
      </c>
      <c r="AA13">
        <v>34</v>
      </c>
      <c r="AB13">
        <v>35</v>
      </c>
      <c r="AC13">
        <v>28</v>
      </c>
      <c r="AD13">
        <v>143</v>
      </c>
      <c r="AE13">
        <v>45</v>
      </c>
      <c r="AF13">
        <v>11</v>
      </c>
      <c r="AG13">
        <v>15</v>
      </c>
      <c r="AH13">
        <v>0</v>
      </c>
      <c r="AI13">
        <v>133</v>
      </c>
      <c r="AJ13">
        <v>0</v>
      </c>
      <c r="AK13">
        <v>158</v>
      </c>
      <c r="AL13">
        <v>18</v>
      </c>
      <c r="AM13">
        <v>0</v>
      </c>
      <c r="AN13">
        <v>88</v>
      </c>
      <c r="AO13">
        <v>0</v>
      </c>
      <c r="AP13">
        <v>0</v>
      </c>
      <c r="AQ13">
        <v>1430</v>
      </c>
    </row>
    <row r="14" spans="1:43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2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2</v>
      </c>
    </row>
    <row r="15" spans="1:43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38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12</v>
      </c>
      <c r="AO15">
        <v>0</v>
      </c>
      <c r="AP15">
        <v>0</v>
      </c>
      <c r="AQ15">
        <v>50</v>
      </c>
    </row>
    <row r="16" spans="1:43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1</v>
      </c>
      <c r="AO16">
        <v>0</v>
      </c>
      <c r="AP16">
        <v>0</v>
      </c>
      <c r="AQ16">
        <v>1</v>
      </c>
    </row>
    <row r="17" spans="1:43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10</v>
      </c>
      <c r="Y17">
        <v>0</v>
      </c>
      <c r="Z17">
        <v>0</v>
      </c>
      <c r="AA17">
        <v>21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31</v>
      </c>
    </row>
    <row r="18" spans="1:43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37</v>
      </c>
      <c r="N18">
        <v>0</v>
      </c>
      <c r="O18">
        <v>3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6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46</v>
      </c>
    </row>
    <row r="19" spans="1:43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42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42</v>
      </c>
    </row>
    <row r="20" spans="1:43" x14ac:dyDescent="0.25">
      <c r="A20" t="s">
        <v>19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23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2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25</v>
      </c>
    </row>
    <row r="21" spans="1:43" x14ac:dyDescent="0.25">
      <c r="A21" t="s">
        <v>20</v>
      </c>
      <c r="B21">
        <v>57</v>
      </c>
      <c r="C21">
        <v>0</v>
      </c>
      <c r="D21">
        <v>46</v>
      </c>
      <c r="E21">
        <v>8</v>
      </c>
      <c r="F21">
        <v>0</v>
      </c>
      <c r="G21">
        <v>0</v>
      </c>
      <c r="H21">
        <v>0</v>
      </c>
      <c r="I21">
        <v>77</v>
      </c>
      <c r="J21">
        <v>0</v>
      </c>
      <c r="K21">
        <v>45</v>
      </c>
      <c r="L21">
        <v>0</v>
      </c>
      <c r="M21">
        <v>53</v>
      </c>
      <c r="N21">
        <v>0</v>
      </c>
      <c r="O21">
        <v>38</v>
      </c>
      <c r="P21">
        <v>124</v>
      </c>
      <c r="Q21">
        <v>212</v>
      </c>
      <c r="R21">
        <v>10</v>
      </c>
      <c r="S21">
        <v>154</v>
      </c>
      <c r="T21">
        <v>0</v>
      </c>
      <c r="U21">
        <v>3</v>
      </c>
      <c r="V21">
        <v>65</v>
      </c>
      <c r="W21">
        <v>14</v>
      </c>
      <c r="X21">
        <v>64</v>
      </c>
      <c r="Y21">
        <v>0</v>
      </c>
      <c r="Z21">
        <v>0</v>
      </c>
      <c r="AA21">
        <v>0</v>
      </c>
      <c r="AB21">
        <v>51</v>
      </c>
      <c r="AC21">
        <v>256</v>
      </c>
      <c r="AD21">
        <v>195</v>
      </c>
      <c r="AE21">
        <v>43</v>
      </c>
      <c r="AF21">
        <v>7</v>
      </c>
      <c r="AG21">
        <v>7</v>
      </c>
      <c r="AH21">
        <v>75</v>
      </c>
      <c r="AI21">
        <v>240</v>
      </c>
      <c r="AJ21">
        <v>98</v>
      </c>
      <c r="AK21">
        <v>50</v>
      </c>
      <c r="AL21">
        <v>228</v>
      </c>
      <c r="AM21">
        <v>0</v>
      </c>
      <c r="AN21">
        <v>89</v>
      </c>
      <c r="AO21">
        <v>161</v>
      </c>
      <c r="AP21">
        <v>0</v>
      </c>
      <c r="AQ21">
        <v>2470</v>
      </c>
    </row>
    <row r="22" spans="1:43" x14ac:dyDescent="0.25">
      <c r="A22" t="s">
        <v>21</v>
      </c>
      <c r="B22">
        <v>0</v>
      </c>
      <c r="C22">
        <v>0</v>
      </c>
      <c r="D22">
        <v>0</v>
      </c>
      <c r="E22">
        <v>0</v>
      </c>
      <c r="F22">
        <v>1</v>
      </c>
      <c r="G22">
        <v>8</v>
      </c>
      <c r="H22">
        <v>3</v>
      </c>
      <c r="I22">
        <v>8</v>
      </c>
      <c r="J22">
        <v>3</v>
      </c>
      <c r="K22">
        <v>1</v>
      </c>
      <c r="L22">
        <v>5</v>
      </c>
      <c r="M22">
        <v>7</v>
      </c>
      <c r="N22">
        <v>0</v>
      </c>
      <c r="O22">
        <v>4</v>
      </c>
      <c r="P22">
        <v>0</v>
      </c>
      <c r="Q22">
        <v>0</v>
      </c>
      <c r="R22">
        <v>0</v>
      </c>
      <c r="S22">
        <v>0</v>
      </c>
      <c r="T22">
        <v>1</v>
      </c>
      <c r="U22">
        <v>10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51</v>
      </c>
    </row>
    <row r="23" spans="1:43" x14ac:dyDescent="0.25">
      <c r="A23" t="s">
        <v>22</v>
      </c>
      <c r="B23">
        <v>130</v>
      </c>
      <c r="C23">
        <v>7</v>
      </c>
      <c r="D23">
        <v>167</v>
      </c>
      <c r="E23">
        <v>27</v>
      </c>
      <c r="F23">
        <v>1</v>
      </c>
      <c r="G23">
        <v>8</v>
      </c>
      <c r="H23">
        <v>3</v>
      </c>
      <c r="I23">
        <v>218</v>
      </c>
      <c r="J23">
        <v>3</v>
      </c>
      <c r="K23">
        <v>46</v>
      </c>
      <c r="L23">
        <v>5</v>
      </c>
      <c r="M23">
        <v>323</v>
      </c>
      <c r="N23">
        <v>36</v>
      </c>
      <c r="O23">
        <v>146</v>
      </c>
      <c r="P23">
        <v>215</v>
      </c>
      <c r="Q23">
        <v>346</v>
      </c>
      <c r="R23">
        <v>30</v>
      </c>
      <c r="S23">
        <v>154</v>
      </c>
      <c r="T23">
        <v>1</v>
      </c>
      <c r="U23">
        <v>33</v>
      </c>
      <c r="V23">
        <v>124</v>
      </c>
      <c r="W23">
        <v>47</v>
      </c>
      <c r="X23">
        <v>101</v>
      </c>
      <c r="Y23">
        <v>34</v>
      </c>
      <c r="Z23">
        <v>33</v>
      </c>
      <c r="AA23">
        <v>130</v>
      </c>
      <c r="AB23">
        <v>86</v>
      </c>
      <c r="AC23">
        <v>284</v>
      </c>
      <c r="AD23">
        <v>338</v>
      </c>
      <c r="AE23">
        <v>88</v>
      </c>
      <c r="AF23">
        <v>18</v>
      </c>
      <c r="AG23">
        <v>38</v>
      </c>
      <c r="AH23">
        <v>75</v>
      </c>
      <c r="AI23">
        <v>438</v>
      </c>
      <c r="AJ23">
        <v>98</v>
      </c>
      <c r="AK23">
        <v>210</v>
      </c>
      <c r="AL23">
        <v>246</v>
      </c>
      <c r="AM23">
        <v>2</v>
      </c>
      <c r="AN23">
        <v>242</v>
      </c>
      <c r="AO23">
        <v>161</v>
      </c>
      <c r="AP23">
        <v>1</v>
      </c>
      <c r="AQ23">
        <v>4693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A9F55-1D55-426B-9554-A68341517EC7}">
  <dimension ref="A1:AQ23"/>
  <sheetViews>
    <sheetView workbookViewId="0"/>
  </sheetViews>
  <sheetFormatPr defaultRowHeight="15" x14ac:dyDescent="0.25"/>
  <cols>
    <col min="2" max="2" width="13.28515625" bestFit="1" customWidth="1"/>
    <col min="3" max="3" width="10.5703125" bestFit="1" customWidth="1"/>
    <col min="4" max="4" width="13.28515625" bestFit="1" customWidth="1"/>
    <col min="5" max="5" width="12.140625" bestFit="1" customWidth="1"/>
    <col min="6" max="6" width="10.5703125" bestFit="1" customWidth="1"/>
    <col min="7" max="7" width="12.140625" bestFit="1" customWidth="1"/>
    <col min="8" max="8" width="10.5703125" bestFit="1" customWidth="1"/>
    <col min="9" max="9" width="13.28515625" bestFit="1" customWidth="1"/>
    <col min="10" max="10" width="12.140625" bestFit="1" customWidth="1"/>
    <col min="11" max="11" width="13.28515625" bestFit="1" customWidth="1"/>
    <col min="12" max="12" width="12.140625" bestFit="1" customWidth="1"/>
    <col min="13" max="13" width="14.28515625" bestFit="1" customWidth="1"/>
    <col min="14" max="15" width="13.28515625" bestFit="1" customWidth="1"/>
    <col min="16" max="17" width="14.28515625" bestFit="1" customWidth="1"/>
    <col min="18" max="18" width="12.140625" bestFit="1" customWidth="1"/>
    <col min="19" max="19" width="14.28515625" bestFit="1" customWidth="1"/>
    <col min="20" max="20" width="10.5703125" bestFit="1" customWidth="1"/>
    <col min="21" max="24" width="13.28515625" bestFit="1" customWidth="1"/>
    <col min="25" max="26" width="12.140625" bestFit="1" customWidth="1"/>
    <col min="27" max="28" width="13.28515625" bestFit="1" customWidth="1"/>
    <col min="29" max="30" width="14.28515625" bestFit="1" customWidth="1"/>
    <col min="31" max="31" width="13.28515625" bestFit="1" customWidth="1"/>
    <col min="32" max="32" width="12.140625" bestFit="1" customWidth="1"/>
    <col min="33" max="34" width="13.28515625" bestFit="1" customWidth="1"/>
    <col min="35" max="35" width="14.28515625" bestFit="1" customWidth="1"/>
    <col min="36" max="37" width="13.28515625" bestFit="1" customWidth="1"/>
    <col min="38" max="38" width="14.28515625" bestFit="1" customWidth="1"/>
    <col min="39" max="39" width="10.5703125" bestFit="1" customWidth="1"/>
    <col min="40" max="40" width="13.28515625" bestFit="1" customWidth="1"/>
    <col min="41" max="41" width="14.28515625" bestFit="1" customWidth="1"/>
    <col min="42" max="42" width="10.5703125" bestFit="1" customWidth="1"/>
    <col min="43" max="43" width="15.85546875" bestFit="1" customWidth="1"/>
  </cols>
  <sheetData>
    <row r="1" spans="1:43" x14ac:dyDescent="0.25">
      <c r="A1" t="s">
        <v>0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R1" t="s">
        <v>39</v>
      </c>
      <c r="S1" t="s">
        <v>40</v>
      </c>
      <c r="T1" t="s">
        <v>41</v>
      </c>
      <c r="U1" t="s">
        <v>42</v>
      </c>
      <c r="V1" t="s">
        <v>43</v>
      </c>
      <c r="W1" t="s">
        <v>44</v>
      </c>
      <c r="X1" t="s">
        <v>45</v>
      </c>
      <c r="Y1" t="s">
        <v>46</v>
      </c>
      <c r="Z1" t="s">
        <v>47</v>
      </c>
      <c r="AA1" t="s">
        <v>48</v>
      </c>
      <c r="AB1" t="s">
        <v>49</v>
      </c>
      <c r="AC1" t="s">
        <v>50</v>
      </c>
      <c r="AD1" t="s">
        <v>51</v>
      </c>
      <c r="AE1" t="s">
        <v>52</v>
      </c>
      <c r="AF1" t="s">
        <v>53</v>
      </c>
      <c r="AG1" t="s">
        <v>54</v>
      </c>
      <c r="AH1" t="s">
        <v>55</v>
      </c>
      <c r="AI1" t="s">
        <v>56</v>
      </c>
      <c r="AJ1" t="s">
        <v>57</v>
      </c>
      <c r="AK1" t="s">
        <v>58</v>
      </c>
      <c r="AL1" t="s">
        <v>59</v>
      </c>
      <c r="AM1" t="s">
        <v>60</v>
      </c>
      <c r="AN1" t="s">
        <v>61</v>
      </c>
      <c r="AO1" t="s">
        <v>62</v>
      </c>
      <c r="AP1" t="s">
        <v>63</v>
      </c>
      <c r="AQ1" t="s">
        <v>22</v>
      </c>
    </row>
    <row r="2" spans="1:43" x14ac:dyDescent="0.25">
      <c r="A2" t="s">
        <v>1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10594.48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407.48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11001.96</v>
      </c>
    </row>
    <row r="3" spans="1:43" x14ac:dyDescent="0.25">
      <c r="A3" t="s">
        <v>2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630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2047.5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2677.5</v>
      </c>
    </row>
    <row r="4" spans="1:43" x14ac:dyDescent="0.25">
      <c r="A4" t="s">
        <v>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6896.6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6896.6</v>
      </c>
    </row>
    <row r="5" spans="1:43" x14ac:dyDescent="0.25">
      <c r="A5" t="s">
        <v>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27060.48</v>
      </c>
      <c r="N5" s="1">
        <v>0</v>
      </c>
      <c r="O5" s="1">
        <v>0</v>
      </c>
      <c r="P5" s="1">
        <v>0</v>
      </c>
      <c r="Q5" s="1">
        <v>5287.68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311.04000000000002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32659.200000000001</v>
      </c>
    </row>
    <row r="6" spans="1:43" x14ac:dyDescent="0.25">
      <c r="A6" t="s">
        <v>5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1661.76</v>
      </c>
      <c r="AO6" s="1">
        <v>0</v>
      </c>
      <c r="AP6" s="1">
        <v>0</v>
      </c>
      <c r="AQ6" s="1">
        <v>1661.76</v>
      </c>
    </row>
    <row r="7" spans="1:43" x14ac:dyDescent="0.25">
      <c r="A7" t="s">
        <v>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2335.64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2335.64</v>
      </c>
    </row>
    <row r="8" spans="1:43" x14ac:dyDescent="0.25">
      <c r="A8" t="s">
        <v>7</v>
      </c>
      <c r="B8" s="1">
        <v>860.88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1614.15</v>
      </c>
      <c r="W8" s="1">
        <v>0</v>
      </c>
      <c r="X8" s="1">
        <v>0</v>
      </c>
      <c r="Y8" s="1">
        <v>0</v>
      </c>
      <c r="Z8" s="1">
        <v>0</v>
      </c>
      <c r="AA8" s="1">
        <v>3228.3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860.88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3658.74</v>
      </c>
      <c r="AO8" s="1">
        <v>0</v>
      </c>
      <c r="AP8" s="1">
        <v>107.61</v>
      </c>
      <c r="AQ8" s="1">
        <v>10330.56</v>
      </c>
    </row>
    <row r="9" spans="1:43" x14ac:dyDescent="0.25">
      <c r="A9" t="s">
        <v>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30486.400000000001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762.16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31248.560000000001</v>
      </c>
    </row>
    <row r="10" spans="1:43" x14ac:dyDescent="0.25">
      <c r="A10" t="s">
        <v>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9900.58</v>
      </c>
      <c r="P10" s="1">
        <v>9900.58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1721.84</v>
      </c>
      <c r="Y10" s="1">
        <v>0</v>
      </c>
      <c r="Z10" s="1">
        <v>8178.74</v>
      </c>
      <c r="AA10" s="1">
        <v>430.46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3443.68</v>
      </c>
      <c r="AH10" s="1">
        <v>0</v>
      </c>
      <c r="AI10" s="1">
        <v>27979.9</v>
      </c>
      <c r="AJ10" s="1">
        <v>0</v>
      </c>
      <c r="AK10" s="1">
        <v>0</v>
      </c>
      <c r="AL10" s="1">
        <v>0</v>
      </c>
      <c r="AM10" s="1">
        <v>860.92</v>
      </c>
      <c r="AN10" s="1">
        <v>6887.36</v>
      </c>
      <c r="AO10" s="1">
        <v>0</v>
      </c>
      <c r="AP10" s="1">
        <v>0</v>
      </c>
      <c r="AQ10" s="1">
        <v>69304.06</v>
      </c>
    </row>
    <row r="11" spans="1:43" x14ac:dyDescent="0.25">
      <c r="A11" t="s">
        <v>10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7191.04</v>
      </c>
      <c r="N11" s="1">
        <v>32359.68</v>
      </c>
      <c r="O11" s="1">
        <v>0</v>
      </c>
      <c r="P11" s="1">
        <v>0</v>
      </c>
      <c r="Q11" s="1">
        <v>1797.76</v>
      </c>
      <c r="R11" s="1">
        <v>0</v>
      </c>
      <c r="S11" s="1">
        <v>0</v>
      </c>
      <c r="T11" s="1">
        <v>0</v>
      </c>
      <c r="U11" s="1">
        <v>17977.599999999999</v>
      </c>
      <c r="V11" s="1">
        <v>0</v>
      </c>
      <c r="W11" s="1">
        <v>16179.84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75505.919999999998</v>
      </c>
    </row>
    <row r="12" spans="1:43" x14ac:dyDescent="0.25">
      <c r="A12" t="s">
        <v>11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907.2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453.6</v>
      </c>
      <c r="AO12" s="1">
        <v>0</v>
      </c>
      <c r="AP12" s="1">
        <v>0</v>
      </c>
      <c r="AQ12" s="1">
        <v>1360.8</v>
      </c>
    </row>
    <row r="13" spans="1:43" x14ac:dyDescent="0.25">
      <c r="A13" t="s">
        <v>12</v>
      </c>
      <c r="B13" s="1">
        <v>7330.05</v>
      </c>
      <c r="C13" s="1">
        <v>789.39</v>
      </c>
      <c r="D13" s="1">
        <v>13645.17</v>
      </c>
      <c r="E13" s="1">
        <v>2142.63</v>
      </c>
      <c r="F13" s="1">
        <v>0</v>
      </c>
      <c r="G13" s="1">
        <v>0</v>
      </c>
      <c r="H13" s="1">
        <v>0</v>
      </c>
      <c r="I13" s="1">
        <v>14998.41</v>
      </c>
      <c r="J13" s="1">
        <v>0</v>
      </c>
      <c r="K13" s="1">
        <v>0</v>
      </c>
      <c r="L13" s="1">
        <v>0</v>
      </c>
      <c r="M13" s="1">
        <v>11389.77</v>
      </c>
      <c r="N13" s="1">
        <v>0</v>
      </c>
      <c r="O13" s="1">
        <v>8683.2900000000009</v>
      </c>
      <c r="P13" s="1">
        <v>7668.36</v>
      </c>
      <c r="Q13" s="1">
        <v>0</v>
      </c>
      <c r="R13" s="1">
        <v>2255.4</v>
      </c>
      <c r="S13" s="1">
        <v>0</v>
      </c>
      <c r="T13" s="1">
        <v>0</v>
      </c>
      <c r="U13" s="1">
        <v>0</v>
      </c>
      <c r="V13" s="1">
        <v>4961.88</v>
      </c>
      <c r="W13" s="1">
        <v>1691.55</v>
      </c>
      <c r="X13" s="1">
        <v>1917.09</v>
      </c>
      <c r="Y13" s="1">
        <v>2368.17</v>
      </c>
      <c r="Z13" s="1">
        <v>1578.78</v>
      </c>
      <c r="AA13" s="1">
        <v>3834.18</v>
      </c>
      <c r="AB13" s="1">
        <v>3946.95</v>
      </c>
      <c r="AC13" s="1">
        <v>3157.56</v>
      </c>
      <c r="AD13" s="1">
        <v>16126.11</v>
      </c>
      <c r="AE13" s="1">
        <v>5074.6499999999996</v>
      </c>
      <c r="AF13" s="1">
        <v>1240.47</v>
      </c>
      <c r="AG13" s="1">
        <v>1691.55</v>
      </c>
      <c r="AH13" s="1">
        <v>0</v>
      </c>
      <c r="AI13" s="1">
        <v>14998.41</v>
      </c>
      <c r="AJ13" s="1">
        <v>0</v>
      </c>
      <c r="AK13" s="1">
        <v>17817.66</v>
      </c>
      <c r="AL13" s="1">
        <v>2029.86</v>
      </c>
      <c r="AM13" s="1">
        <v>0</v>
      </c>
      <c r="AN13" s="1">
        <v>9923.76</v>
      </c>
      <c r="AO13" s="1">
        <v>0</v>
      </c>
      <c r="AP13" s="1">
        <v>0</v>
      </c>
      <c r="AQ13" s="1">
        <v>161261.1</v>
      </c>
    </row>
    <row r="14" spans="1:43" x14ac:dyDescent="0.25">
      <c r="A14" t="s">
        <v>13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967.2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967.2</v>
      </c>
    </row>
    <row r="15" spans="1:43" x14ac:dyDescent="0.25">
      <c r="A15" t="s">
        <v>14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1710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540</v>
      </c>
      <c r="AO15" s="1">
        <v>0</v>
      </c>
      <c r="AP15" s="1">
        <v>0</v>
      </c>
      <c r="AQ15" s="1">
        <v>2250</v>
      </c>
    </row>
    <row r="16" spans="1:43" x14ac:dyDescent="0.25">
      <c r="A16" t="s">
        <v>15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1112.83</v>
      </c>
      <c r="AO16" s="1">
        <v>0</v>
      </c>
      <c r="AP16" s="1">
        <v>0</v>
      </c>
      <c r="AQ16" s="1">
        <v>1112.83</v>
      </c>
    </row>
    <row r="17" spans="1:43" x14ac:dyDescent="0.25">
      <c r="A17" t="s">
        <v>16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900</v>
      </c>
      <c r="Y17" s="1">
        <v>0</v>
      </c>
      <c r="Z17" s="1">
        <v>0</v>
      </c>
      <c r="AA17" s="1">
        <v>945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1845</v>
      </c>
    </row>
    <row r="18" spans="1:43" x14ac:dyDescent="0.25">
      <c r="A18" t="s">
        <v>17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6373.99</v>
      </c>
      <c r="N18" s="1">
        <v>0</v>
      </c>
      <c r="O18" s="1">
        <v>516.80999999999995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1033.6199999999999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7924.42</v>
      </c>
    </row>
    <row r="19" spans="1:43" x14ac:dyDescent="0.25">
      <c r="A19" t="s">
        <v>18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18330.48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18330.48</v>
      </c>
    </row>
    <row r="20" spans="1:43" x14ac:dyDescent="0.25">
      <c r="A20" t="s">
        <v>19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20662.05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1796.7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22458.75</v>
      </c>
    </row>
    <row r="21" spans="1:43" x14ac:dyDescent="0.25">
      <c r="A21" t="s">
        <v>20</v>
      </c>
      <c r="B21" s="1">
        <v>43981.2</v>
      </c>
      <c r="C21" s="1">
        <v>0</v>
      </c>
      <c r="D21" s="1">
        <v>35493.599999999999</v>
      </c>
      <c r="E21" s="1">
        <v>6172.8</v>
      </c>
      <c r="F21" s="1">
        <v>0</v>
      </c>
      <c r="G21" s="1">
        <v>0</v>
      </c>
      <c r="H21" s="1">
        <v>0</v>
      </c>
      <c r="I21" s="1">
        <v>59413.2</v>
      </c>
      <c r="J21" s="1">
        <v>0</v>
      </c>
      <c r="K21" s="1">
        <v>34722</v>
      </c>
      <c r="L21" s="1">
        <v>0</v>
      </c>
      <c r="M21" s="1">
        <v>40894.800000000003</v>
      </c>
      <c r="N21" s="1">
        <v>0</v>
      </c>
      <c r="O21" s="1">
        <v>29320.799999999999</v>
      </c>
      <c r="P21" s="1">
        <v>95678.399999999994</v>
      </c>
      <c r="Q21" s="1">
        <v>327158.40000000002</v>
      </c>
      <c r="R21" s="1">
        <v>7716</v>
      </c>
      <c r="S21" s="1">
        <v>118826.4</v>
      </c>
      <c r="T21" s="1">
        <v>0</v>
      </c>
      <c r="U21" s="1">
        <v>2314.8000000000002</v>
      </c>
      <c r="V21" s="1">
        <v>50154</v>
      </c>
      <c r="W21" s="1">
        <v>10802.4</v>
      </c>
      <c r="X21" s="1">
        <v>49382.400000000001</v>
      </c>
      <c r="Y21" s="1">
        <v>0</v>
      </c>
      <c r="Z21" s="1">
        <v>0</v>
      </c>
      <c r="AA21" s="1">
        <v>0</v>
      </c>
      <c r="AB21" s="1">
        <v>39351.599999999999</v>
      </c>
      <c r="AC21" s="1">
        <v>197529.60000000001</v>
      </c>
      <c r="AD21" s="1">
        <v>150462</v>
      </c>
      <c r="AE21" s="1">
        <v>33178.800000000003</v>
      </c>
      <c r="AF21" s="1">
        <v>5401.2</v>
      </c>
      <c r="AG21" s="1">
        <v>5401.2</v>
      </c>
      <c r="AH21" s="1">
        <v>57870</v>
      </c>
      <c r="AI21" s="1">
        <v>185184</v>
      </c>
      <c r="AJ21" s="1">
        <v>75616.800000000003</v>
      </c>
      <c r="AK21" s="1">
        <v>38580</v>
      </c>
      <c r="AL21" s="1">
        <v>175924.8</v>
      </c>
      <c r="AM21" s="1">
        <v>0</v>
      </c>
      <c r="AN21" s="1">
        <v>68672.399999999994</v>
      </c>
      <c r="AO21" s="1">
        <v>124227.6</v>
      </c>
      <c r="AP21" s="1">
        <v>0</v>
      </c>
      <c r="AQ21" s="1">
        <v>2069431.2</v>
      </c>
    </row>
    <row r="22" spans="1:43" x14ac:dyDescent="0.25">
      <c r="A22" t="s">
        <v>21</v>
      </c>
      <c r="B22" s="1">
        <v>0</v>
      </c>
      <c r="C22" s="1">
        <v>0</v>
      </c>
      <c r="D22" s="1">
        <v>0</v>
      </c>
      <c r="E22" s="1">
        <v>0</v>
      </c>
      <c r="F22" s="1">
        <v>438.24</v>
      </c>
      <c r="G22" s="1">
        <v>3505.92</v>
      </c>
      <c r="H22" s="1">
        <v>657.36</v>
      </c>
      <c r="I22" s="1">
        <v>3505.92</v>
      </c>
      <c r="J22" s="1">
        <v>1314.72</v>
      </c>
      <c r="K22" s="1">
        <v>438.24</v>
      </c>
      <c r="L22" s="1">
        <v>1095.5999999999999</v>
      </c>
      <c r="M22" s="1">
        <v>3067.68</v>
      </c>
      <c r="N22" s="1">
        <v>0</v>
      </c>
      <c r="O22" s="1">
        <v>1752.96</v>
      </c>
      <c r="P22" s="1">
        <v>0</v>
      </c>
      <c r="Q22" s="1">
        <v>0</v>
      </c>
      <c r="R22" s="1">
        <v>0</v>
      </c>
      <c r="S22" s="1">
        <v>0</v>
      </c>
      <c r="T22" s="1">
        <v>438.24</v>
      </c>
      <c r="U22" s="1">
        <v>2191.1999999999998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18406.080000000002</v>
      </c>
    </row>
    <row r="23" spans="1:43" x14ac:dyDescent="0.25">
      <c r="A23" t="s">
        <v>22</v>
      </c>
      <c r="B23" s="1">
        <v>52172.13</v>
      </c>
      <c r="C23" s="1">
        <v>789.39</v>
      </c>
      <c r="D23" s="1">
        <v>49138.77</v>
      </c>
      <c r="E23" s="1">
        <v>8315.43</v>
      </c>
      <c r="F23" s="1">
        <v>438.24</v>
      </c>
      <c r="G23" s="1">
        <v>3505.92</v>
      </c>
      <c r="H23" s="1">
        <v>657.36</v>
      </c>
      <c r="I23" s="1">
        <v>77917.53</v>
      </c>
      <c r="J23" s="1">
        <v>1314.72</v>
      </c>
      <c r="K23" s="1">
        <v>35160.239999999998</v>
      </c>
      <c r="L23" s="1">
        <v>1095.5999999999999</v>
      </c>
      <c r="M23" s="1">
        <v>107202.24000000001</v>
      </c>
      <c r="N23" s="1">
        <v>32359.68</v>
      </c>
      <c r="O23" s="1">
        <v>51081.64</v>
      </c>
      <c r="P23" s="1">
        <v>113247.34</v>
      </c>
      <c r="Q23" s="1">
        <v>410619.37</v>
      </c>
      <c r="R23" s="1">
        <v>9971.4</v>
      </c>
      <c r="S23" s="1">
        <v>118826.4</v>
      </c>
      <c r="T23" s="1">
        <v>438.24</v>
      </c>
      <c r="U23" s="1">
        <v>22483.599999999999</v>
      </c>
      <c r="V23" s="1">
        <v>56730.03</v>
      </c>
      <c r="W23" s="1">
        <v>28673.79</v>
      </c>
      <c r="X23" s="1">
        <v>59534.35</v>
      </c>
      <c r="Y23" s="1">
        <v>4415.67</v>
      </c>
      <c r="Z23" s="1">
        <v>9757.52</v>
      </c>
      <c r="AA23" s="1">
        <v>11181.56</v>
      </c>
      <c r="AB23" s="1">
        <v>43298.55</v>
      </c>
      <c r="AC23" s="1">
        <v>200687.16</v>
      </c>
      <c r="AD23" s="1">
        <v>166588.10999999999</v>
      </c>
      <c r="AE23" s="1">
        <v>38253.449999999997</v>
      </c>
      <c r="AF23" s="1">
        <v>6641.67</v>
      </c>
      <c r="AG23" s="1">
        <v>11397.31</v>
      </c>
      <c r="AH23" s="1">
        <v>57870</v>
      </c>
      <c r="AI23" s="1">
        <v>228162.31</v>
      </c>
      <c r="AJ23" s="1">
        <v>75616.800000000003</v>
      </c>
      <c r="AK23" s="1">
        <v>57364.86</v>
      </c>
      <c r="AL23" s="1">
        <v>177954.66</v>
      </c>
      <c r="AM23" s="1">
        <v>860.92</v>
      </c>
      <c r="AN23" s="1">
        <v>92910.45</v>
      </c>
      <c r="AO23" s="1">
        <v>124227.6</v>
      </c>
      <c r="AP23" s="1">
        <v>107.61</v>
      </c>
      <c r="AQ23" s="1">
        <v>2548969.62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2756-84DB-4870-9C01-6541F208D5B0}">
  <dimension ref="A1:AR23"/>
  <sheetViews>
    <sheetView workbookViewId="0">
      <selection activeCell="C2" sqref="C2:AR23"/>
    </sheetView>
  </sheetViews>
  <sheetFormatPr defaultRowHeight="15" x14ac:dyDescent="0.25"/>
  <cols>
    <col min="1" max="1" width="10" bestFit="1" customWidth="1"/>
    <col min="3" max="3" width="13.28515625" bestFit="1" customWidth="1"/>
    <col min="4" max="4" width="12.140625" bestFit="1" customWidth="1"/>
    <col min="5" max="6" width="13.28515625" bestFit="1" customWidth="1"/>
    <col min="7" max="7" width="10.5703125" bestFit="1" customWidth="1"/>
    <col min="8" max="9" width="12.140625" bestFit="1" customWidth="1"/>
    <col min="10" max="10" width="13.28515625" bestFit="1" customWidth="1"/>
    <col min="11" max="11" width="12.140625" bestFit="1" customWidth="1"/>
    <col min="12" max="12" width="13.28515625" bestFit="1" customWidth="1"/>
    <col min="13" max="13" width="12.140625" bestFit="1" customWidth="1"/>
    <col min="14" max="14" width="14.28515625" bestFit="1" customWidth="1"/>
    <col min="15" max="15" width="9.28515625" bestFit="1" customWidth="1"/>
    <col min="16" max="17" width="13.28515625" bestFit="1" customWidth="1"/>
    <col min="18" max="18" width="14.28515625" bestFit="1" customWidth="1"/>
    <col min="19" max="20" width="13.28515625" bestFit="1" customWidth="1"/>
    <col min="21" max="21" width="10.5703125" bestFit="1" customWidth="1"/>
    <col min="22" max="22" width="12.140625" bestFit="1" customWidth="1"/>
    <col min="23" max="29" width="13.28515625" bestFit="1" customWidth="1"/>
    <col min="30" max="31" width="14.28515625" bestFit="1" customWidth="1"/>
    <col min="32" max="32" width="13.28515625" bestFit="1" customWidth="1"/>
    <col min="33" max="33" width="12.140625" bestFit="1" customWidth="1"/>
    <col min="34" max="35" width="13.28515625" bestFit="1" customWidth="1"/>
    <col min="36" max="36" width="14.28515625" bestFit="1" customWidth="1"/>
    <col min="37" max="38" width="13.28515625" bestFit="1" customWidth="1"/>
    <col min="39" max="39" width="14.28515625" bestFit="1" customWidth="1"/>
    <col min="40" max="40" width="10.5703125" bestFit="1" customWidth="1"/>
    <col min="41" max="41" width="14.28515625" bestFit="1" customWidth="1"/>
    <col min="42" max="42" width="13.28515625" bestFit="1" customWidth="1"/>
    <col min="43" max="43" width="10.5703125" bestFit="1" customWidth="1"/>
    <col min="44" max="44" width="15.85546875" bestFit="1" customWidth="1"/>
  </cols>
  <sheetData>
    <row r="1" spans="1:44" x14ac:dyDescent="0.25">
      <c r="B1" t="s">
        <v>0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  <c r="AN1" t="s">
        <v>60</v>
      </c>
      <c r="AO1" t="s">
        <v>61</v>
      </c>
      <c r="AP1" t="s">
        <v>62</v>
      </c>
      <c r="AQ1" t="s">
        <v>63</v>
      </c>
      <c r="AR1" t="s">
        <v>22</v>
      </c>
    </row>
    <row r="2" spans="1:44" x14ac:dyDescent="0.25">
      <c r="A2">
        <f>LEFT(B2,10)*1</f>
        <v>405010010</v>
      </c>
      <c r="B2" t="s">
        <v>1</v>
      </c>
      <c r="C2" s="1">
        <f>IFERROR(VLOOKUP($A2,DelibxF,2,0)*(Físico!B2),0)</f>
        <v>0</v>
      </c>
      <c r="D2" s="1">
        <f>IFERROR(VLOOKUP($A2,DelibxF,2,0)*(Físico!C2),0)</f>
        <v>0</v>
      </c>
      <c r="E2" s="1">
        <f>IFERROR(VLOOKUP($A2,DelibxF,2,0)*(Físico!D2),0)</f>
        <v>0</v>
      </c>
      <c r="F2" s="1">
        <f>IFERROR(VLOOKUP($A2,DelibxF,2,0)*(Físico!E2),0)</f>
        <v>0</v>
      </c>
      <c r="G2" s="1">
        <f>IFERROR(VLOOKUP($A2,DelibxF,2,0)*(Físico!F2),0)</f>
        <v>0</v>
      </c>
      <c r="H2" s="1">
        <f>IFERROR(VLOOKUP($A2,DelibxF,2,0)*(Físico!G2),0)</f>
        <v>0</v>
      </c>
      <c r="I2" s="1">
        <f>IFERROR(VLOOKUP($A2,DelibxF,2,0)*(Físico!H2),0)</f>
        <v>0</v>
      </c>
      <c r="J2" s="1">
        <f>IFERROR(VLOOKUP($A2,DelibxF,2,0)*(Físico!I2),0)</f>
        <v>0</v>
      </c>
      <c r="K2" s="1">
        <f>IFERROR(VLOOKUP($A2,DelibxF,2,0)*(Físico!J2),0)</f>
        <v>0</v>
      </c>
      <c r="L2" s="1">
        <f>IFERROR(VLOOKUP($A2,DelibxF,2,0)*(Físico!K2),0)</f>
        <v>0</v>
      </c>
      <c r="M2" s="1">
        <f>IFERROR(VLOOKUP($A2,DelibxF,2,0)*(Físico!L2),0)</f>
        <v>0</v>
      </c>
      <c r="N2" s="1">
        <f>IFERROR(VLOOKUP($A2,DelibxF,2,0)*(Físico!M2),0)</f>
        <v>10594.48</v>
      </c>
      <c r="O2" s="1">
        <f>IFERROR(VLOOKUP($A2,DelibxF,2,0)*(Físico!N2),0)</f>
        <v>0</v>
      </c>
      <c r="P2" s="1">
        <f>IFERROR(VLOOKUP($A2,DelibxF,2,0)*(Físico!O2),0)</f>
        <v>0</v>
      </c>
      <c r="Q2" s="1">
        <f>IFERROR(VLOOKUP($A2,DelibxF,2,0)*(Físico!P2),0)</f>
        <v>0</v>
      </c>
      <c r="R2" s="1">
        <f>IFERROR(VLOOKUP($A2,DelibxF,2,0)*(Físico!Q2),0)</f>
        <v>0</v>
      </c>
      <c r="S2" s="1">
        <f>IFERROR(VLOOKUP($A2,DelibxF,2,0)*(Físico!R2),0)</f>
        <v>0</v>
      </c>
      <c r="T2" s="1">
        <f>IFERROR(VLOOKUP($A2,DelibxF,2,0)*(Físico!S2),0)</f>
        <v>0</v>
      </c>
      <c r="U2" s="1">
        <f>IFERROR(VLOOKUP($A2,DelibxF,2,0)*(Físico!T2),0)</f>
        <v>0</v>
      </c>
      <c r="V2" s="1">
        <f>IFERROR(VLOOKUP($A2,DelibxF,2,0)*(Físico!U2),0)</f>
        <v>0</v>
      </c>
      <c r="W2" s="1">
        <f>IFERROR(VLOOKUP($A2,DelibxF,2,0)*(Físico!V2),0)</f>
        <v>0</v>
      </c>
      <c r="X2" s="1">
        <f>IFERROR(VLOOKUP($A2,DelibxF,2,0)*(Físico!W2),0)</f>
        <v>0</v>
      </c>
      <c r="Y2" s="1">
        <f>IFERROR(VLOOKUP($A2,DelibxF,2,0)*(Físico!X2),0)</f>
        <v>407.48</v>
      </c>
      <c r="Z2" s="1">
        <f>IFERROR(VLOOKUP($A2,DelibxF,2,0)*(Físico!Y2),0)</f>
        <v>0</v>
      </c>
      <c r="AA2" s="1">
        <f>IFERROR(VLOOKUP($A2,DelibxF,2,0)*(Físico!Z2),0)</f>
        <v>0</v>
      </c>
      <c r="AB2" s="1">
        <f>IFERROR(VLOOKUP($A2,DelibxF,2,0)*(Físico!AA2),0)</f>
        <v>0</v>
      </c>
      <c r="AC2" s="1">
        <f>IFERROR(VLOOKUP($A2,DelibxF,2,0)*(Físico!AB2),0)</f>
        <v>0</v>
      </c>
      <c r="AD2" s="1">
        <f>IFERROR(VLOOKUP($A2,DelibxF,2,0)*(Físico!AC2),0)</f>
        <v>0</v>
      </c>
      <c r="AE2" s="1">
        <f>IFERROR(VLOOKUP($A2,DelibxF,2,0)*(Físico!AD2),0)</f>
        <v>0</v>
      </c>
      <c r="AF2" s="1">
        <f>IFERROR(VLOOKUP($A2,DelibxF,2,0)*(Físico!AE2),0)</f>
        <v>0</v>
      </c>
      <c r="AG2" s="1">
        <f>IFERROR(VLOOKUP($A2,DelibxF,2,0)*(Físico!AF2),0)</f>
        <v>0</v>
      </c>
      <c r="AH2" s="1">
        <f>IFERROR(VLOOKUP($A2,DelibxF,2,0)*(Físico!AG2),0)</f>
        <v>0</v>
      </c>
      <c r="AI2" s="1">
        <f>IFERROR(VLOOKUP($A2,DelibxF,2,0)*(Físico!AH2),0)</f>
        <v>0</v>
      </c>
      <c r="AJ2" s="1">
        <f>IFERROR(VLOOKUP($A2,DelibxF,2,0)*(Físico!AI2),0)</f>
        <v>0</v>
      </c>
      <c r="AK2" s="1">
        <f>IFERROR(VLOOKUP($A2,DelibxF,2,0)*(Físico!AJ2),0)</f>
        <v>0</v>
      </c>
      <c r="AL2" s="1">
        <f>IFERROR(VLOOKUP($A2,DelibxF,2,0)*(Físico!AK2),0)</f>
        <v>0</v>
      </c>
      <c r="AM2" s="1">
        <f>IFERROR(VLOOKUP($A2,DelibxF,2,0)*(Físico!AL2),0)</f>
        <v>0</v>
      </c>
      <c r="AN2" s="1">
        <f>IFERROR(VLOOKUP($A2,DelibxF,2,0)*(Físico!AM2),0)</f>
        <v>0</v>
      </c>
      <c r="AO2" s="1">
        <f>IFERROR(VLOOKUP($A2,DelibxF,2,0)*(Físico!AN2),0)</f>
        <v>0</v>
      </c>
      <c r="AP2" s="1">
        <f>IFERROR(VLOOKUP($A2,DelibxF,2,0)*(Físico!AO2),0)</f>
        <v>0</v>
      </c>
      <c r="AQ2" s="1">
        <f>IFERROR(VLOOKUP($A2,DelibxF,2,0)*(Físico!AP2),0)</f>
        <v>0</v>
      </c>
      <c r="AR2" s="1">
        <f>SUM(C2:AQ2)</f>
        <v>11001.96</v>
      </c>
    </row>
    <row r="3" spans="1:44" x14ac:dyDescent="0.25">
      <c r="A3">
        <f t="shared" ref="A3:A23" si="0">LEFT(B3,10)*1</f>
        <v>405010079</v>
      </c>
      <c r="B3" t="s">
        <v>2</v>
      </c>
      <c r="C3" s="1">
        <f>IFERROR(VLOOKUP($A3,DelibxF,2,0)*(Físico!B3),0)</f>
        <v>0</v>
      </c>
      <c r="D3" s="1">
        <f>IFERROR(VLOOKUP($A3,DelibxF,2,0)*(Físico!C3),0)</f>
        <v>0</v>
      </c>
      <c r="E3" s="1">
        <f>IFERROR(VLOOKUP($A3,DelibxF,2,0)*(Físico!D3),0)</f>
        <v>0</v>
      </c>
      <c r="F3" s="1">
        <f>IFERROR(VLOOKUP($A3,DelibxF,2,0)*(Físico!E3),0)</f>
        <v>0</v>
      </c>
      <c r="G3" s="1">
        <f>IFERROR(VLOOKUP($A3,DelibxF,2,0)*(Físico!F3),0)</f>
        <v>0</v>
      </c>
      <c r="H3" s="1">
        <f>IFERROR(VLOOKUP($A3,DelibxF,2,0)*(Físico!G3),0)</f>
        <v>0</v>
      </c>
      <c r="I3" s="1">
        <f>IFERROR(VLOOKUP($A3,DelibxF,2,0)*(Físico!H3),0)</f>
        <v>0</v>
      </c>
      <c r="J3" s="1">
        <f>IFERROR(VLOOKUP($A3,DelibxF,2,0)*(Físico!I3),0)</f>
        <v>0</v>
      </c>
      <c r="K3" s="1">
        <f>IFERROR(VLOOKUP($A3,DelibxF,2,0)*(Físico!J3),0)</f>
        <v>0</v>
      </c>
      <c r="L3" s="1">
        <f>IFERROR(VLOOKUP($A3,DelibxF,2,0)*(Físico!K3),0)</f>
        <v>0</v>
      </c>
      <c r="M3" s="1">
        <f>IFERROR(VLOOKUP($A3,DelibxF,2,0)*(Físico!L3),0)</f>
        <v>0</v>
      </c>
      <c r="N3" s="1">
        <f>IFERROR(VLOOKUP($A3,DelibxF,2,0)*(Físico!M3),0)</f>
        <v>1575</v>
      </c>
      <c r="O3" s="1">
        <f>IFERROR(VLOOKUP($A3,DelibxF,2,0)*(Físico!N3),0)</f>
        <v>0</v>
      </c>
      <c r="P3" s="1">
        <f>IFERROR(VLOOKUP($A3,DelibxF,2,0)*(Físico!O3),0)</f>
        <v>0</v>
      </c>
      <c r="Q3" s="1">
        <f>IFERROR(VLOOKUP($A3,DelibxF,2,0)*(Físico!P3),0)</f>
        <v>0</v>
      </c>
      <c r="R3" s="1">
        <f>IFERROR(VLOOKUP($A3,DelibxF,2,0)*(Físico!Q3),0)</f>
        <v>0</v>
      </c>
      <c r="S3" s="1">
        <f>IFERROR(VLOOKUP($A3,DelibxF,2,0)*(Físico!R3),0)</f>
        <v>0</v>
      </c>
      <c r="T3" s="1">
        <f>IFERROR(VLOOKUP($A3,DelibxF,2,0)*(Físico!S3),0)</f>
        <v>0</v>
      </c>
      <c r="U3" s="1">
        <f>IFERROR(VLOOKUP($A3,DelibxF,2,0)*(Físico!T3),0)</f>
        <v>0</v>
      </c>
      <c r="V3" s="1">
        <f>IFERROR(VLOOKUP($A3,DelibxF,2,0)*(Físico!U3),0)</f>
        <v>0</v>
      </c>
      <c r="W3" s="1">
        <f>IFERROR(VLOOKUP($A3,DelibxF,2,0)*(Físico!V3),0)</f>
        <v>0</v>
      </c>
      <c r="X3" s="1">
        <f>IFERROR(VLOOKUP($A3,DelibxF,2,0)*(Físico!W3),0)</f>
        <v>0</v>
      </c>
      <c r="Y3" s="1">
        <f>IFERROR(VLOOKUP($A3,DelibxF,2,0)*(Físico!X3),0)</f>
        <v>0</v>
      </c>
      <c r="Z3" s="1">
        <f>IFERROR(VLOOKUP($A3,DelibxF,2,0)*(Físico!Y3),0)</f>
        <v>5118.75</v>
      </c>
      <c r="AA3" s="1">
        <f>IFERROR(VLOOKUP($A3,DelibxF,2,0)*(Físico!Z3),0)</f>
        <v>0</v>
      </c>
      <c r="AB3" s="1">
        <f>IFERROR(VLOOKUP($A3,DelibxF,2,0)*(Físico!AA3),0)</f>
        <v>0</v>
      </c>
      <c r="AC3" s="1">
        <f>IFERROR(VLOOKUP($A3,DelibxF,2,0)*(Físico!AB3),0)</f>
        <v>0</v>
      </c>
      <c r="AD3" s="1">
        <f>IFERROR(VLOOKUP($A3,DelibxF,2,0)*(Físico!AC3),0)</f>
        <v>0</v>
      </c>
      <c r="AE3" s="1">
        <f>IFERROR(VLOOKUP($A3,DelibxF,2,0)*(Físico!AD3),0)</f>
        <v>0</v>
      </c>
      <c r="AF3" s="1">
        <f>IFERROR(VLOOKUP($A3,DelibxF,2,0)*(Físico!AE3),0)</f>
        <v>0</v>
      </c>
      <c r="AG3" s="1">
        <f>IFERROR(VLOOKUP($A3,DelibxF,2,0)*(Físico!AF3),0)</f>
        <v>0</v>
      </c>
      <c r="AH3" s="1">
        <f>IFERROR(VLOOKUP($A3,DelibxF,2,0)*(Físico!AG3),0)</f>
        <v>0</v>
      </c>
      <c r="AI3" s="1">
        <f>IFERROR(VLOOKUP($A3,DelibxF,2,0)*(Físico!AH3),0)</f>
        <v>0</v>
      </c>
      <c r="AJ3" s="1">
        <f>IFERROR(VLOOKUP($A3,DelibxF,2,0)*(Físico!AI3),0)</f>
        <v>0</v>
      </c>
      <c r="AK3" s="1">
        <f>IFERROR(VLOOKUP($A3,DelibxF,2,0)*(Físico!AJ3),0)</f>
        <v>0</v>
      </c>
      <c r="AL3" s="1">
        <f>IFERROR(VLOOKUP($A3,DelibxF,2,0)*(Físico!AK3),0)</f>
        <v>0</v>
      </c>
      <c r="AM3" s="1">
        <f>IFERROR(VLOOKUP($A3,DelibxF,2,0)*(Físico!AL3),0)</f>
        <v>0</v>
      </c>
      <c r="AN3" s="1">
        <f>IFERROR(VLOOKUP($A3,DelibxF,2,0)*(Físico!AM3),0)</f>
        <v>0</v>
      </c>
      <c r="AO3" s="1">
        <f>IFERROR(VLOOKUP($A3,DelibxF,2,0)*(Físico!AN3),0)</f>
        <v>0</v>
      </c>
      <c r="AP3" s="1">
        <f>IFERROR(VLOOKUP($A3,DelibxF,2,0)*(Físico!AO3),0)</f>
        <v>0</v>
      </c>
      <c r="AQ3" s="1">
        <f>IFERROR(VLOOKUP($A3,DelibxF,2,0)*(Físico!AP3),0)</f>
        <v>0</v>
      </c>
      <c r="AR3" s="1">
        <f t="shared" ref="AR3:AR22" si="1">SUM(C3:AQ3)</f>
        <v>6693.75</v>
      </c>
    </row>
    <row r="4" spans="1:44" x14ac:dyDescent="0.25">
      <c r="A4">
        <f t="shared" si="0"/>
        <v>405010117</v>
      </c>
      <c r="B4" t="s">
        <v>3</v>
      </c>
      <c r="C4" s="1">
        <f>IFERROR(VLOOKUP($A4,DelibxF,2,0)*(Físico!B4),0)</f>
        <v>0</v>
      </c>
      <c r="D4" s="1">
        <f>IFERROR(VLOOKUP($A4,DelibxF,2,0)*(Físico!C4),0)</f>
        <v>0</v>
      </c>
      <c r="E4" s="1">
        <f>IFERROR(VLOOKUP($A4,DelibxF,2,0)*(Físico!D4),0)</f>
        <v>0</v>
      </c>
      <c r="F4" s="1">
        <f>IFERROR(VLOOKUP($A4,DelibxF,2,0)*(Físico!E4),0)</f>
        <v>0</v>
      </c>
      <c r="G4" s="1">
        <f>IFERROR(VLOOKUP($A4,DelibxF,2,0)*(Físico!F4),0)</f>
        <v>0</v>
      </c>
      <c r="H4" s="1">
        <f>IFERROR(VLOOKUP($A4,DelibxF,2,0)*(Físico!G4),0)</f>
        <v>0</v>
      </c>
      <c r="I4" s="1">
        <f>IFERROR(VLOOKUP($A4,DelibxF,2,0)*(Físico!H4),0)</f>
        <v>0</v>
      </c>
      <c r="J4" s="1">
        <f>IFERROR(VLOOKUP($A4,DelibxF,2,0)*(Físico!I4),0)</f>
        <v>0</v>
      </c>
      <c r="K4" s="1">
        <f>IFERROR(VLOOKUP($A4,DelibxF,2,0)*(Físico!J4),0)</f>
        <v>0</v>
      </c>
      <c r="L4" s="1">
        <f>IFERROR(VLOOKUP($A4,DelibxF,2,0)*(Físico!K4),0)</f>
        <v>0</v>
      </c>
      <c r="M4" s="1">
        <f>IFERROR(VLOOKUP($A4,DelibxF,2,0)*(Físico!L4),0)</f>
        <v>0</v>
      </c>
      <c r="N4" s="1">
        <f>IFERROR(VLOOKUP($A4,DelibxF,2,0)*(Físico!M4),0)</f>
        <v>0</v>
      </c>
      <c r="O4" s="1">
        <f>IFERROR(VLOOKUP($A4,DelibxF,2,0)*(Físico!N4),0)</f>
        <v>0</v>
      </c>
      <c r="P4" s="1">
        <f>IFERROR(VLOOKUP($A4,DelibxF,2,0)*(Físico!O4),0)</f>
        <v>0</v>
      </c>
      <c r="Q4" s="1">
        <f>IFERROR(VLOOKUP($A4,DelibxF,2,0)*(Físico!P4),0)</f>
        <v>0</v>
      </c>
      <c r="R4" s="1">
        <f>IFERROR(VLOOKUP($A4,DelibxF,2,0)*(Físico!Q4),0)</f>
        <v>6896.5999999999995</v>
      </c>
      <c r="S4" s="1">
        <f>IFERROR(VLOOKUP($A4,DelibxF,2,0)*(Físico!R4),0)</f>
        <v>0</v>
      </c>
      <c r="T4" s="1">
        <f>IFERROR(VLOOKUP($A4,DelibxF,2,0)*(Físico!S4),0)</f>
        <v>0</v>
      </c>
      <c r="U4" s="1">
        <f>IFERROR(VLOOKUP($A4,DelibxF,2,0)*(Físico!T4),0)</f>
        <v>0</v>
      </c>
      <c r="V4" s="1">
        <f>IFERROR(VLOOKUP($A4,DelibxF,2,0)*(Físico!U4),0)</f>
        <v>0</v>
      </c>
      <c r="W4" s="1">
        <f>IFERROR(VLOOKUP($A4,DelibxF,2,0)*(Físico!V4),0)</f>
        <v>0</v>
      </c>
      <c r="X4" s="1">
        <f>IFERROR(VLOOKUP($A4,DelibxF,2,0)*(Físico!W4),0)</f>
        <v>0</v>
      </c>
      <c r="Y4" s="1">
        <f>IFERROR(VLOOKUP($A4,DelibxF,2,0)*(Físico!X4),0)</f>
        <v>0</v>
      </c>
      <c r="Z4" s="1">
        <f>IFERROR(VLOOKUP($A4,DelibxF,2,0)*(Físico!Y4),0)</f>
        <v>0</v>
      </c>
      <c r="AA4" s="1">
        <f>IFERROR(VLOOKUP($A4,DelibxF,2,0)*(Físico!Z4),0)</f>
        <v>0</v>
      </c>
      <c r="AB4" s="1">
        <f>IFERROR(VLOOKUP($A4,DelibxF,2,0)*(Físico!AA4),0)</f>
        <v>0</v>
      </c>
      <c r="AC4" s="1">
        <f>IFERROR(VLOOKUP($A4,DelibxF,2,0)*(Físico!AB4),0)</f>
        <v>0</v>
      </c>
      <c r="AD4" s="1">
        <f>IFERROR(VLOOKUP($A4,DelibxF,2,0)*(Físico!AC4),0)</f>
        <v>0</v>
      </c>
      <c r="AE4" s="1">
        <f>IFERROR(VLOOKUP($A4,DelibxF,2,0)*(Físico!AD4),0)</f>
        <v>0</v>
      </c>
      <c r="AF4" s="1">
        <f>IFERROR(VLOOKUP($A4,DelibxF,2,0)*(Físico!AE4),0)</f>
        <v>0</v>
      </c>
      <c r="AG4" s="1">
        <f>IFERROR(VLOOKUP($A4,DelibxF,2,0)*(Físico!AF4),0)</f>
        <v>0</v>
      </c>
      <c r="AH4" s="1">
        <f>IFERROR(VLOOKUP($A4,DelibxF,2,0)*(Físico!AG4),0)</f>
        <v>0</v>
      </c>
      <c r="AI4" s="1">
        <f>IFERROR(VLOOKUP($A4,DelibxF,2,0)*(Físico!AH4),0)</f>
        <v>0</v>
      </c>
      <c r="AJ4" s="1">
        <f>IFERROR(VLOOKUP($A4,DelibxF,2,0)*(Físico!AI4),0)</f>
        <v>0</v>
      </c>
      <c r="AK4" s="1">
        <f>IFERROR(VLOOKUP($A4,DelibxF,2,0)*(Físico!AJ4),0)</f>
        <v>0</v>
      </c>
      <c r="AL4" s="1">
        <f>IFERROR(VLOOKUP($A4,DelibxF,2,0)*(Físico!AK4),0)</f>
        <v>0</v>
      </c>
      <c r="AM4" s="1">
        <f>IFERROR(VLOOKUP($A4,DelibxF,2,0)*(Físico!AL4),0)</f>
        <v>0</v>
      </c>
      <c r="AN4" s="1">
        <f>IFERROR(VLOOKUP($A4,DelibxF,2,0)*(Físico!AM4),0)</f>
        <v>0</v>
      </c>
      <c r="AO4" s="1">
        <f>IFERROR(VLOOKUP($A4,DelibxF,2,0)*(Físico!AN4),0)</f>
        <v>0</v>
      </c>
      <c r="AP4" s="1">
        <f>IFERROR(VLOOKUP($A4,DelibxF,2,0)*(Físico!AO4),0)</f>
        <v>0</v>
      </c>
      <c r="AQ4" s="1">
        <f>IFERROR(VLOOKUP($A4,DelibxF,2,0)*(Físico!AP4),0)</f>
        <v>0</v>
      </c>
      <c r="AR4" s="1">
        <f t="shared" si="1"/>
        <v>6896.5999999999995</v>
      </c>
    </row>
    <row r="5" spans="1:44" x14ac:dyDescent="0.25">
      <c r="A5">
        <f t="shared" si="0"/>
        <v>405010125</v>
      </c>
      <c r="B5" t="s">
        <v>4</v>
      </c>
      <c r="C5" s="1">
        <f>IFERROR(VLOOKUP($A5,DelibxF,2,0)*(Físico!B5),0)</f>
        <v>0</v>
      </c>
      <c r="D5" s="1">
        <f>IFERROR(VLOOKUP($A5,DelibxF,2,0)*(Físico!C5),0)</f>
        <v>0</v>
      </c>
      <c r="E5" s="1">
        <f>IFERROR(VLOOKUP($A5,DelibxF,2,0)*(Físico!D5),0)</f>
        <v>0</v>
      </c>
      <c r="F5" s="1">
        <f>IFERROR(VLOOKUP($A5,DelibxF,2,0)*(Físico!E5),0)</f>
        <v>0</v>
      </c>
      <c r="G5" s="1">
        <f>IFERROR(VLOOKUP($A5,DelibxF,2,0)*(Físico!F5),0)</f>
        <v>0</v>
      </c>
      <c r="H5" s="1">
        <f>IFERROR(VLOOKUP($A5,DelibxF,2,0)*(Físico!G5),0)</f>
        <v>0</v>
      </c>
      <c r="I5" s="1">
        <f>IFERROR(VLOOKUP($A5,DelibxF,2,0)*(Físico!H5),0)</f>
        <v>0</v>
      </c>
      <c r="J5" s="1">
        <f>IFERROR(VLOOKUP($A5,DelibxF,2,0)*(Físico!I5),0)</f>
        <v>0</v>
      </c>
      <c r="K5" s="1">
        <f>IFERROR(VLOOKUP($A5,DelibxF,2,0)*(Físico!J5),0)</f>
        <v>0</v>
      </c>
      <c r="L5" s="1">
        <f>IFERROR(VLOOKUP($A5,DelibxF,2,0)*(Físico!K5),0)</f>
        <v>0</v>
      </c>
      <c r="M5" s="1">
        <f>IFERROR(VLOOKUP($A5,DelibxF,2,0)*(Físico!L5),0)</f>
        <v>0</v>
      </c>
      <c r="N5" s="1">
        <f>IFERROR(VLOOKUP($A5,DelibxF,2,0)*(Físico!M5),0)</f>
        <v>54120.960000000006</v>
      </c>
      <c r="O5" s="1">
        <f>IFERROR(VLOOKUP($A5,DelibxF,2,0)*(Físico!N5),0)</f>
        <v>0</v>
      </c>
      <c r="P5" s="1">
        <f>IFERROR(VLOOKUP($A5,DelibxF,2,0)*(Físico!O5),0)</f>
        <v>0</v>
      </c>
      <c r="Q5" s="1">
        <f>IFERROR(VLOOKUP($A5,DelibxF,2,0)*(Físico!P5),0)</f>
        <v>0</v>
      </c>
      <c r="R5" s="1">
        <f>IFERROR(VLOOKUP($A5,DelibxF,2,0)*(Físico!Q5),0)</f>
        <v>10575.36</v>
      </c>
      <c r="S5" s="1">
        <f>IFERROR(VLOOKUP($A5,DelibxF,2,0)*(Físico!R5),0)</f>
        <v>0</v>
      </c>
      <c r="T5" s="1">
        <f>IFERROR(VLOOKUP($A5,DelibxF,2,0)*(Físico!S5),0)</f>
        <v>0</v>
      </c>
      <c r="U5" s="1">
        <f>IFERROR(VLOOKUP($A5,DelibxF,2,0)*(Físico!T5),0)</f>
        <v>0</v>
      </c>
      <c r="V5" s="1">
        <f>IFERROR(VLOOKUP($A5,DelibxF,2,0)*(Físico!U5),0)</f>
        <v>0</v>
      </c>
      <c r="W5" s="1">
        <f>IFERROR(VLOOKUP($A5,DelibxF,2,0)*(Físico!V5),0)</f>
        <v>0</v>
      </c>
      <c r="X5" s="1">
        <f>IFERROR(VLOOKUP($A5,DelibxF,2,0)*(Físico!W5),0)</f>
        <v>0</v>
      </c>
      <c r="Y5" s="1">
        <f>IFERROR(VLOOKUP($A5,DelibxF,2,0)*(Físico!X5),0)</f>
        <v>622.08000000000004</v>
      </c>
      <c r="Z5" s="1">
        <f>IFERROR(VLOOKUP($A5,DelibxF,2,0)*(Físico!Y5),0)</f>
        <v>0</v>
      </c>
      <c r="AA5" s="1">
        <f>IFERROR(VLOOKUP($A5,DelibxF,2,0)*(Físico!Z5),0)</f>
        <v>0</v>
      </c>
      <c r="AB5" s="1">
        <f>IFERROR(VLOOKUP($A5,DelibxF,2,0)*(Físico!AA5),0)</f>
        <v>0</v>
      </c>
      <c r="AC5" s="1">
        <f>IFERROR(VLOOKUP($A5,DelibxF,2,0)*(Físico!AB5),0)</f>
        <v>0</v>
      </c>
      <c r="AD5" s="1">
        <f>IFERROR(VLOOKUP($A5,DelibxF,2,0)*(Físico!AC5),0)</f>
        <v>0</v>
      </c>
      <c r="AE5" s="1">
        <f>IFERROR(VLOOKUP($A5,DelibxF,2,0)*(Físico!AD5),0)</f>
        <v>0</v>
      </c>
      <c r="AF5" s="1">
        <f>IFERROR(VLOOKUP($A5,DelibxF,2,0)*(Físico!AE5),0)</f>
        <v>0</v>
      </c>
      <c r="AG5" s="1">
        <f>IFERROR(VLOOKUP($A5,DelibxF,2,0)*(Físico!AF5),0)</f>
        <v>0</v>
      </c>
      <c r="AH5" s="1">
        <f>IFERROR(VLOOKUP($A5,DelibxF,2,0)*(Físico!AG5),0)</f>
        <v>0</v>
      </c>
      <c r="AI5" s="1">
        <f>IFERROR(VLOOKUP($A5,DelibxF,2,0)*(Físico!AH5),0)</f>
        <v>0</v>
      </c>
      <c r="AJ5" s="1">
        <f>IFERROR(VLOOKUP($A5,DelibxF,2,0)*(Físico!AI5),0)</f>
        <v>0</v>
      </c>
      <c r="AK5" s="1">
        <f>IFERROR(VLOOKUP($A5,DelibxF,2,0)*(Físico!AJ5),0)</f>
        <v>0</v>
      </c>
      <c r="AL5" s="1">
        <f>IFERROR(VLOOKUP($A5,DelibxF,2,0)*(Físico!AK5),0)</f>
        <v>0</v>
      </c>
      <c r="AM5" s="1">
        <f>IFERROR(VLOOKUP($A5,DelibxF,2,0)*(Físico!AL5),0)</f>
        <v>0</v>
      </c>
      <c r="AN5" s="1">
        <f>IFERROR(VLOOKUP($A5,DelibxF,2,0)*(Físico!AM5),0)</f>
        <v>0</v>
      </c>
      <c r="AO5" s="1">
        <f>IFERROR(VLOOKUP($A5,DelibxF,2,0)*(Físico!AN5),0)</f>
        <v>0</v>
      </c>
      <c r="AP5" s="1">
        <f>IFERROR(VLOOKUP($A5,DelibxF,2,0)*(Físico!AO5),0)</f>
        <v>0</v>
      </c>
      <c r="AQ5" s="1">
        <f>IFERROR(VLOOKUP($A5,DelibxF,2,0)*(Físico!AP5),0)</f>
        <v>0</v>
      </c>
      <c r="AR5" s="1">
        <f t="shared" si="1"/>
        <v>65318.400000000009</v>
      </c>
    </row>
    <row r="6" spans="1:44" x14ac:dyDescent="0.25">
      <c r="A6">
        <f t="shared" si="0"/>
        <v>405020015</v>
      </c>
      <c r="B6" t="s">
        <v>5</v>
      </c>
      <c r="C6" s="1">
        <f>IFERROR(VLOOKUP($A6,DelibxF,2,0)*(Físico!B6),0)</f>
        <v>0</v>
      </c>
      <c r="D6" s="1">
        <f>IFERROR(VLOOKUP($A6,DelibxF,2,0)*(Físico!C6),0)</f>
        <v>0</v>
      </c>
      <c r="E6" s="1">
        <f>IFERROR(VLOOKUP($A6,DelibxF,2,0)*(Físico!D6),0)</f>
        <v>0</v>
      </c>
      <c r="F6" s="1">
        <f>IFERROR(VLOOKUP($A6,DelibxF,2,0)*(Físico!E6),0)</f>
        <v>0</v>
      </c>
      <c r="G6" s="1">
        <f>IFERROR(VLOOKUP($A6,DelibxF,2,0)*(Físico!F6),0)</f>
        <v>0</v>
      </c>
      <c r="H6" s="1">
        <f>IFERROR(VLOOKUP($A6,DelibxF,2,0)*(Físico!G6),0)</f>
        <v>0</v>
      </c>
      <c r="I6" s="1">
        <f>IFERROR(VLOOKUP($A6,DelibxF,2,0)*(Físico!H6),0)</f>
        <v>0</v>
      </c>
      <c r="J6" s="1">
        <f>IFERROR(VLOOKUP($A6,DelibxF,2,0)*(Físico!I6),0)</f>
        <v>0</v>
      </c>
      <c r="K6" s="1">
        <f>IFERROR(VLOOKUP($A6,DelibxF,2,0)*(Físico!J6),0)</f>
        <v>0</v>
      </c>
      <c r="L6" s="1">
        <f>IFERROR(VLOOKUP($A6,DelibxF,2,0)*(Físico!K6),0)</f>
        <v>0</v>
      </c>
      <c r="M6" s="1">
        <f>IFERROR(VLOOKUP($A6,DelibxF,2,0)*(Físico!L6),0)</f>
        <v>0</v>
      </c>
      <c r="N6" s="1">
        <f>IFERROR(VLOOKUP($A6,DelibxF,2,0)*(Físico!M6),0)</f>
        <v>0</v>
      </c>
      <c r="O6" s="1">
        <f>IFERROR(VLOOKUP($A6,DelibxF,2,0)*(Físico!N6),0)</f>
        <v>0</v>
      </c>
      <c r="P6" s="1">
        <f>IFERROR(VLOOKUP($A6,DelibxF,2,0)*(Físico!O6),0)</f>
        <v>0</v>
      </c>
      <c r="Q6" s="1">
        <f>IFERROR(VLOOKUP($A6,DelibxF,2,0)*(Físico!P6),0)</f>
        <v>0</v>
      </c>
      <c r="R6" s="1">
        <f>IFERROR(VLOOKUP($A6,DelibxF,2,0)*(Físico!Q6),0)</f>
        <v>0</v>
      </c>
      <c r="S6" s="1">
        <f>IFERROR(VLOOKUP($A6,DelibxF,2,0)*(Físico!R6),0)</f>
        <v>0</v>
      </c>
      <c r="T6" s="1">
        <f>IFERROR(VLOOKUP($A6,DelibxF,2,0)*(Físico!S6),0)</f>
        <v>0</v>
      </c>
      <c r="U6" s="1">
        <f>IFERROR(VLOOKUP($A6,DelibxF,2,0)*(Físico!T6),0)</f>
        <v>0</v>
      </c>
      <c r="V6" s="1">
        <f>IFERROR(VLOOKUP($A6,DelibxF,2,0)*(Físico!U6),0)</f>
        <v>0</v>
      </c>
      <c r="W6" s="1">
        <f>IFERROR(VLOOKUP($A6,DelibxF,2,0)*(Físico!V6),0)</f>
        <v>0</v>
      </c>
      <c r="X6" s="1">
        <f>IFERROR(VLOOKUP($A6,DelibxF,2,0)*(Físico!W6),0)</f>
        <v>0</v>
      </c>
      <c r="Y6" s="1">
        <f>IFERROR(VLOOKUP($A6,DelibxF,2,0)*(Físico!X6),0)</f>
        <v>0</v>
      </c>
      <c r="Z6" s="1">
        <f>IFERROR(VLOOKUP($A6,DelibxF,2,0)*(Físico!Y6),0)</f>
        <v>0</v>
      </c>
      <c r="AA6" s="1">
        <f>IFERROR(VLOOKUP($A6,DelibxF,2,0)*(Físico!Z6),0)</f>
        <v>0</v>
      </c>
      <c r="AB6" s="1">
        <f>IFERROR(VLOOKUP($A6,DelibxF,2,0)*(Físico!AA6),0)</f>
        <v>0</v>
      </c>
      <c r="AC6" s="1">
        <f>IFERROR(VLOOKUP($A6,DelibxF,2,0)*(Físico!AB6),0)</f>
        <v>0</v>
      </c>
      <c r="AD6" s="1">
        <f>IFERROR(VLOOKUP($A6,DelibxF,2,0)*(Físico!AC6),0)</f>
        <v>0</v>
      </c>
      <c r="AE6" s="1">
        <f>IFERROR(VLOOKUP($A6,DelibxF,2,0)*(Físico!AD6),0)</f>
        <v>0</v>
      </c>
      <c r="AF6" s="1">
        <f>IFERROR(VLOOKUP($A6,DelibxF,2,0)*(Físico!AE6),0)</f>
        <v>0</v>
      </c>
      <c r="AG6" s="1">
        <f>IFERROR(VLOOKUP($A6,DelibxF,2,0)*(Físico!AF6),0)</f>
        <v>0</v>
      </c>
      <c r="AH6" s="1">
        <f>IFERROR(VLOOKUP($A6,DelibxF,2,0)*(Físico!AG6),0)</f>
        <v>0</v>
      </c>
      <c r="AI6" s="1">
        <f>IFERROR(VLOOKUP($A6,DelibxF,2,0)*(Físico!AH6),0)</f>
        <v>0</v>
      </c>
      <c r="AJ6" s="1">
        <f>IFERROR(VLOOKUP($A6,DelibxF,2,0)*(Físico!AI6),0)</f>
        <v>0</v>
      </c>
      <c r="AK6" s="1">
        <f>IFERROR(VLOOKUP($A6,DelibxF,2,0)*(Físico!AJ6),0)</f>
        <v>0</v>
      </c>
      <c r="AL6" s="1">
        <f>IFERROR(VLOOKUP($A6,DelibxF,2,0)*(Físico!AK6),0)</f>
        <v>0</v>
      </c>
      <c r="AM6" s="1">
        <f>IFERROR(VLOOKUP($A6,DelibxF,2,0)*(Físico!AL6),0)</f>
        <v>0</v>
      </c>
      <c r="AN6" s="1">
        <f>IFERROR(VLOOKUP($A6,DelibxF,2,0)*(Físico!AM6),0)</f>
        <v>0</v>
      </c>
      <c r="AO6" s="1">
        <f>IFERROR(VLOOKUP($A6,DelibxF,2,0)*(Físico!AN6),0)</f>
        <v>1661.76</v>
      </c>
      <c r="AP6" s="1">
        <f>IFERROR(VLOOKUP($A6,DelibxF,2,0)*(Físico!AO6),0)</f>
        <v>0</v>
      </c>
      <c r="AQ6" s="1">
        <f>IFERROR(VLOOKUP($A6,DelibxF,2,0)*(Físico!AP6),0)</f>
        <v>0</v>
      </c>
      <c r="AR6" s="1">
        <f t="shared" si="1"/>
        <v>1661.76</v>
      </c>
    </row>
    <row r="7" spans="1:44" x14ac:dyDescent="0.25">
      <c r="A7">
        <f t="shared" si="0"/>
        <v>405020023</v>
      </c>
      <c r="B7" t="s">
        <v>6</v>
      </c>
      <c r="C7" s="1">
        <f>IFERROR(VLOOKUP($A7,DelibxF,2,0)*(Físico!B7),0)</f>
        <v>0</v>
      </c>
      <c r="D7" s="1">
        <f>IFERROR(VLOOKUP($A7,DelibxF,2,0)*(Físico!C7),0)</f>
        <v>0</v>
      </c>
      <c r="E7" s="1">
        <f>IFERROR(VLOOKUP($A7,DelibxF,2,0)*(Físico!D7),0)</f>
        <v>0</v>
      </c>
      <c r="F7" s="1">
        <f>IFERROR(VLOOKUP($A7,DelibxF,2,0)*(Físico!E7),0)</f>
        <v>0</v>
      </c>
      <c r="G7" s="1">
        <f>IFERROR(VLOOKUP($A7,DelibxF,2,0)*(Físico!F7),0)</f>
        <v>0</v>
      </c>
      <c r="H7" s="1">
        <f>IFERROR(VLOOKUP($A7,DelibxF,2,0)*(Físico!G7),0)</f>
        <v>0</v>
      </c>
      <c r="I7" s="1">
        <f>IFERROR(VLOOKUP($A7,DelibxF,2,0)*(Físico!H7),0)</f>
        <v>0</v>
      </c>
      <c r="J7" s="1">
        <f>IFERROR(VLOOKUP($A7,DelibxF,2,0)*(Físico!I7),0)</f>
        <v>0</v>
      </c>
      <c r="K7" s="1">
        <f>IFERROR(VLOOKUP($A7,DelibxF,2,0)*(Físico!J7),0)</f>
        <v>0</v>
      </c>
      <c r="L7" s="1">
        <f>IFERROR(VLOOKUP($A7,DelibxF,2,0)*(Físico!K7),0)</f>
        <v>0</v>
      </c>
      <c r="M7" s="1">
        <f>IFERROR(VLOOKUP($A7,DelibxF,2,0)*(Físico!L7),0)</f>
        <v>0</v>
      </c>
      <c r="N7" s="1">
        <f>IFERROR(VLOOKUP($A7,DelibxF,2,0)*(Físico!M7),0)</f>
        <v>0</v>
      </c>
      <c r="O7" s="1">
        <f>IFERROR(VLOOKUP($A7,DelibxF,2,0)*(Físico!N7),0)</f>
        <v>0</v>
      </c>
      <c r="P7" s="1">
        <f>IFERROR(VLOOKUP($A7,DelibxF,2,0)*(Físico!O7),0)</f>
        <v>0</v>
      </c>
      <c r="Q7" s="1">
        <f>IFERROR(VLOOKUP($A7,DelibxF,2,0)*(Físico!P7),0)</f>
        <v>0</v>
      </c>
      <c r="R7" s="1">
        <f>IFERROR(VLOOKUP($A7,DelibxF,2,0)*(Físico!Q7),0)</f>
        <v>0</v>
      </c>
      <c r="S7" s="1">
        <f>IFERROR(VLOOKUP($A7,DelibxF,2,0)*(Físico!R7),0)</f>
        <v>0</v>
      </c>
      <c r="T7" s="1">
        <f>IFERROR(VLOOKUP($A7,DelibxF,2,0)*(Físico!S7),0)</f>
        <v>0</v>
      </c>
      <c r="U7" s="1">
        <f>IFERROR(VLOOKUP($A7,DelibxF,2,0)*(Físico!T7),0)</f>
        <v>0</v>
      </c>
      <c r="V7" s="1">
        <f>IFERROR(VLOOKUP($A7,DelibxF,2,0)*(Físico!U7),0)</f>
        <v>0</v>
      </c>
      <c r="W7" s="1">
        <f>IFERROR(VLOOKUP($A7,DelibxF,2,0)*(Físico!V7),0)</f>
        <v>0</v>
      </c>
      <c r="X7" s="1">
        <f>IFERROR(VLOOKUP($A7,DelibxF,2,0)*(Físico!W7),0)</f>
        <v>0</v>
      </c>
      <c r="Y7" s="1">
        <f>IFERROR(VLOOKUP($A7,DelibxF,2,0)*(Físico!X7),0)</f>
        <v>0</v>
      </c>
      <c r="Z7" s="1">
        <f>IFERROR(VLOOKUP($A7,DelibxF,2,0)*(Físico!Y7),0)</f>
        <v>0</v>
      </c>
      <c r="AA7" s="1">
        <f>IFERROR(VLOOKUP($A7,DelibxF,2,0)*(Físico!Z7),0)</f>
        <v>0</v>
      </c>
      <c r="AB7" s="1">
        <f>IFERROR(VLOOKUP($A7,DelibxF,2,0)*(Físico!AA7),0)</f>
        <v>0</v>
      </c>
      <c r="AC7" s="1">
        <f>IFERROR(VLOOKUP($A7,DelibxF,2,0)*(Físico!AB7),0)</f>
        <v>0</v>
      </c>
      <c r="AD7" s="1">
        <f>IFERROR(VLOOKUP($A7,DelibxF,2,0)*(Físico!AC7),0)</f>
        <v>0</v>
      </c>
      <c r="AE7" s="1">
        <f>IFERROR(VLOOKUP($A7,DelibxF,2,0)*(Físico!AD7),0)</f>
        <v>0</v>
      </c>
      <c r="AF7" s="1">
        <f>IFERROR(VLOOKUP($A7,DelibxF,2,0)*(Físico!AE7),0)</f>
        <v>0</v>
      </c>
      <c r="AG7" s="1">
        <f>IFERROR(VLOOKUP($A7,DelibxF,2,0)*(Físico!AF7),0)</f>
        <v>0</v>
      </c>
      <c r="AH7" s="1">
        <f>IFERROR(VLOOKUP($A7,DelibxF,2,0)*(Físico!AG7),0)</f>
        <v>0</v>
      </c>
      <c r="AI7" s="1">
        <f>IFERROR(VLOOKUP($A7,DelibxF,2,0)*(Físico!AH7),0)</f>
        <v>0</v>
      </c>
      <c r="AJ7" s="1">
        <f>IFERROR(VLOOKUP($A7,DelibxF,2,0)*(Físico!AI7),0)</f>
        <v>0</v>
      </c>
      <c r="AK7" s="1">
        <f>IFERROR(VLOOKUP($A7,DelibxF,2,0)*(Físico!AJ7),0)</f>
        <v>0</v>
      </c>
      <c r="AL7" s="1">
        <f>IFERROR(VLOOKUP($A7,DelibxF,2,0)*(Físico!AK7),0)</f>
        <v>0</v>
      </c>
      <c r="AM7" s="1">
        <f>IFERROR(VLOOKUP($A7,DelibxF,2,0)*(Físico!AL7),0)</f>
        <v>0</v>
      </c>
      <c r="AN7" s="1">
        <f>IFERROR(VLOOKUP($A7,DelibxF,2,0)*(Físico!AM7),0)</f>
        <v>0</v>
      </c>
      <c r="AO7" s="1">
        <f>IFERROR(VLOOKUP($A7,DelibxF,2,0)*(Físico!AN7),0)</f>
        <v>0</v>
      </c>
      <c r="AP7" s="1">
        <f>IFERROR(VLOOKUP($A7,DelibxF,2,0)*(Físico!AO7),0)</f>
        <v>0</v>
      </c>
      <c r="AQ7" s="1">
        <f>IFERROR(VLOOKUP($A7,DelibxF,2,0)*(Físico!AP7),0)</f>
        <v>0</v>
      </c>
      <c r="AR7" s="1">
        <f t="shared" si="1"/>
        <v>0</v>
      </c>
    </row>
    <row r="8" spans="1:44" x14ac:dyDescent="0.25">
      <c r="A8">
        <f t="shared" si="0"/>
        <v>405030045</v>
      </c>
      <c r="B8" t="s">
        <v>7</v>
      </c>
      <c r="C8" s="1">
        <f>IFERROR(VLOOKUP($A8,DelibxF,2,0)*(Físico!B8),0)</f>
        <v>4304.3999999999996</v>
      </c>
      <c r="D8" s="1">
        <f>IFERROR(VLOOKUP($A8,DelibxF,2,0)*(Físico!C8),0)</f>
        <v>0</v>
      </c>
      <c r="E8" s="1">
        <f>IFERROR(VLOOKUP($A8,DelibxF,2,0)*(Físico!D8),0)</f>
        <v>0</v>
      </c>
      <c r="F8" s="1">
        <f>IFERROR(VLOOKUP($A8,DelibxF,2,0)*(Físico!E8),0)</f>
        <v>0</v>
      </c>
      <c r="G8" s="1">
        <f>IFERROR(VLOOKUP($A8,DelibxF,2,0)*(Físico!F8),0)</f>
        <v>0</v>
      </c>
      <c r="H8" s="1">
        <f>IFERROR(VLOOKUP($A8,DelibxF,2,0)*(Físico!G8),0)</f>
        <v>0</v>
      </c>
      <c r="I8" s="1">
        <f>IFERROR(VLOOKUP($A8,DelibxF,2,0)*(Físico!H8),0)</f>
        <v>0</v>
      </c>
      <c r="J8" s="1">
        <f>IFERROR(VLOOKUP($A8,DelibxF,2,0)*(Físico!I8),0)</f>
        <v>0</v>
      </c>
      <c r="K8" s="1">
        <f>IFERROR(VLOOKUP($A8,DelibxF,2,0)*(Físico!J8),0)</f>
        <v>0</v>
      </c>
      <c r="L8" s="1">
        <f>IFERROR(VLOOKUP($A8,DelibxF,2,0)*(Físico!K8),0)</f>
        <v>0</v>
      </c>
      <c r="M8" s="1">
        <f>IFERROR(VLOOKUP($A8,DelibxF,2,0)*(Físico!L8),0)</f>
        <v>0</v>
      </c>
      <c r="N8" s="1">
        <f>IFERROR(VLOOKUP($A8,DelibxF,2,0)*(Físico!M8),0)</f>
        <v>0</v>
      </c>
      <c r="O8" s="1">
        <f>IFERROR(VLOOKUP($A8,DelibxF,2,0)*(Físico!N8),0)</f>
        <v>0</v>
      </c>
      <c r="P8" s="1">
        <f>IFERROR(VLOOKUP($A8,DelibxF,2,0)*(Físico!O8),0)</f>
        <v>0</v>
      </c>
      <c r="Q8" s="1">
        <f>IFERROR(VLOOKUP($A8,DelibxF,2,0)*(Físico!P8),0)</f>
        <v>0</v>
      </c>
      <c r="R8" s="1">
        <f>IFERROR(VLOOKUP($A8,DelibxF,2,0)*(Físico!Q8),0)</f>
        <v>0</v>
      </c>
      <c r="S8" s="1">
        <f>IFERROR(VLOOKUP($A8,DelibxF,2,0)*(Físico!R8),0)</f>
        <v>0</v>
      </c>
      <c r="T8" s="1">
        <f>IFERROR(VLOOKUP($A8,DelibxF,2,0)*(Físico!S8),0)</f>
        <v>0</v>
      </c>
      <c r="U8" s="1">
        <f>IFERROR(VLOOKUP($A8,DelibxF,2,0)*(Físico!T8),0)</f>
        <v>0</v>
      </c>
      <c r="V8" s="1">
        <f>IFERROR(VLOOKUP($A8,DelibxF,2,0)*(Físico!U8),0)</f>
        <v>0</v>
      </c>
      <c r="W8" s="1">
        <f>IFERROR(VLOOKUP($A8,DelibxF,2,0)*(Físico!V8),0)</f>
        <v>8070.7499999999991</v>
      </c>
      <c r="X8" s="1">
        <f>IFERROR(VLOOKUP($A8,DelibxF,2,0)*(Físico!W8),0)</f>
        <v>0</v>
      </c>
      <c r="Y8" s="1">
        <f>IFERROR(VLOOKUP($A8,DelibxF,2,0)*(Físico!X8),0)</f>
        <v>0</v>
      </c>
      <c r="Z8" s="1">
        <f>IFERROR(VLOOKUP($A8,DelibxF,2,0)*(Físico!Y8),0)</f>
        <v>0</v>
      </c>
      <c r="AA8" s="1">
        <f>IFERROR(VLOOKUP($A8,DelibxF,2,0)*(Físico!Z8),0)</f>
        <v>0</v>
      </c>
      <c r="AB8" s="1">
        <f>IFERROR(VLOOKUP($A8,DelibxF,2,0)*(Físico!AA8),0)</f>
        <v>16141.499999999998</v>
      </c>
      <c r="AC8" s="1">
        <f>IFERROR(VLOOKUP($A8,DelibxF,2,0)*(Físico!AB8),0)</f>
        <v>0</v>
      </c>
      <c r="AD8" s="1">
        <f>IFERROR(VLOOKUP($A8,DelibxF,2,0)*(Físico!AC8),0)</f>
        <v>0</v>
      </c>
      <c r="AE8" s="1">
        <f>IFERROR(VLOOKUP($A8,DelibxF,2,0)*(Físico!AD8),0)</f>
        <v>0</v>
      </c>
      <c r="AF8" s="1">
        <f>IFERROR(VLOOKUP($A8,DelibxF,2,0)*(Físico!AE8),0)</f>
        <v>0</v>
      </c>
      <c r="AG8" s="1">
        <f>IFERROR(VLOOKUP($A8,DelibxF,2,0)*(Físico!AF8),0)</f>
        <v>0</v>
      </c>
      <c r="AH8" s="1">
        <f>IFERROR(VLOOKUP($A8,DelibxF,2,0)*(Físico!AG8),0)</f>
        <v>4304.3999999999996</v>
      </c>
      <c r="AI8" s="1">
        <f>IFERROR(VLOOKUP($A8,DelibxF,2,0)*(Físico!AH8),0)</f>
        <v>0</v>
      </c>
      <c r="AJ8" s="1">
        <f>IFERROR(VLOOKUP($A8,DelibxF,2,0)*(Físico!AI8),0)</f>
        <v>0</v>
      </c>
      <c r="AK8" s="1">
        <f>IFERROR(VLOOKUP($A8,DelibxF,2,0)*(Físico!AJ8),0)</f>
        <v>0</v>
      </c>
      <c r="AL8" s="1">
        <f>IFERROR(VLOOKUP($A8,DelibxF,2,0)*(Físico!AK8),0)</f>
        <v>0</v>
      </c>
      <c r="AM8" s="1">
        <f>IFERROR(VLOOKUP($A8,DelibxF,2,0)*(Físico!AL8),0)</f>
        <v>0</v>
      </c>
      <c r="AN8" s="1">
        <f>IFERROR(VLOOKUP($A8,DelibxF,2,0)*(Físico!AM8),0)</f>
        <v>0</v>
      </c>
      <c r="AO8" s="1">
        <f>IFERROR(VLOOKUP($A8,DelibxF,2,0)*(Físico!AN8),0)</f>
        <v>18293.699999999997</v>
      </c>
      <c r="AP8" s="1">
        <f>IFERROR(VLOOKUP($A8,DelibxF,2,0)*(Físico!AO8),0)</f>
        <v>0</v>
      </c>
      <c r="AQ8" s="1">
        <f>IFERROR(VLOOKUP($A8,DelibxF,2,0)*(Físico!AP8),0)</f>
        <v>538.04999999999995</v>
      </c>
      <c r="AR8" s="1">
        <f t="shared" si="1"/>
        <v>51652.799999999996</v>
      </c>
    </row>
    <row r="9" spans="1:44" x14ac:dyDescent="0.25">
      <c r="A9">
        <f t="shared" si="0"/>
        <v>405030134</v>
      </c>
      <c r="B9" t="s">
        <v>8</v>
      </c>
      <c r="C9" s="1">
        <f>IFERROR(VLOOKUP($A9,DelibxF,2,0)*(Físico!B9),0)</f>
        <v>0</v>
      </c>
      <c r="D9" s="1">
        <f>IFERROR(VLOOKUP($A9,DelibxF,2,0)*(Físico!C9),0)</f>
        <v>0</v>
      </c>
      <c r="E9" s="1">
        <f>IFERROR(VLOOKUP($A9,DelibxF,2,0)*(Físico!D9),0)</f>
        <v>0</v>
      </c>
      <c r="F9" s="1">
        <f>IFERROR(VLOOKUP($A9,DelibxF,2,0)*(Físico!E9),0)</f>
        <v>0</v>
      </c>
      <c r="G9" s="1">
        <f>IFERROR(VLOOKUP($A9,DelibxF,2,0)*(Físico!F9),0)</f>
        <v>0</v>
      </c>
      <c r="H9" s="1">
        <f>IFERROR(VLOOKUP($A9,DelibxF,2,0)*(Físico!G9),0)</f>
        <v>0</v>
      </c>
      <c r="I9" s="1">
        <f>IFERROR(VLOOKUP($A9,DelibxF,2,0)*(Físico!H9),0)</f>
        <v>0</v>
      </c>
      <c r="J9" s="1">
        <f>IFERROR(VLOOKUP($A9,DelibxF,2,0)*(Físico!I9),0)</f>
        <v>0</v>
      </c>
      <c r="K9" s="1">
        <f>IFERROR(VLOOKUP($A9,DelibxF,2,0)*(Físico!J9),0)</f>
        <v>0</v>
      </c>
      <c r="L9" s="1">
        <f>IFERROR(VLOOKUP($A9,DelibxF,2,0)*(Físico!K9),0)</f>
        <v>0</v>
      </c>
      <c r="M9" s="1">
        <f>IFERROR(VLOOKUP($A9,DelibxF,2,0)*(Físico!L9),0)</f>
        <v>0</v>
      </c>
      <c r="N9" s="1">
        <f>IFERROR(VLOOKUP($A9,DelibxF,2,0)*(Físico!M9),0)</f>
        <v>0</v>
      </c>
      <c r="O9" s="1">
        <f>IFERROR(VLOOKUP($A9,DelibxF,2,0)*(Físico!N9),0)</f>
        <v>0</v>
      </c>
      <c r="P9" s="1">
        <f>IFERROR(VLOOKUP($A9,DelibxF,2,0)*(Físico!O9),0)</f>
        <v>0</v>
      </c>
      <c r="Q9" s="1">
        <f>IFERROR(VLOOKUP($A9,DelibxF,2,0)*(Físico!P9),0)</f>
        <v>0</v>
      </c>
      <c r="R9" s="1">
        <f>IFERROR(VLOOKUP($A9,DelibxF,2,0)*(Físico!Q9),0)</f>
        <v>15243.199999999999</v>
      </c>
      <c r="S9" s="1">
        <f>IFERROR(VLOOKUP($A9,DelibxF,2,0)*(Físico!R9),0)</f>
        <v>0</v>
      </c>
      <c r="T9" s="1">
        <f>IFERROR(VLOOKUP($A9,DelibxF,2,0)*(Físico!S9),0)</f>
        <v>0</v>
      </c>
      <c r="U9" s="1">
        <f>IFERROR(VLOOKUP($A9,DelibxF,2,0)*(Físico!T9),0)</f>
        <v>0</v>
      </c>
      <c r="V9" s="1">
        <f>IFERROR(VLOOKUP($A9,DelibxF,2,0)*(Físico!U9),0)</f>
        <v>0</v>
      </c>
      <c r="W9" s="1">
        <f>IFERROR(VLOOKUP($A9,DelibxF,2,0)*(Físico!V9),0)</f>
        <v>0</v>
      </c>
      <c r="X9" s="1">
        <f>IFERROR(VLOOKUP($A9,DelibxF,2,0)*(Físico!W9),0)</f>
        <v>0</v>
      </c>
      <c r="Y9" s="1">
        <f>IFERROR(VLOOKUP($A9,DelibxF,2,0)*(Físico!X9),0)</f>
        <v>381.08</v>
      </c>
      <c r="Z9" s="1">
        <f>IFERROR(VLOOKUP($A9,DelibxF,2,0)*(Físico!Y9),0)</f>
        <v>0</v>
      </c>
      <c r="AA9" s="1">
        <f>IFERROR(VLOOKUP($A9,DelibxF,2,0)*(Físico!Z9),0)</f>
        <v>0</v>
      </c>
      <c r="AB9" s="1">
        <f>IFERROR(VLOOKUP($A9,DelibxF,2,0)*(Físico!AA9),0)</f>
        <v>0</v>
      </c>
      <c r="AC9" s="1">
        <f>IFERROR(VLOOKUP($A9,DelibxF,2,0)*(Físico!AB9),0)</f>
        <v>0</v>
      </c>
      <c r="AD9" s="1">
        <f>IFERROR(VLOOKUP($A9,DelibxF,2,0)*(Físico!AC9),0)</f>
        <v>0</v>
      </c>
      <c r="AE9" s="1">
        <f>IFERROR(VLOOKUP($A9,DelibxF,2,0)*(Físico!AD9),0)</f>
        <v>0</v>
      </c>
      <c r="AF9" s="1">
        <f>IFERROR(VLOOKUP($A9,DelibxF,2,0)*(Físico!AE9),0)</f>
        <v>0</v>
      </c>
      <c r="AG9" s="1">
        <f>IFERROR(VLOOKUP($A9,DelibxF,2,0)*(Físico!AF9),0)</f>
        <v>0</v>
      </c>
      <c r="AH9" s="1">
        <f>IFERROR(VLOOKUP($A9,DelibxF,2,0)*(Físico!AG9),0)</f>
        <v>0</v>
      </c>
      <c r="AI9" s="1">
        <f>IFERROR(VLOOKUP($A9,DelibxF,2,0)*(Físico!AH9),0)</f>
        <v>0</v>
      </c>
      <c r="AJ9" s="1">
        <f>IFERROR(VLOOKUP($A9,DelibxF,2,0)*(Físico!AI9),0)</f>
        <v>0</v>
      </c>
      <c r="AK9" s="1">
        <f>IFERROR(VLOOKUP($A9,DelibxF,2,0)*(Físico!AJ9),0)</f>
        <v>0</v>
      </c>
      <c r="AL9" s="1">
        <f>IFERROR(VLOOKUP($A9,DelibxF,2,0)*(Físico!AK9),0)</f>
        <v>0</v>
      </c>
      <c r="AM9" s="1">
        <f>IFERROR(VLOOKUP($A9,DelibxF,2,0)*(Físico!AL9),0)</f>
        <v>0</v>
      </c>
      <c r="AN9" s="1">
        <f>IFERROR(VLOOKUP($A9,DelibxF,2,0)*(Físico!AM9),0)</f>
        <v>0</v>
      </c>
      <c r="AO9" s="1">
        <f>IFERROR(VLOOKUP($A9,DelibxF,2,0)*(Físico!AN9),0)</f>
        <v>0</v>
      </c>
      <c r="AP9" s="1">
        <f>IFERROR(VLOOKUP($A9,DelibxF,2,0)*(Físico!AO9),0)</f>
        <v>0</v>
      </c>
      <c r="AQ9" s="1">
        <f>IFERROR(VLOOKUP($A9,DelibxF,2,0)*(Físico!AP9),0)</f>
        <v>0</v>
      </c>
      <c r="AR9" s="1">
        <f t="shared" si="1"/>
        <v>15624.279999999999</v>
      </c>
    </row>
    <row r="10" spans="1:44" x14ac:dyDescent="0.25">
      <c r="A10">
        <f t="shared" si="0"/>
        <v>405030193</v>
      </c>
      <c r="B10" t="s">
        <v>9</v>
      </c>
      <c r="C10" s="1">
        <f>IFERROR(VLOOKUP($A10,DelibxF,2,0)*(Físico!B10),0)</f>
        <v>0</v>
      </c>
      <c r="D10" s="1">
        <f>IFERROR(VLOOKUP($A10,DelibxF,2,0)*(Físico!C10),0)</f>
        <v>0</v>
      </c>
      <c r="E10" s="1">
        <f>IFERROR(VLOOKUP($A10,DelibxF,2,0)*(Físico!D10),0)</f>
        <v>0</v>
      </c>
      <c r="F10" s="1">
        <f>IFERROR(VLOOKUP($A10,DelibxF,2,0)*(Físico!E10),0)</f>
        <v>0</v>
      </c>
      <c r="G10" s="1">
        <f>IFERROR(VLOOKUP($A10,DelibxF,2,0)*(Físico!F10),0)</f>
        <v>0</v>
      </c>
      <c r="H10" s="1">
        <f>IFERROR(VLOOKUP($A10,DelibxF,2,0)*(Físico!G10),0)</f>
        <v>0</v>
      </c>
      <c r="I10" s="1">
        <f>IFERROR(VLOOKUP($A10,DelibxF,2,0)*(Físico!H10),0)</f>
        <v>0</v>
      </c>
      <c r="J10" s="1">
        <f>IFERROR(VLOOKUP($A10,DelibxF,2,0)*(Físico!I10),0)</f>
        <v>0</v>
      </c>
      <c r="K10" s="1">
        <f>IFERROR(VLOOKUP($A10,DelibxF,2,0)*(Físico!J10),0)</f>
        <v>0</v>
      </c>
      <c r="L10" s="1">
        <f>IFERROR(VLOOKUP($A10,DelibxF,2,0)*(Físico!K10),0)</f>
        <v>0</v>
      </c>
      <c r="M10" s="1">
        <f>IFERROR(VLOOKUP($A10,DelibxF,2,0)*(Físico!L10),0)</f>
        <v>0</v>
      </c>
      <c r="N10" s="1">
        <f>IFERROR(VLOOKUP($A10,DelibxF,2,0)*(Físico!M10),0)</f>
        <v>0</v>
      </c>
      <c r="O10" s="1">
        <f>IFERROR(VLOOKUP($A10,DelibxF,2,0)*(Físico!N10),0)</f>
        <v>0</v>
      </c>
      <c r="P10" s="1">
        <f>IFERROR(VLOOKUP($A10,DelibxF,2,0)*(Físico!O10),0)</f>
        <v>9900.58</v>
      </c>
      <c r="Q10" s="1">
        <f>IFERROR(VLOOKUP($A10,DelibxF,2,0)*(Físico!P10),0)</f>
        <v>9900.58</v>
      </c>
      <c r="R10" s="1">
        <f>IFERROR(VLOOKUP($A10,DelibxF,2,0)*(Físico!Q10),0)</f>
        <v>0</v>
      </c>
      <c r="S10" s="1">
        <f>IFERROR(VLOOKUP($A10,DelibxF,2,0)*(Físico!R10),0)</f>
        <v>0</v>
      </c>
      <c r="T10" s="1">
        <f>IFERROR(VLOOKUP($A10,DelibxF,2,0)*(Físico!S10),0)</f>
        <v>0</v>
      </c>
      <c r="U10" s="1">
        <f>IFERROR(VLOOKUP($A10,DelibxF,2,0)*(Físico!T10),0)</f>
        <v>0</v>
      </c>
      <c r="V10" s="1">
        <f>IFERROR(VLOOKUP($A10,DelibxF,2,0)*(Físico!U10),0)</f>
        <v>0</v>
      </c>
      <c r="W10" s="1">
        <f>IFERROR(VLOOKUP($A10,DelibxF,2,0)*(Físico!V10),0)</f>
        <v>0</v>
      </c>
      <c r="X10" s="1">
        <f>IFERROR(VLOOKUP($A10,DelibxF,2,0)*(Físico!W10),0)</f>
        <v>0</v>
      </c>
      <c r="Y10" s="1">
        <f>IFERROR(VLOOKUP($A10,DelibxF,2,0)*(Físico!X10),0)</f>
        <v>1721.84</v>
      </c>
      <c r="Z10" s="1">
        <f>IFERROR(VLOOKUP($A10,DelibxF,2,0)*(Físico!Y10),0)</f>
        <v>0</v>
      </c>
      <c r="AA10" s="1">
        <f>IFERROR(VLOOKUP($A10,DelibxF,2,0)*(Físico!Z10),0)</f>
        <v>8178.74</v>
      </c>
      <c r="AB10" s="1">
        <f>IFERROR(VLOOKUP($A10,DelibxF,2,0)*(Físico!AA10),0)</f>
        <v>430.46</v>
      </c>
      <c r="AC10" s="1">
        <f>IFERROR(VLOOKUP($A10,DelibxF,2,0)*(Físico!AB10),0)</f>
        <v>0</v>
      </c>
      <c r="AD10" s="1">
        <f>IFERROR(VLOOKUP($A10,DelibxF,2,0)*(Físico!AC10),0)</f>
        <v>0</v>
      </c>
      <c r="AE10" s="1">
        <f>IFERROR(VLOOKUP($A10,DelibxF,2,0)*(Físico!AD10),0)</f>
        <v>0</v>
      </c>
      <c r="AF10" s="1">
        <f>IFERROR(VLOOKUP($A10,DelibxF,2,0)*(Físico!AE10),0)</f>
        <v>0</v>
      </c>
      <c r="AG10" s="1">
        <f>IFERROR(VLOOKUP($A10,DelibxF,2,0)*(Físico!AF10),0)</f>
        <v>0</v>
      </c>
      <c r="AH10" s="1">
        <f>IFERROR(VLOOKUP($A10,DelibxF,2,0)*(Físico!AG10),0)</f>
        <v>3443.68</v>
      </c>
      <c r="AI10" s="1">
        <f>IFERROR(VLOOKUP($A10,DelibxF,2,0)*(Físico!AH10),0)</f>
        <v>0</v>
      </c>
      <c r="AJ10" s="1">
        <f>IFERROR(VLOOKUP($A10,DelibxF,2,0)*(Físico!AI10),0)</f>
        <v>27979.899999999998</v>
      </c>
      <c r="AK10" s="1">
        <f>IFERROR(VLOOKUP($A10,DelibxF,2,0)*(Físico!AJ10),0)</f>
        <v>0</v>
      </c>
      <c r="AL10" s="1">
        <f>IFERROR(VLOOKUP($A10,DelibxF,2,0)*(Físico!AK10),0)</f>
        <v>0</v>
      </c>
      <c r="AM10" s="1">
        <f>IFERROR(VLOOKUP($A10,DelibxF,2,0)*(Físico!AL10),0)</f>
        <v>0</v>
      </c>
      <c r="AN10" s="1">
        <f>IFERROR(VLOOKUP($A10,DelibxF,2,0)*(Físico!AM10),0)</f>
        <v>860.92</v>
      </c>
      <c r="AO10" s="1">
        <f>IFERROR(VLOOKUP($A10,DelibxF,2,0)*(Físico!AN10),0)</f>
        <v>6887.36</v>
      </c>
      <c r="AP10" s="1">
        <f>IFERROR(VLOOKUP($A10,DelibxF,2,0)*(Físico!AO10),0)</f>
        <v>0</v>
      </c>
      <c r="AQ10" s="1">
        <f>IFERROR(VLOOKUP($A10,DelibxF,2,0)*(Físico!AP10),0)</f>
        <v>0</v>
      </c>
      <c r="AR10" s="1">
        <f t="shared" si="1"/>
        <v>69304.06</v>
      </c>
    </row>
    <row r="11" spans="1:44" x14ac:dyDescent="0.25">
      <c r="A11">
        <f t="shared" si="0"/>
        <v>405040202</v>
      </c>
      <c r="B11" t="s">
        <v>10</v>
      </c>
      <c r="C11" s="1">
        <f>IFERROR(VLOOKUP($A11,DelibxF,2,0)*(Físico!B11),0)</f>
        <v>0</v>
      </c>
      <c r="D11" s="1">
        <f>IFERROR(VLOOKUP($A11,DelibxF,2,0)*(Físico!C11),0)</f>
        <v>0</v>
      </c>
      <c r="E11" s="1">
        <f>IFERROR(VLOOKUP($A11,DelibxF,2,0)*(Físico!D11),0)</f>
        <v>0</v>
      </c>
      <c r="F11" s="1">
        <f>IFERROR(VLOOKUP($A11,DelibxF,2,0)*(Físico!E11),0)</f>
        <v>0</v>
      </c>
      <c r="G11" s="1">
        <f>IFERROR(VLOOKUP($A11,DelibxF,2,0)*(Físico!F11),0)</f>
        <v>0</v>
      </c>
      <c r="H11" s="1">
        <f>IFERROR(VLOOKUP($A11,DelibxF,2,0)*(Físico!G11),0)</f>
        <v>0</v>
      </c>
      <c r="I11" s="1">
        <f>IFERROR(VLOOKUP($A11,DelibxF,2,0)*(Físico!H11),0)</f>
        <v>0</v>
      </c>
      <c r="J11" s="1">
        <f>IFERROR(VLOOKUP($A11,DelibxF,2,0)*(Físico!I11),0)</f>
        <v>0</v>
      </c>
      <c r="K11" s="1">
        <f>IFERROR(VLOOKUP($A11,DelibxF,2,0)*(Físico!J11),0)</f>
        <v>0</v>
      </c>
      <c r="L11" s="1">
        <f>IFERROR(VLOOKUP($A11,DelibxF,2,0)*(Físico!K11),0)</f>
        <v>0</v>
      </c>
      <c r="M11" s="1">
        <f>IFERROR(VLOOKUP($A11,DelibxF,2,0)*(Físico!L11),0)</f>
        <v>0</v>
      </c>
      <c r="N11" s="1">
        <f>IFERROR(VLOOKUP($A11,DelibxF,2,0)*(Físico!M11),0)</f>
        <v>0</v>
      </c>
      <c r="O11" s="1">
        <f>IFERROR(VLOOKUP($A11,DelibxF,2,0)*(Físico!N11),0)</f>
        <v>0</v>
      </c>
      <c r="P11" s="1">
        <f>IFERROR(VLOOKUP($A11,DelibxF,2,0)*(Físico!O11),0)</f>
        <v>0</v>
      </c>
      <c r="Q11" s="1">
        <f>IFERROR(VLOOKUP($A11,DelibxF,2,0)*(Físico!P11),0)</f>
        <v>0</v>
      </c>
      <c r="R11" s="1">
        <f>IFERROR(VLOOKUP($A11,DelibxF,2,0)*(Físico!Q11),0)</f>
        <v>0</v>
      </c>
      <c r="S11" s="1">
        <f>IFERROR(VLOOKUP($A11,DelibxF,2,0)*(Físico!R11),0)</f>
        <v>0</v>
      </c>
      <c r="T11" s="1">
        <f>IFERROR(VLOOKUP($A11,DelibxF,2,0)*(Físico!S11),0)</f>
        <v>0</v>
      </c>
      <c r="U11" s="1">
        <f>IFERROR(VLOOKUP($A11,DelibxF,2,0)*(Físico!T11),0)</f>
        <v>0</v>
      </c>
      <c r="V11" s="1">
        <f>IFERROR(VLOOKUP($A11,DelibxF,2,0)*(Físico!U11),0)</f>
        <v>0</v>
      </c>
      <c r="W11" s="1">
        <f>IFERROR(VLOOKUP($A11,DelibxF,2,0)*(Físico!V11),0)</f>
        <v>0</v>
      </c>
      <c r="X11" s="1">
        <f>IFERROR(VLOOKUP($A11,DelibxF,2,0)*(Físico!W11),0)</f>
        <v>0</v>
      </c>
      <c r="Y11" s="1">
        <f>IFERROR(VLOOKUP($A11,DelibxF,2,0)*(Físico!X11),0)</f>
        <v>0</v>
      </c>
      <c r="Z11" s="1">
        <f>IFERROR(VLOOKUP($A11,DelibxF,2,0)*(Físico!Y11),0)</f>
        <v>0</v>
      </c>
      <c r="AA11" s="1">
        <f>IFERROR(VLOOKUP($A11,DelibxF,2,0)*(Físico!Z11),0)</f>
        <v>0</v>
      </c>
      <c r="AB11" s="1">
        <f>IFERROR(VLOOKUP($A11,DelibxF,2,0)*(Físico!AA11),0)</f>
        <v>0</v>
      </c>
      <c r="AC11" s="1">
        <f>IFERROR(VLOOKUP($A11,DelibxF,2,0)*(Físico!AB11),0)</f>
        <v>0</v>
      </c>
      <c r="AD11" s="1">
        <f>IFERROR(VLOOKUP($A11,DelibxF,2,0)*(Físico!AC11),0)</f>
        <v>0</v>
      </c>
      <c r="AE11" s="1">
        <f>IFERROR(VLOOKUP($A11,DelibxF,2,0)*(Físico!AD11),0)</f>
        <v>0</v>
      </c>
      <c r="AF11" s="1">
        <f>IFERROR(VLOOKUP($A11,DelibxF,2,0)*(Físico!AE11),0)</f>
        <v>0</v>
      </c>
      <c r="AG11" s="1">
        <f>IFERROR(VLOOKUP($A11,DelibxF,2,0)*(Físico!AF11),0)</f>
        <v>0</v>
      </c>
      <c r="AH11" s="1">
        <f>IFERROR(VLOOKUP($A11,DelibxF,2,0)*(Físico!AG11),0)</f>
        <v>0</v>
      </c>
      <c r="AI11" s="1">
        <f>IFERROR(VLOOKUP($A11,DelibxF,2,0)*(Físico!AH11),0)</f>
        <v>0</v>
      </c>
      <c r="AJ11" s="1">
        <f>IFERROR(VLOOKUP($A11,DelibxF,2,0)*(Físico!AI11),0)</f>
        <v>0</v>
      </c>
      <c r="AK11" s="1">
        <f>IFERROR(VLOOKUP($A11,DelibxF,2,0)*(Físico!AJ11),0)</f>
        <v>0</v>
      </c>
      <c r="AL11" s="1">
        <f>IFERROR(VLOOKUP($A11,DelibxF,2,0)*(Físico!AK11),0)</f>
        <v>0</v>
      </c>
      <c r="AM11" s="1">
        <f>IFERROR(VLOOKUP($A11,DelibxF,2,0)*(Físico!AL11),0)</f>
        <v>0</v>
      </c>
      <c r="AN11" s="1">
        <f>IFERROR(VLOOKUP($A11,DelibxF,2,0)*(Físico!AM11),0)</f>
        <v>0</v>
      </c>
      <c r="AO11" s="1">
        <f>IFERROR(VLOOKUP($A11,DelibxF,2,0)*(Físico!AN11),0)</f>
        <v>0</v>
      </c>
      <c r="AP11" s="1">
        <f>IFERROR(VLOOKUP($A11,DelibxF,2,0)*(Físico!AO11),0)</f>
        <v>0</v>
      </c>
      <c r="AQ11" s="1">
        <f>IFERROR(VLOOKUP($A11,DelibxF,2,0)*(Físico!AP11),0)</f>
        <v>0</v>
      </c>
      <c r="AR11" s="1">
        <f t="shared" si="1"/>
        <v>0</v>
      </c>
    </row>
    <row r="12" spans="1:44" x14ac:dyDescent="0.25">
      <c r="A12">
        <f t="shared" si="0"/>
        <v>405040210</v>
      </c>
      <c r="B12" t="s">
        <v>11</v>
      </c>
      <c r="C12" s="1">
        <f>IFERROR(VLOOKUP($A12,DelibxF,2,0)*(Físico!B12),0)</f>
        <v>0</v>
      </c>
      <c r="D12" s="1">
        <f>IFERROR(VLOOKUP($A12,DelibxF,2,0)*(Físico!C12),0)</f>
        <v>0</v>
      </c>
      <c r="E12" s="1">
        <f>IFERROR(VLOOKUP($A12,DelibxF,2,0)*(Físico!D12),0)</f>
        <v>0</v>
      </c>
      <c r="F12" s="1">
        <f>IFERROR(VLOOKUP($A12,DelibxF,2,0)*(Físico!E12),0)</f>
        <v>0</v>
      </c>
      <c r="G12" s="1">
        <f>IFERROR(VLOOKUP($A12,DelibxF,2,0)*(Físico!F12),0)</f>
        <v>0</v>
      </c>
      <c r="H12" s="1">
        <f>IFERROR(VLOOKUP($A12,DelibxF,2,0)*(Físico!G12),0)</f>
        <v>0</v>
      </c>
      <c r="I12" s="1">
        <f>IFERROR(VLOOKUP($A12,DelibxF,2,0)*(Físico!H12),0)</f>
        <v>0</v>
      </c>
      <c r="J12" s="1">
        <f>IFERROR(VLOOKUP($A12,DelibxF,2,0)*(Físico!I12),0)</f>
        <v>0</v>
      </c>
      <c r="K12" s="1">
        <f>IFERROR(VLOOKUP($A12,DelibxF,2,0)*(Físico!J12),0)</f>
        <v>0</v>
      </c>
      <c r="L12" s="1">
        <f>IFERROR(VLOOKUP($A12,DelibxF,2,0)*(Físico!K12),0)</f>
        <v>0</v>
      </c>
      <c r="M12" s="1">
        <f>IFERROR(VLOOKUP($A12,DelibxF,2,0)*(Físico!L12),0)</f>
        <v>0</v>
      </c>
      <c r="N12" s="1">
        <f>IFERROR(VLOOKUP($A12,DelibxF,2,0)*(Físico!M12),0)</f>
        <v>0</v>
      </c>
      <c r="O12" s="1">
        <f>IFERROR(VLOOKUP($A12,DelibxF,2,0)*(Físico!N12),0)</f>
        <v>0</v>
      </c>
      <c r="P12" s="1">
        <f>IFERROR(VLOOKUP($A12,DelibxF,2,0)*(Físico!O12),0)</f>
        <v>0</v>
      </c>
      <c r="Q12" s="1">
        <f>IFERROR(VLOOKUP($A12,DelibxF,2,0)*(Físico!P12),0)</f>
        <v>0</v>
      </c>
      <c r="R12" s="1">
        <f>IFERROR(VLOOKUP($A12,DelibxF,2,0)*(Físico!Q12),0)</f>
        <v>0</v>
      </c>
      <c r="S12" s="1">
        <f>IFERROR(VLOOKUP($A12,DelibxF,2,0)*(Físico!R12),0)</f>
        <v>0</v>
      </c>
      <c r="T12" s="1">
        <f>IFERROR(VLOOKUP($A12,DelibxF,2,0)*(Físico!S12),0)</f>
        <v>0</v>
      </c>
      <c r="U12" s="1">
        <f>IFERROR(VLOOKUP($A12,DelibxF,2,0)*(Físico!T12),0)</f>
        <v>0</v>
      </c>
      <c r="V12" s="1">
        <f>IFERROR(VLOOKUP($A12,DelibxF,2,0)*(Físico!U12),0)</f>
        <v>0</v>
      </c>
      <c r="W12" s="1">
        <f>IFERROR(VLOOKUP($A12,DelibxF,2,0)*(Físico!V12),0)</f>
        <v>0</v>
      </c>
      <c r="X12" s="1">
        <f>IFERROR(VLOOKUP($A12,DelibxF,2,0)*(Físico!W12),0)</f>
        <v>0</v>
      </c>
      <c r="Y12" s="1">
        <f>IFERROR(VLOOKUP($A12,DelibxF,2,0)*(Físico!X12),0)</f>
        <v>0</v>
      </c>
      <c r="Z12" s="1">
        <f>IFERROR(VLOOKUP($A12,DelibxF,2,0)*(Físico!Y12),0)</f>
        <v>0</v>
      </c>
      <c r="AA12" s="1">
        <f>IFERROR(VLOOKUP($A12,DelibxF,2,0)*(Físico!Z12),0)</f>
        <v>0</v>
      </c>
      <c r="AB12" s="1">
        <f>IFERROR(VLOOKUP($A12,DelibxF,2,0)*(Físico!AA12),0)</f>
        <v>0</v>
      </c>
      <c r="AC12" s="1">
        <f>IFERROR(VLOOKUP($A12,DelibxF,2,0)*(Físico!AB12),0)</f>
        <v>0</v>
      </c>
      <c r="AD12" s="1">
        <f>IFERROR(VLOOKUP($A12,DelibxF,2,0)*(Físico!AC12),0)</f>
        <v>0</v>
      </c>
      <c r="AE12" s="1">
        <f>IFERROR(VLOOKUP($A12,DelibxF,2,0)*(Físico!AD12),0)</f>
        <v>0</v>
      </c>
      <c r="AF12" s="1">
        <f>IFERROR(VLOOKUP($A12,DelibxF,2,0)*(Físico!AE12),0)</f>
        <v>0</v>
      </c>
      <c r="AG12" s="1">
        <f>IFERROR(VLOOKUP($A12,DelibxF,2,0)*(Físico!AF12),0)</f>
        <v>0</v>
      </c>
      <c r="AH12" s="1">
        <f>IFERROR(VLOOKUP($A12,DelibxF,2,0)*(Físico!AG12),0)</f>
        <v>0</v>
      </c>
      <c r="AI12" s="1">
        <f>IFERROR(VLOOKUP($A12,DelibxF,2,0)*(Físico!AH12),0)</f>
        <v>0</v>
      </c>
      <c r="AJ12" s="1">
        <f>IFERROR(VLOOKUP($A12,DelibxF,2,0)*(Físico!AI12),0)</f>
        <v>0</v>
      </c>
      <c r="AK12" s="1">
        <f>IFERROR(VLOOKUP($A12,DelibxF,2,0)*(Físico!AJ12),0)</f>
        <v>0</v>
      </c>
      <c r="AL12" s="1">
        <f>IFERROR(VLOOKUP($A12,DelibxF,2,0)*(Físico!AK12),0)</f>
        <v>0</v>
      </c>
      <c r="AM12" s="1">
        <f>IFERROR(VLOOKUP($A12,DelibxF,2,0)*(Físico!AL12),0)</f>
        <v>0</v>
      </c>
      <c r="AN12" s="1">
        <f>IFERROR(VLOOKUP($A12,DelibxF,2,0)*(Físico!AM12),0)</f>
        <v>0</v>
      </c>
      <c r="AO12" s="1">
        <f>IFERROR(VLOOKUP($A12,DelibxF,2,0)*(Físico!AN12),0)</f>
        <v>0</v>
      </c>
      <c r="AP12" s="1">
        <f>IFERROR(VLOOKUP($A12,DelibxF,2,0)*(Físico!AO12),0)</f>
        <v>0</v>
      </c>
      <c r="AQ12" s="1">
        <f>IFERROR(VLOOKUP($A12,DelibxF,2,0)*(Físico!AP12),0)</f>
        <v>0</v>
      </c>
      <c r="AR12" s="1">
        <f t="shared" si="1"/>
        <v>0</v>
      </c>
    </row>
    <row r="13" spans="1:44" x14ac:dyDescent="0.25">
      <c r="A13">
        <f t="shared" si="0"/>
        <v>405050020</v>
      </c>
      <c r="B13" t="s">
        <v>12</v>
      </c>
      <c r="C13" s="1">
        <f>IFERROR(VLOOKUP($A13,DelibxF,2,0)*(Físico!B13),0)</f>
        <v>29320.2</v>
      </c>
      <c r="D13" s="1">
        <f>IFERROR(VLOOKUP($A13,DelibxF,2,0)*(Físico!C13),0)</f>
        <v>3157.56</v>
      </c>
      <c r="E13" s="1">
        <f>IFERROR(VLOOKUP($A13,DelibxF,2,0)*(Físico!D13),0)</f>
        <v>54580.68</v>
      </c>
      <c r="F13" s="1">
        <f>IFERROR(VLOOKUP($A13,DelibxF,2,0)*(Físico!E13),0)</f>
        <v>8570.52</v>
      </c>
      <c r="G13" s="1">
        <f>IFERROR(VLOOKUP($A13,DelibxF,2,0)*(Físico!F13),0)</f>
        <v>0</v>
      </c>
      <c r="H13" s="1">
        <f>IFERROR(VLOOKUP($A13,DelibxF,2,0)*(Físico!G13),0)</f>
        <v>0</v>
      </c>
      <c r="I13" s="1">
        <f>IFERROR(VLOOKUP($A13,DelibxF,2,0)*(Físico!H13),0)</f>
        <v>0</v>
      </c>
      <c r="J13" s="1">
        <f>IFERROR(VLOOKUP($A13,DelibxF,2,0)*(Físico!I13),0)</f>
        <v>59993.64</v>
      </c>
      <c r="K13" s="1">
        <f>IFERROR(VLOOKUP($A13,DelibxF,2,0)*(Físico!J13),0)</f>
        <v>0</v>
      </c>
      <c r="L13" s="1">
        <f>IFERROR(VLOOKUP($A13,DelibxF,2,0)*(Físico!K13),0)</f>
        <v>0</v>
      </c>
      <c r="M13" s="1">
        <f>IFERROR(VLOOKUP($A13,DelibxF,2,0)*(Físico!L13),0)</f>
        <v>0</v>
      </c>
      <c r="N13" s="1">
        <f>IFERROR(VLOOKUP($A13,DelibxF,2,0)*(Físico!M13),0)</f>
        <v>45559.08</v>
      </c>
      <c r="O13" s="1">
        <f>IFERROR(VLOOKUP($A13,DelibxF,2,0)*(Físico!N13),0)</f>
        <v>0</v>
      </c>
      <c r="P13" s="1">
        <f>IFERROR(VLOOKUP($A13,DelibxF,2,0)*(Físico!O13),0)</f>
        <v>34733.159999999996</v>
      </c>
      <c r="Q13" s="1">
        <f>IFERROR(VLOOKUP($A13,DelibxF,2,0)*(Físico!P13),0)</f>
        <v>30673.439999999999</v>
      </c>
      <c r="R13" s="1">
        <f>IFERROR(VLOOKUP($A13,DelibxF,2,0)*(Físico!Q13),0)</f>
        <v>0</v>
      </c>
      <c r="S13" s="1">
        <f>IFERROR(VLOOKUP($A13,DelibxF,2,0)*(Físico!R13),0)</f>
        <v>9021.6</v>
      </c>
      <c r="T13" s="1">
        <f>IFERROR(VLOOKUP($A13,DelibxF,2,0)*(Físico!S13),0)</f>
        <v>0</v>
      </c>
      <c r="U13" s="1">
        <f>IFERROR(VLOOKUP($A13,DelibxF,2,0)*(Físico!T13),0)</f>
        <v>0</v>
      </c>
      <c r="V13" s="1">
        <f>IFERROR(VLOOKUP($A13,DelibxF,2,0)*(Físico!U13),0)</f>
        <v>0</v>
      </c>
      <c r="W13" s="1">
        <f>IFERROR(VLOOKUP($A13,DelibxF,2,0)*(Físico!V13),0)</f>
        <v>19847.52</v>
      </c>
      <c r="X13" s="1">
        <f>IFERROR(VLOOKUP($A13,DelibxF,2,0)*(Físico!W13),0)</f>
        <v>6766.2</v>
      </c>
      <c r="Y13" s="1">
        <f>IFERROR(VLOOKUP($A13,DelibxF,2,0)*(Físico!X13),0)</f>
        <v>7668.36</v>
      </c>
      <c r="Z13" s="1">
        <f>IFERROR(VLOOKUP($A13,DelibxF,2,0)*(Físico!Y13),0)</f>
        <v>9472.68</v>
      </c>
      <c r="AA13" s="1">
        <f>IFERROR(VLOOKUP($A13,DelibxF,2,0)*(Físico!Z13),0)</f>
        <v>6315.12</v>
      </c>
      <c r="AB13" s="1">
        <f>IFERROR(VLOOKUP($A13,DelibxF,2,0)*(Físico!AA13),0)</f>
        <v>15336.72</v>
      </c>
      <c r="AC13" s="1">
        <f>IFERROR(VLOOKUP($A13,DelibxF,2,0)*(Físico!AB13),0)</f>
        <v>15787.8</v>
      </c>
      <c r="AD13" s="1">
        <f>IFERROR(VLOOKUP($A13,DelibxF,2,0)*(Físico!AC13),0)</f>
        <v>12630.24</v>
      </c>
      <c r="AE13" s="1">
        <f>IFERROR(VLOOKUP($A13,DelibxF,2,0)*(Físico!AD13),0)</f>
        <v>64504.439999999995</v>
      </c>
      <c r="AF13" s="1">
        <f>IFERROR(VLOOKUP($A13,DelibxF,2,0)*(Físico!AE13),0)</f>
        <v>20298.599999999999</v>
      </c>
      <c r="AG13" s="1">
        <f>IFERROR(VLOOKUP($A13,DelibxF,2,0)*(Físico!AF13),0)</f>
        <v>4961.88</v>
      </c>
      <c r="AH13" s="1">
        <f>IFERROR(VLOOKUP($A13,DelibxF,2,0)*(Físico!AG13),0)</f>
        <v>6766.2</v>
      </c>
      <c r="AI13" s="1">
        <f>IFERROR(VLOOKUP($A13,DelibxF,2,0)*(Físico!AH13),0)</f>
        <v>0</v>
      </c>
      <c r="AJ13" s="1">
        <f>IFERROR(VLOOKUP($A13,DelibxF,2,0)*(Físico!AI13),0)</f>
        <v>59993.64</v>
      </c>
      <c r="AK13" s="1">
        <f>IFERROR(VLOOKUP($A13,DelibxF,2,0)*(Físico!AJ13),0)</f>
        <v>0</v>
      </c>
      <c r="AL13" s="1">
        <f>IFERROR(VLOOKUP($A13,DelibxF,2,0)*(Físico!AK13),0)</f>
        <v>71270.64</v>
      </c>
      <c r="AM13" s="1">
        <f>IFERROR(VLOOKUP($A13,DelibxF,2,0)*(Físico!AL13),0)</f>
        <v>8119.44</v>
      </c>
      <c r="AN13" s="1">
        <f>IFERROR(VLOOKUP($A13,DelibxF,2,0)*(Físico!AM13),0)</f>
        <v>0</v>
      </c>
      <c r="AO13" s="1">
        <f>IFERROR(VLOOKUP($A13,DelibxF,2,0)*(Físico!AN13),0)</f>
        <v>39695.040000000001</v>
      </c>
      <c r="AP13" s="1">
        <f>IFERROR(VLOOKUP($A13,DelibxF,2,0)*(Físico!AO13),0)</f>
        <v>0</v>
      </c>
      <c r="AQ13" s="1">
        <f>IFERROR(VLOOKUP($A13,DelibxF,2,0)*(Físico!AP13),0)</f>
        <v>0</v>
      </c>
      <c r="AR13" s="1">
        <f t="shared" si="1"/>
        <v>645044.39999999991</v>
      </c>
    </row>
    <row r="14" spans="1:44" x14ac:dyDescent="0.25">
      <c r="A14">
        <f t="shared" si="0"/>
        <v>405050100</v>
      </c>
      <c r="B14" t="s">
        <v>13</v>
      </c>
      <c r="C14" s="1">
        <f>IFERROR(VLOOKUP($A14,DelibxF,2,0)*(Físico!B14),0)</f>
        <v>0</v>
      </c>
      <c r="D14" s="1">
        <f>IFERROR(VLOOKUP($A14,DelibxF,2,0)*(Físico!C14),0)</f>
        <v>0</v>
      </c>
      <c r="E14" s="1">
        <f>IFERROR(VLOOKUP($A14,DelibxF,2,0)*(Físico!D14),0)</f>
        <v>0</v>
      </c>
      <c r="F14" s="1">
        <f>IFERROR(VLOOKUP($A14,DelibxF,2,0)*(Físico!E14),0)</f>
        <v>0</v>
      </c>
      <c r="G14" s="1">
        <f>IFERROR(VLOOKUP($A14,DelibxF,2,0)*(Físico!F14),0)</f>
        <v>0</v>
      </c>
      <c r="H14" s="1">
        <f>IFERROR(VLOOKUP($A14,DelibxF,2,0)*(Físico!G14),0)</f>
        <v>0</v>
      </c>
      <c r="I14" s="1">
        <f>IFERROR(VLOOKUP($A14,DelibxF,2,0)*(Físico!H14),0)</f>
        <v>0</v>
      </c>
      <c r="J14" s="1">
        <f>IFERROR(VLOOKUP($A14,DelibxF,2,0)*(Físico!I14),0)</f>
        <v>0</v>
      </c>
      <c r="K14" s="1">
        <f>IFERROR(VLOOKUP($A14,DelibxF,2,0)*(Físico!J14),0)</f>
        <v>0</v>
      </c>
      <c r="L14" s="1">
        <f>IFERROR(VLOOKUP($A14,DelibxF,2,0)*(Físico!K14),0)</f>
        <v>0</v>
      </c>
      <c r="M14" s="1">
        <f>IFERROR(VLOOKUP($A14,DelibxF,2,0)*(Físico!L14),0)</f>
        <v>0</v>
      </c>
      <c r="N14" s="1">
        <f>IFERROR(VLOOKUP($A14,DelibxF,2,0)*(Físico!M14),0)</f>
        <v>0</v>
      </c>
      <c r="O14" s="1">
        <f>IFERROR(VLOOKUP($A14,DelibxF,2,0)*(Físico!N14),0)</f>
        <v>0</v>
      </c>
      <c r="P14" s="1">
        <f>IFERROR(VLOOKUP($A14,DelibxF,2,0)*(Físico!O14),0)</f>
        <v>0</v>
      </c>
      <c r="Q14" s="1">
        <f>IFERROR(VLOOKUP($A14,DelibxF,2,0)*(Físico!P14),0)</f>
        <v>0</v>
      </c>
      <c r="R14" s="1">
        <f>IFERROR(VLOOKUP($A14,DelibxF,2,0)*(Físico!Q14),0)</f>
        <v>0</v>
      </c>
      <c r="S14" s="1">
        <f>IFERROR(VLOOKUP($A14,DelibxF,2,0)*(Físico!R14),0)</f>
        <v>0</v>
      </c>
      <c r="T14" s="1">
        <f>IFERROR(VLOOKUP($A14,DelibxF,2,0)*(Físico!S14),0)</f>
        <v>0</v>
      </c>
      <c r="U14" s="1">
        <f>IFERROR(VLOOKUP($A14,DelibxF,2,0)*(Físico!T14),0)</f>
        <v>0</v>
      </c>
      <c r="V14" s="1">
        <f>IFERROR(VLOOKUP($A14,DelibxF,2,0)*(Físico!U14),0)</f>
        <v>0</v>
      </c>
      <c r="W14" s="1">
        <f>IFERROR(VLOOKUP($A14,DelibxF,2,0)*(Físico!V14),0)</f>
        <v>0</v>
      </c>
      <c r="X14" s="1">
        <f>IFERROR(VLOOKUP($A14,DelibxF,2,0)*(Físico!W14),0)</f>
        <v>0</v>
      </c>
      <c r="Y14" s="1">
        <f>IFERROR(VLOOKUP($A14,DelibxF,2,0)*(Físico!X14),0)</f>
        <v>0</v>
      </c>
      <c r="Z14" s="1">
        <f>IFERROR(VLOOKUP($A14,DelibxF,2,0)*(Físico!Y14),0)</f>
        <v>0</v>
      </c>
      <c r="AA14" s="1">
        <f>IFERROR(VLOOKUP($A14,DelibxF,2,0)*(Físico!Z14),0)</f>
        <v>0</v>
      </c>
      <c r="AB14" s="1">
        <f>IFERROR(VLOOKUP($A14,DelibxF,2,0)*(Físico!AA14),0)</f>
        <v>0</v>
      </c>
      <c r="AC14" s="1">
        <f>IFERROR(VLOOKUP($A14,DelibxF,2,0)*(Físico!AB14),0)</f>
        <v>0</v>
      </c>
      <c r="AD14" s="1">
        <f>IFERROR(VLOOKUP($A14,DelibxF,2,0)*(Físico!AC14),0)</f>
        <v>0</v>
      </c>
      <c r="AE14" s="1">
        <f>IFERROR(VLOOKUP($A14,DelibxF,2,0)*(Físico!AD14),0)</f>
        <v>0</v>
      </c>
      <c r="AF14" s="1">
        <f>IFERROR(VLOOKUP($A14,DelibxF,2,0)*(Físico!AE14),0)</f>
        <v>0</v>
      </c>
      <c r="AG14" s="1">
        <f>IFERROR(VLOOKUP($A14,DelibxF,2,0)*(Físico!AF14),0)</f>
        <v>0</v>
      </c>
      <c r="AH14" s="1">
        <f>IFERROR(VLOOKUP($A14,DelibxF,2,0)*(Físico!AG14),0)</f>
        <v>0</v>
      </c>
      <c r="AI14" s="1">
        <f>IFERROR(VLOOKUP($A14,DelibxF,2,0)*(Físico!AH14),0)</f>
        <v>0</v>
      </c>
      <c r="AJ14" s="1">
        <f>IFERROR(VLOOKUP($A14,DelibxF,2,0)*(Físico!AI14),0)</f>
        <v>0</v>
      </c>
      <c r="AK14" s="1">
        <f>IFERROR(VLOOKUP($A14,DelibxF,2,0)*(Físico!AJ14),0)</f>
        <v>0</v>
      </c>
      <c r="AL14" s="1">
        <f>IFERROR(VLOOKUP($A14,DelibxF,2,0)*(Físico!AK14),0)</f>
        <v>967.2</v>
      </c>
      <c r="AM14" s="1">
        <f>IFERROR(VLOOKUP($A14,DelibxF,2,0)*(Físico!AL14),0)</f>
        <v>0</v>
      </c>
      <c r="AN14" s="1">
        <f>IFERROR(VLOOKUP($A14,DelibxF,2,0)*(Físico!AM14),0)</f>
        <v>0</v>
      </c>
      <c r="AO14" s="1">
        <f>IFERROR(VLOOKUP($A14,DelibxF,2,0)*(Físico!AN14),0)</f>
        <v>0</v>
      </c>
      <c r="AP14" s="1">
        <f>IFERROR(VLOOKUP($A14,DelibxF,2,0)*(Físico!AO14),0)</f>
        <v>0</v>
      </c>
      <c r="AQ14" s="1">
        <f>IFERROR(VLOOKUP($A14,DelibxF,2,0)*(Físico!AP14),0)</f>
        <v>0</v>
      </c>
      <c r="AR14" s="1">
        <f t="shared" si="1"/>
        <v>967.2</v>
      </c>
    </row>
    <row r="15" spans="1:44" x14ac:dyDescent="0.25">
      <c r="A15">
        <f t="shared" si="0"/>
        <v>405050127</v>
      </c>
      <c r="B15" t="s">
        <v>14</v>
      </c>
      <c r="C15" s="1">
        <f>IFERROR(VLOOKUP($A15,DelibxF,2,0)*(Físico!B15),0)</f>
        <v>0</v>
      </c>
      <c r="D15" s="1">
        <f>IFERROR(VLOOKUP($A15,DelibxF,2,0)*(Físico!C15),0)</f>
        <v>0</v>
      </c>
      <c r="E15" s="1">
        <f>IFERROR(VLOOKUP($A15,DelibxF,2,0)*(Físico!D15),0)</f>
        <v>0</v>
      </c>
      <c r="F15" s="1">
        <f>IFERROR(VLOOKUP($A15,DelibxF,2,0)*(Físico!E15),0)</f>
        <v>0</v>
      </c>
      <c r="G15" s="1">
        <f>IFERROR(VLOOKUP($A15,DelibxF,2,0)*(Físico!F15),0)</f>
        <v>0</v>
      </c>
      <c r="H15" s="1">
        <f>IFERROR(VLOOKUP($A15,DelibxF,2,0)*(Físico!G15),0)</f>
        <v>0</v>
      </c>
      <c r="I15" s="1">
        <f>IFERROR(VLOOKUP($A15,DelibxF,2,0)*(Físico!H15),0)</f>
        <v>0</v>
      </c>
      <c r="J15" s="1">
        <f>IFERROR(VLOOKUP($A15,DelibxF,2,0)*(Físico!I15),0)</f>
        <v>0</v>
      </c>
      <c r="K15" s="1">
        <f>IFERROR(VLOOKUP($A15,DelibxF,2,0)*(Físico!J15),0)</f>
        <v>0</v>
      </c>
      <c r="L15" s="1">
        <f>IFERROR(VLOOKUP($A15,DelibxF,2,0)*(Físico!K15),0)</f>
        <v>0</v>
      </c>
      <c r="M15" s="1">
        <f>IFERROR(VLOOKUP($A15,DelibxF,2,0)*(Físico!L15),0)</f>
        <v>0</v>
      </c>
      <c r="N15" s="1">
        <f>IFERROR(VLOOKUP($A15,DelibxF,2,0)*(Físico!M15),0)</f>
        <v>0</v>
      </c>
      <c r="O15" s="1">
        <f>IFERROR(VLOOKUP($A15,DelibxF,2,0)*(Físico!N15),0)</f>
        <v>0</v>
      </c>
      <c r="P15" s="1">
        <f>IFERROR(VLOOKUP($A15,DelibxF,2,0)*(Físico!O15),0)</f>
        <v>0</v>
      </c>
      <c r="Q15" s="1">
        <f>IFERROR(VLOOKUP($A15,DelibxF,2,0)*(Físico!P15),0)</f>
        <v>0</v>
      </c>
      <c r="R15" s="1">
        <f>IFERROR(VLOOKUP($A15,DelibxF,2,0)*(Físico!Q15),0)</f>
        <v>0</v>
      </c>
      <c r="S15" s="1">
        <f>IFERROR(VLOOKUP($A15,DelibxF,2,0)*(Físico!R15),0)</f>
        <v>0</v>
      </c>
      <c r="T15" s="1">
        <f>IFERROR(VLOOKUP($A15,DelibxF,2,0)*(Físico!S15),0)</f>
        <v>0</v>
      </c>
      <c r="U15" s="1">
        <f>IFERROR(VLOOKUP($A15,DelibxF,2,0)*(Físico!T15),0)</f>
        <v>0</v>
      </c>
      <c r="V15" s="1">
        <f>IFERROR(VLOOKUP($A15,DelibxF,2,0)*(Físico!U15),0)</f>
        <v>0</v>
      </c>
      <c r="W15" s="1">
        <f>IFERROR(VLOOKUP($A15,DelibxF,2,0)*(Físico!V15),0)</f>
        <v>0</v>
      </c>
      <c r="X15" s="1">
        <f>IFERROR(VLOOKUP($A15,DelibxF,2,0)*(Físico!W15),0)</f>
        <v>0</v>
      </c>
      <c r="Y15" s="1">
        <f>IFERROR(VLOOKUP($A15,DelibxF,2,0)*(Físico!X15),0)</f>
        <v>0</v>
      </c>
      <c r="Z15" s="1">
        <f>IFERROR(VLOOKUP($A15,DelibxF,2,0)*(Físico!Y15),0)</f>
        <v>0</v>
      </c>
      <c r="AA15" s="1">
        <f>IFERROR(VLOOKUP($A15,DelibxF,2,0)*(Físico!Z15),0)</f>
        <v>0</v>
      </c>
      <c r="AB15" s="1">
        <f>IFERROR(VLOOKUP($A15,DelibxF,2,0)*(Físico!AA15),0)</f>
        <v>15390</v>
      </c>
      <c r="AC15" s="1">
        <f>IFERROR(VLOOKUP($A15,DelibxF,2,0)*(Físico!AB15),0)</f>
        <v>0</v>
      </c>
      <c r="AD15" s="1">
        <f>IFERROR(VLOOKUP($A15,DelibxF,2,0)*(Físico!AC15),0)</f>
        <v>0</v>
      </c>
      <c r="AE15" s="1">
        <f>IFERROR(VLOOKUP($A15,DelibxF,2,0)*(Físico!AD15),0)</f>
        <v>0</v>
      </c>
      <c r="AF15" s="1">
        <f>IFERROR(VLOOKUP($A15,DelibxF,2,0)*(Físico!AE15),0)</f>
        <v>0</v>
      </c>
      <c r="AG15" s="1">
        <f>IFERROR(VLOOKUP($A15,DelibxF,2,0)*(Físico!AF15),0)</f>
        <v>0</v>
      </c>
      <c r="AH15" s="1">
        <f>IFERROR(VLOOKUP($A15,DelibxF,2,0)*(Físico!AG15),0)</f>
        <v>0</v>
      </c>
      <c r="AI15" s="1">
        <f>IFERROR(VLOOKUP($A15,DelibxF,2,0)*(Físico!AH15),0)</f>
        <v>0</v>
      </c>
      <c r="AJ15" s="1">
        <f>IFERROR(VLOOKUP($A15,DelibxF,2,0)*(Físico!AI15),0)</f>
        <v>0</v>
      </c>
      <c r="AK15" s="1">
        <f>IFERROR(VLOOKUP($A15,DelibxF,2,0)*(Físico!AJ15),0)</f>
        <v>0</v>
      </c>
      <c r="AL15" s="1">
        <f>IFERROR(VLOOKUP($A15,DelibxF,2,0)*(Físico!AK15),0)</f>
        <v>0</v>
      </c>
      <c r="AM15" s="1">
        <f>IFERROR(VLOOKUP($A15,DelibxF,2,0)*(Físico!AL15),0)</f>
        <v>0</v>
      </c>
      <c r="AN15" s="1">
        <f>IFERROR(VLOOKUP($A15,DelibxF,2,0)*(Físico!AM15),0)</f>
        <v>0</v>
      </c>
      <c r="AO15" s="1">
        <f>IFERROR(VLOOKUP($A15,DelibxF,2,0)*(Físico!AN15),0)</f>
        <v>4860</v>
      </c>
      <c r="AP15" s="1">
        <f>IFERROR(VLOOKUP($A15,DelibxF,2,0)*(Físico!AO15),0)</f>
        <v>0</v>
      </c>
      <c r="AQ15" s="1">
        <f>IFERROR(VLOOKUP($A15,DelibxF,2,0)*(Físico!AP15),0)</f>
        <v>0</v>
      </c>
      <c r="AR15" s="1">
        <f t="shared" si="1"/>
        <v>20250</v>
      </c>
    </row>
    <row r="16" spans="1:44" x14ac:dyDescent="0.25">
      <c r="A16">
        <f t="shared" si="0"/>
        <v>405050151</v>
      </c>
      <c r="B16" t="s">
        <v>15</v>
      </c>
      <c r="C16" s="1">
        <f>IFERROR(VLOOKUP($A16,DelibxF,2,0)*(Físico!B16),0)</f>
        <v>0</v>
      </c>
      <c r="D16" s="1">
        <f>IFERROR(VLOOKUP($A16,DelibxF,2,0)*(Físico!C16),0)</f>
        <v>0</v>
      </c>
      <c r="E16" s="1">
        <f>IFERROR(VLOOKUP($A16,DelibxF,2,0)*(Físico!D16),0)</f>
        <v>0</v>
      </c>
      <c r="F16" s="1">
        <f>IFERROR(VLOOKUP($A16,DelibxF,2,0)*(Físico!E16),0)</f>
        <v>0</v>
      </c>
      <c r="G16" s="1">
        <f>IFERROR(VLOOKUP($A16,DelibxF,2,0)*(Físico!F16),0)</f>
        <v>0</v>
      </c>
      <c r="H16" s="1">
        <f>IFERROR(VLOOKUP($A16,DelibxF,2,0)*(Físico!G16),0)</f>
        <v>0</v>
      </c>
      <c r="I16" s="1">
        <f>IFERROR(VLOOKUP($A16,DelibxF,2,0)*(Físico!H16),0)</f>
        <v>0</v>
      </c>
      <c r="J16" s="1">
        <f>IFERROR(VLOOKUP($A16,DelibxF,2,0)*(Físico!I16),0)</f>
        <v>0</v>
      </c>
      <c r="K16" s="1">
        <f>IFERROR(VLOOKUP($A16,DelibxF,2,0)*(Físico!J16),0)</f>
        <v>0</v>
      </c>
      <c r="L16" s="1">
        <f>IFERROR(VLOOKUP($A16,DelibxF,2,0)*(Físico!K16),0)</f>
        <v>0</v>
      </c>
      <c r="M16" s="1">
        <f>IFERROR(VLOOKUP($A16,DelibxF,2,0)*(Físico!L16),0)</f>
        <v>0</v>
      </c>
      <c r="N16" s="1">
        <f>IFERROR(VLOOKUP($A16,DelibxF,2,0)*(Físico!M16),0)</f>
        <v>0</v>
      </c>
      <c r="O16" s="1">
        <f>IFERROR(VLOOKUP($A16,DelibxF,2,0)*(Físico!N16),0)</f>
        <v>0</v>
      </c>
      <c r="P16" s="1">
        <f>IFERROR(VLOOKUP($A16,DelibxF,2,0)*(Físico!O16),0)</f>
        <v>0</v>
      </c>
      <c r="Q16" s="1">
        <f>IFERROR(VLOOKUP($A16,DelibxF,2,0)*(Físico!P16),0)</f>
        <v>0</v>
      </c>
      <c r="R16" s="1">
        <f>IFERROR(VLOOKUP($A16,DelibxF,2,0)*(Físico!Q16),0)</f>
        <v>0</v>
      </c>
      <c r="S16" s="1">
        <f>IFERROR(VLOOKUP($A16,DelibxF,2,0)*(Físico!R16),0)</f>
        <v>0</v>
      </c>
      <c r="T16" s="1">
        <f>IFERROR(VLOOKUP($A16,DelibxF,2,0)*(Físico!S16),0)</f>
        <v>0</v>
      </c>
      <c r="U16" s="1">
        <f>IFERROR(VLOOKUP($A16,DelibxF,2,0)*(Físico!T16),0)</f>
        <v>0</v>
      </c>
      <c r="V16" s="1">
        <f>IFERROR(VLOOKUP($A16,DelibxF,2,0)*(Físico!U16),0)</f>
        <v>0</v>
      </c>
      <c r="W16" s="1">
        <f>IFERROR(VLOOKUP($A16,DelibxF,2,0)*(Físico!V16),0)</f>
        <v>0</v>
      </c>
      <c r="X16" s="1">
        <f>IFERROR(VLOOKUP($A16,DelibxF,2,0)*(Físico!W16),0)</f>
        <v>0</v>
      </c>
      <c r="Y16" s="1">
        <f>IFERROR(VLOOKUP($A16,DelibxF,2,0)*(Físico!X16),0)</f>
        <v>0</v>
      </c>
      <c r="Z16" s="1">
        <f>IFERROR(VLOOKUP($A16,DelibxF,2,0)*(Físico!Y16),0)</f>
        <v>0</v>
      </c>
      <c r="AA16" s="1">
        <f>IFERROR(VLOOKUP($A16,DelibxF,2,0)*(Físico!Z16),0)</f>
        <v>0</v>
      </c>
      <c r="AB16" s="1">
        <f>IFERROR(VLOOKUP($A16,DelibxF,2,0)*(Físico!AA16),0)</f>
        <v>0</v>
      </c>
      <c r="AC16" s="1">
        <f>IFERROR(VLOOKUP($A16,DelibxF,2,0)*(Físico!AB16),0)</f>
        <v>0</v>
      </c>
      <c r="AD16" s="1">
        <f>IFERROR(VLOOKUP($A16,DelibxF,2,0)*(Físico!AC16),0)</f>
        <v>0</v>
      </c>
      <c r="AE16" s="1">
        <f>IFERROR(VLOOKUP($A16,DelibxF,2,0)*(Físico!AD16),0)</f>
        <v>0</v>
      </c>
      <c r="AF16" s="1">
        <f>IFERROR(VLOOKUP($A16,DelibxF,2,0)*(Físico!AE16),0)</f>
        <v>0</v>
      </c>
      <c r="AG16" s="1">
        <f>IFERROR(VLOOKUP($A16,DelibxF,2,0)*(Físico!AF16),0)</f>
        <v>0</v>
      </c>
      <c r="AH16" s="1">
        <f>IFERROR(VLOOKUP($A16,DelibxF,2,0)*(Físico!AG16),0)</f>
        <v>0</v>
      </c>
      <c r="AI16" s="1">
        <f>IFERROR(VLOOKUP($A16,DelibxF,2,0)*(Físico!AH16),0)</f>
        <v>0</v>
      </c>
      <c r="AJ16" s="1">
        <f>IFERROR(VLOOKUP($A16,DelibxF,2,0)*(Físico!AI16),0)</f>
        <v>0</v>
      </c>
      <c r="AK16" s="1">
        <f>IFERROR(VLOOKUP($A16,DelibxF,2,0)*(Físico!AJ16),0)</f>
        <v>0</v>
      </c>
      <c r="AL16" s="1">
        <f>IFERROR(VLOOKUP($A16,DelibxF,2,0)*(Físico!AK16),0)</f>
        <v>0</v>
      </c>
      <c r="AM16" s="1">
        <f>IFERROR(VLOOKUP($A16,DelibxF,2,0)*(Físico!AL16),0)</f>
        <v>0</v>
      </c>
      <c r="AN16" s="1">
        <f>IFERROR(VLOOKUP($A16,DelibxF,2,0)*(Físico!AM16),0)</f>
        <v>0</v>
      </c>
      <c r="AO16" s="1">
        <f>IFERROR(VLOOKUP($A16,DelibxF,2,0)*(Físico!AN16),0)</f>
        <v>1112.83</v>
      </c>
      <c r="AP16" s="1">
        <f>IFERROR(VLOOKUP($A16,DelibxF,2,0)*(Físico!AO16),0)</f>
        <v>0</v>
      </c>
      <c r="AQ16" s="1">
        <f>IFERROR(VLOOKUP($A16,DelibxF,2,0)*(Físico!AP16),0)</f>
        <v>0</v>
      </c>
      <c r="AR16" s="1">
        <f t="shared" si="1"/>
        <v>1112.83</v>
      </c>
    </row>
    <row r="17" spans="1:44" x14ac:dyDescent="0.25">
      <c r="A17">
        <f t="shared" si="0"/>
        <v>405050194</v>
      </c>
      <c r="B17" t="s">
        <v>16</v>
      </c>
      <c r="C17" s="1">
        <f>IFERROR(VLOOKUP($A17,DelibxF,2,0)*(Físico!B17),0)</f>
        <v>0</v>
      </c>
      <c r="D17" s="1">
        <f>IFERROR(VLOOKUP($A17,DelibxF,2,0)*(Físico!C17),0)</f>
        <v>0</v>
      </c>
      <c r="E17" s="1">
        <f>IFERROR(VLOOKUP($A17,DelibxF,2,0)*(Físico!D17),0)</f>
        <v>0</v>
      </c>
      <c r="F17" s="1">
        <f>IFERROR(VLOOKUP($A17,DelibxF,2,0)*(Físico!E17),0)</f>
        <v>0</v>
      </c>
      <c r="G17" s="1">
        <f>IFERROR(VLOOKUP($A17,DelibxF,2,0)*(Físico!F17),0)</f>
        <v>0</v>
      </c>
      <c r="H17" s="1">
        <f>IFERROR(VLOOKUP($A17,DelibxF,2,0)*(Físico!G17),0)</f>
        <v>0</v>
      </c>
      <c r="I17" s="1">
        <f>IFERROR(VLOOKUP($A17,DelibxF,2,0)*(Físico!H17),0)</f>
        <v>0</v>
      </c>
      <c r="J17" s="1">
        <f>IFERROR(VLOOKUP($A17,DelibxF,2,0)*(Físico!I17),0)</f>
        <v>0</v>
      </c>
      <c r="K17" s="1">
        <f>IFERROR(VLOOKUP($A17,DelibxF,2,0)*(Físico!J17),0)</f>
        <v>0</v>
      </c>
      <c r="L17" s="1">
        <f>IFERROR(VLOOKUP($A17,DelibxF,2,0)*(Físico!K17),0)</f>
        <v>0</v>
      </c>
      <c r="M17" s="1">
        <f>IFERROR(VLOOKUP($A17,DelibxF,2,0)*(Físico!L17),0)</f>
        <v>0</v>
      </c>
      <c r="N17" s="1">
        <f>IFERROR(VLOOKUP($A17,DelibxF,2,0)*(Físico!M17),0)</f>
        <v>0</v>
      </c>
      <c r="O17" s="1">
        <f>IFERROR(VLOOKUP($A17,DelibxF,2,0)*(Físico!N17),0)</f>
        <v>0</v>
      </c>
      <c r="P17" s="1">
        <f>IFERROR(VLOOKUP($A17,DelibxF,2,0)*(Físico!O17),0)</f>
        <v>0</v>
      </c>
      <c r="Q17" s="1">
        <f>IFERROR(VLOOKUP($A17,DelibxF,2,0)*(Físico!P17),0)</f>
        <v>0</v>
      </c>
      <c r="R17" s="1">
        <f>IFERROR(VLOOKUP($A17,DelibxF,2,0)*(Físico!Q17),0)</f>
        <v>0</v>
      </c>
      <c r="S17" s="1">
        <f>IFERROR(VLOOKUP($A17,DelibxF,2,0)*(Físico!R17),0)</f>
        <v>0</v>
      </c>
      <c r="T17" s="1">
        <f>IFERROR(VLOOKUP($A17,DelibxF,2,0)*(Físico!S17),0)</f>
        <v>0</v>
      </c>
      <c r="U17" s="1">
        <f>IFERROR(VLOOKUP($A17,DelibxF,2,0)*(Físico!T17),0)</f>
        <v>0</v>
      </c>
      <c r="V17" s="1">
        <f>IFERROR(VLOOKUP($A17,DelibxF,2,0)*(Físico!U17),0)</f>
        <v>0</v>
      </c>
      <c r="W17" s="1">
        <f>IFERROR(VLOOKUP($A17,DelibxF,2,0)*(Físico!V17),0)</f>
        <v>0</v>
      </c>
      <c r="X17" s="1">
        <f>IFERROR(VLOOKUP($A17,DelibxF,2,0)*(Físico!W17),0)</f>
        <v>0</v>
      </c>
      <c r="Y17" s="1">
        <f>IFERROR(VLOOKUP($A17,DelibxF,2,0)*(Físico!X17),0)</f>
        <v>4050</v>
      </c>
      <c r="Z17" s="1">
        <f>IFERROR(VLOOKUP($A17,DelibxF,2,0)*(Físico!Y17),0)</f>
        <v>0</v>
      </c>
      <c r="AA17" s="1">
        <f>IFERROR(VLOOKUP($A17,DelibxF,2,0)*(Físico!Z17),0)</f>
        <v>0</v>
      </c>
      <c r="AB17" s="1">
        <f>IFERROR(VLOOKUP($A17,DelibxF,2,0)*(Físico!AA17),0)</f>
        <v>8505</v>
      </c>
      <c r="AC17" s="1">
        <f>IFERROR(VLOOKUP($A17,DelibxF,2,0)*(Físico!AB17),0)</f>
        <v>0</v>
      </c>
      <c r="AD17" s="1">
        <f>IFERROR(VLOOKUP($A17,DelibxF,2,0)*(Físico!AC17),0)</f>
        <v>0</v>
      </c>
      <c r="AE17" s="1">
        <f>IFERROR(VLOOKUP($A17,DelibxF,2,0)*(Físico!AD17),0)</f>
        <v>0</v>
      </c>
      <c r="AF17" s="1">
        <f>IFERROR(VLOOKUP($A17,DelibxF,2,0)*(Físico!AE17),0)</f>
        <v>0</v>
      </c>
      <c r="AG17" s="1">
        <f>IFERROR(VLOOKUP($A17,DelibxF,2,0)*(Físico!AF17),0)</f>
        <v>0</v>
      </c>
      <c r="AH17" s="1">
        <f>IFERROR(VLOOKUP($A17,DelibxF,2,0)*(Físico!AG17),0)</f>
        <v>0</v>
      </c>
      <c r="AI17" s="1">
        <f>IFERROR(VLOOKUP($A17,DelibxF,2,0)*(Físico!AH17),0)</f>
        <v>0</v>
      </c>
      <c r="AJ17" s="1">
        <f>IFERROR(VLOOKUP($A17,DelibxF,2,0)*(Físico!AI17),0)</f>
        <v>0</v>
      </c>
      <c r="AK17" s="1">
        <f>IFERROR(VLOOKUP($A17,DelibxF,2,0)*(Físico!AJ17),0)</f>
        <v>0</v>
      </c>
      <c r="AL17" s="1">
        <f>IFERROR(VLOOKUP($A17,DelibxF,2,0)*(Físico!AK17),0)</f>
        <v>0</v>
      </c>
      <c r="AM17" s="1">
        <f>IFERROR(VLOOKUP($A17,DelibxF,2,0)*(Físico!AL17),0)</f>
        <v>0</v>
      </c>
      <c r="AN17" s="1">
        <f>IFERROR(VLOOKUP($A17,DelibxF,2,0)*(Físico!AM17),0)</f>
        <v>0</v>
      </c>
      <c r="AO17" s="1">
        <f>IFERROR(VLOOKUP($A17,DelibxF,2,0)*(Físico!AN17),0)</f>
        <v>0</v>
      </c>
      <c r="AP17" s="1">
        <f>IFERROR(VLOOKUP($A17,DelibxF,2,0)*(Físico!AO17),0)</f>
        <v>0</v>
      </c>
      <c r="AQ17" s="1">
        <f>IFERROR(VLOOKUP($A17,DelibxF,2,0)*(Físico!AP17),0)</f>
        <v>0</v>
      </c>
      <c r="AR17" s="1">
        <f t="shared" si="1"/>
        <v>12555</v>
      </c>
    </row>
    <row r="18" spans="1:44" x14ac:dyDescent="0.25">
      <c r="A18">
        <f t="shared" si="0"/>
        <v>405050216</v>
      </c>
      <c r="B18" t="s">
        <v>17</v>
      </c>
      <c r="C18" s="1">
        <f>IFERROR(VLOOKUP($A18,DelibxF,2,0)*(Físico!B18),0)</f>
        <v>0</v>
      </c>
      <c r="D18" s="1">
        <f>IFERROR(VLOOKUP($A18,DelibxF,2,0)*(Físico!C18),0)</f>
        <v>0</v>
      </c>
      <c r="E18" s="1">
        <f>IFERROR(VLOOKUP($A18,DelibxF,2,0)*(Físico!D18),0)</f>
        <v>0</v>
      </c>
      <c r="F18" s="1">
        <f>IFERROR(VLOOKUP($A18,DelibxF,2,0)*(Físico!E18),0)</f>
        <v>0</v>
      </c>
      <c r="G18" s="1">
        <f>IFERROR(VLOOKUP($A18,DelibxF,2,0)*(Físico!F18),0)</f>
        <v>0</v>
      </c>
      <c r="H18" s="1">
        <f>IFERROR(VLOOKUP($A18,DelibxF,2,0)*(Físico!G18),0)</f>
        <v>0</v>
      </c>
      <c r="I18" s="1">
        <f>IFERROR(VLOOKUP($A18,DelibxF,2,0)*(Físico!H18),0)</f>
        <v>0</v>
      </c>
      <c r="J18" s="1">
        <f>IFERROR(VLOOKUP($A18,DelibxF,2,0)*(Físico!I18),0)</f>
        <v>0</v>
      </c>
      <c r="K18" s="1">
        <f>IFERROR(VLOOKUP($A18,DelibxF,2,0)*(Físico!J18),0)</f>
        <v>0</v>
      </c>
      <c r="L18" s="1">
        <f>IFERROR(VLOOKUP($A18,DelibxF,2,0)*(Físico!K18),0)</f>
        <v>0</v>
      </c>
      <c r="M18" s="1">
        <f>IFERROR(VLOOKUP($A18,DelibxF,2,0)*(Físico!L18),0)</f>
        <v>0</v>
      </c>
      <c r="N18" s="1">
        <f>IFERROR(VLOOKUP($A18,DelibxF,2,0)*(Físico!M18),0)</f>
        <v>19121.969999999998</v>
      </c>
      <c r="O18" s="1">
        <f>IFERROR(VLOOKUP($A18,DelibxF,2,0)*(Físico!N18),0)</f>
        <v>0</v>
      </c>
      <c r="P18" s="1">
        <f>IFERROR(VLOOKUP($A18,DelibxF,2,0)*(Físico!O18),0)</f>
        <v>1550.4299999999998</v>
      </c>
      <c r="Q18" s="1">
        <f>IFERROR(VLOOKUP($A18,DelibxF,2,0)*(Físico!P18),0)</f>
        <v>0</v>
      </c>
      <c r="R18" s="1">
        <f>IFERROR(VLOOKUP($A18,DelibxF,2,0)*(Físico!Q18),0)</f>
        <v>0</v>
      </c>
      <c r="S18" s="1">
        <f>IFERROR(VLOOKUP($A18,DelibxF,2,0)*(Físico!R18),0)</f>
        <v>0</v>
      </c>
      <c r="T18" s="1">
        <f>IFERROR(VLOOKUP($A18,DelibxF,2,0)*(Físico!S18),0)</f>
        <v>0</v>
      </c>
      <c r="U18" s="1">
        <f>IFERROR(VLOOKUP($A18,DelibxF,2,0)*(Físico!T18),0)</f>
        <v>0</v>
      </c>
      <c r="V18" s="1">
        <f>IFERROR(VLOOKUP($A18,DelibxF,2,0)*(Físico!U18),0)</f>
        <v>0</v>
      </c>
      <c r="W18" s="1">
        <f>IFERROR(VLOOKUP($A18,DelibxF,2,0)*(Físico!V18),0)</f>
        <v>0</v>
      </c>
      <c r="X18" s="1">
        <f>IFERROR(VLOOKUP($A18,DelibxF,2,0)*(Físico!W18),0)</f>
        <v>0</v>
      </c>
      <c r="Y18" s="1">
        <f>IFERROR(VLOOKUP($A18,DelibxF,2,0)*(Físico!X18),0)</f>
        <v>0</v>
      </c>
      <c r="Z18" s="1">
        <f>IFERROR(VLOOKUP($A18,DelibxF,2,0)*(Físico!Y18),0)</f>
        <v>0</v>
      </c>
      <c r="AA18" s="1">
        <f>IFERROR(VLOOKUP($A18,DelibxF,2,0)*(Físico!Z18),0)</f>
        <v>0</v>
      </c>
      <c r="AB18" s="1">
        <f>IFERROR(VLOOKUP($A18,DelibxF,2,0)*(Físico!AA18),0)</f>
        <v>3100.8599999999997</v>
      </c>
      <c r="AC18" s="1">
        <f>IFERROR(VLOOKUP($A18,DelibxF,2,0)*(Físico!AB18),0)</f>
        <v>0</v>
      </c>
      <c r="AD18" s="1">
        <f>IFERROR(VLOOKUP($A18,DelibxF,2,0)*(Físico!AC18),0)</f>
        <v>0</v>
      </c>
      <c r="AE18" s="1">
        <f>IFERROR(VLOOKUP($A18,DelibxF,2,0)*(Físico!AD18),0)</f>
        <v>0</v>
      </c>
      <c r="AF18" s="1">
        <f>IFERROR(VLOOKUP($A18,DelibxF,2,0)*(Físico!AE18),0)</f>
        <v>0</v>
      </c>
      <c r="AG18" s="1">
        <f>IFERROR(VLOOKUP($A18,DelibxF,2,0)*(Físico!AF18),0)</f>
        <v>0</v>
      </c>
      <c r="AH18" s="1">
        <f>IFERROR(VLOOKUP($A18,DelibxF,2,0)*(Físico!AG18),0)</f>
        <v>0</v>
      </c>
      <c r="AI18" s="1">
        <f>IFERROR(VLOOKUP($A18,DelibxF,2,0)*(Físico!AH18),0)</f>
        <v>0</v>
      </c>
      <c r="AJ18" s="1">
        <f>IFERROR(VLOOKUP($A18,DelibxF,2,0)*(Físico!AI18),0)</f>
        <v>0</v>
      </c>
      <c r="AK18" s="1">
        <f>IFERROR(VLOOKUP($A18,DelibxF,2,0)*(Físico!AJ18),0)</f>
        <v>0</v>
      </c>
      <c r="AL18" s="1">
        <f>IFERROR(VLOOKUP($A18,DelibxF,2,0)*(Físico!AK18),0)</f>
        <v>0</v>
      </c>
      <c r="AM18" s="1">
        <f>IFERROR(VLOOKUP($A18,DelibxF,2,0)*(Físico!AL18),0)</f>
        <v>0</v>
      </c>
      <c r="AN18" s="1">
        <f>IFERROR(VLOOKUP($A18,DelibxF,2,0)*(Físico!AM18),0)</f>
        <v>0</v>
      </c>
      <c r="AO18" s="1">
        <f>IFERROR(VLOOKUP($A18,DelibxF,2,0)*(Físico!AN18),0)</f>
        <v>0</v>
      </c>
      <c r="AP18" s="1">
        <f>IFERROR(VLOOKUP($A18,DelibxF,2,0)*(Físico!AO18),0)</f>
        <v>0</v>
      </c>
      <c r="AQ18" s="1">
        <f>IFERROR(VLOOKUP($A18,DelibxF,2,0)*(Físico!AP18),0)</f>
        <v>0</v>
      </c>
      <c r="AR18" s="1">
        <f t="shared" si="1"/>
        <v>23773.26</v>
      </c>
    </row>
    <row r="19" spans="1:44" x14ac:dyDescent="0.25">
      <c r="A19">
        <f t="shared" si="0"/>
        <v>405050224</v>
      </c>
      <c r="B19" t="s">
        <v>18</v>
      </c>
      <c r="C19" s="1">
        <f>IFERROR(VLOOKUP($A19,DelibxF,2,0)*(Físico!B19),0)</f>
        <v>0</v>
      </c>
      <c r="D19" s="1">
        <f>IFERROR(VLOOKUP($A19,DelibxF,2,0)*(Físico!C19),0)</f>
        <v>0</v>
      </c>
      <c r="E19" s="1">
        <f>IFERROR(VLOOKUP($A19,DelibxF,2,0)*(Físico!D19),0)</f>
        <v>0</v>
      </c>
      <c r="F19" s="1">
        <f>IFERROR(VLOOKUP($A19,DelibxF,2,0)*(Físico!E19),0)</f>
        <v>0</v>
      </c>
      <c r="G19" s="1">
        <f>IFERROR(VLOOKUP($A19,DelibxF,2,0)*(Físico!F19),0)</f>
        <v>0</v>
      </c>
      <c r="H19" s="1">
        <f>IFERROR(VLOOKUP($A19,DelibxF,2,0)*(Físico!G19),0)</f>
        <v>0</v>
      </c>
      <c r="I19" s="1">
        <f>IFERROR(VLOOKUP($A19,DelibxF,2,0)*(Físico!H19),0)</f>
        <v>0</v>
      </c>
      <c r="J19" s="1">
        <f>IFERROR(VLOOKUP($A19,DelibxF,2,0)*(Físico!I19),0)</f>
        <v>0</v>
      </c>
      <c r="K19" s="1">
        <f>IFERROR(VLOOKUP($A19,DelibxF,2,0)*(Físico!J19),0)</f>
        <v>0</v>
      </c>
      <c r="L19" s="1">
        <f>IFERROR(VLOOKUP($A19,DelibxF,2,0)*(Físico!K19),0)</f>
        <v>0</v>
      </c>
      <c r="M19" s="1">
        <f>IFERROR(VLOOKUP($A19,DelibxF,2,0)*(Físico!L19),0)</f>
        <v>0</v>
      </c>
      <c r="N19" s="1">
        <f>IFERROR(VLOOKUP($A19,DelibxF,2,0)*(Físico!M19),0)</f>
        <v>0</v>
      </c>
      <c r="O19" s="1">
        <f>IFERROR(VLOOKUP($A19,DelibxF,2,0)*(Físico!N19),0)</f>
        <v>0</v>
      </c>
      <c r="P19" s="1">
        <f>IFERROR(VLOOKUP($A19,DelibxF,2,0)*(Físico!O19),0)</f>
        <v>0</v>
      </c>
      <c r="Q19" s="1">
        <f>IFERROR(VLOOKUP($A19,DelibxF,2,0)*(Físico!P19),0)</f>
        <v>0</v>
      </c>
      <c r="R19" s="1">
        <f>IFERROR(VLOOKUP($A19,DelibxF,2,0)*(Físico!Q19),0)</f>
        <v>36660.959999999999</v>
      </c>
      <c r="S19" s="1">
        <f>IFERROR(VLOOKUP($A19,DelibxF,2,0)*(Físico!R19),0)</f>
        <v>0</v>
      </c>
      <c r="T19" s="1">
        <f>IFERROR(VLOOKUP($A19,DelibxF,2,0)*(Físico!S19),0)</f>
        <v>0</v>
      </c>
      <c r="U19" s="1">
        <f>IFERROR(VLOOKUP($A19,DelibxF,2,0)*(Físico!T19),0)</f>
        <v>0</v>
      </c>
      <c r="V19" s="1">
        <f>IFERROR(VLOOKUP($A19,DelibxF,2,0)*(Físico!U19),0)</f>
        <v>0</v>
      </c>
      <c r="W19" s="1">
        <f>IFERROR(VLOOKUP($A19,DelibxF,2,0)*(Físico!V19),0)</f>
        <v>0</v>
      </c>
      <c r="X19" s="1">
        <f>IFERROR(VLOOKUP($A19,DelibxF,2,0)*(Físico!W19),0)</f>
        <v>0</v>
      </c>
      <c r="Y19" s="1">
        <f>IFERROR(VLOOKUP($A19,DelibxF,2,0)*(Físico!X19),0)</f>
        <v>0</v>
      </c>
      <c r="Z19" s="1">
        <f>IFERROR(VLOOKUP($A19,DelibxF,2,0)*(Físico!Y19),0)</f>
        <v>0</v>
      </c>
      <c r="AA19" s="1">
        <f>IFERROR(VLOOKUP($A19,DelibxF,2,0)*(Físico!Z19),0)</f>
        <v>0</v>
      </c>
      <c r="AB19" s="1">
        <f>IFERROR(VLOOKUP($A19,DelibxF,2,0)*(Físico!AA19),0)</f>
        <v>0</v>
      </c>
      <c r="AC19" s="1">
        <f>IFERROR(VLOOKUP($A19,DelibxF,2,0)*(Físico!AB19),0)</f>
        <v>0</v>
      </c>
      <c r="AD19" s="1">
        <f>IFERROR(VLOOKUP($A19,DelibxF,2,0)*(Físico!AC19),0)</f>
        <v>0</v>
      </c>
      <c r="AE19" s="1">
        <f>IFERROR(VLOOKUP($A19,DelibxF,2,0)*(Físico!AD19),0)</f>
        <v>0</v>
      </c>
      <c r="AF19" s="1">
        <f>IFERROR(VLOOKUP($A19,DelibxF,2,0)*(Físico!AE19),0)</f>
        <v>0</v>
      </c>
      <c r="AG19" s="1">
        <f>IFERROR(VLOOKUP($A19,DelibxF,2,0)*(Físico!AF19),0)</f>
        <v>0</v>
      </c>
      <c r="AH19" s="1">
        <f>IFERROR(VLOOKUP($A19,DelibxF,2,0)*(Físico!AG19),0)</f>
        <v>0</v>
      </c>
      <c r="AI19" s="1">
        <f>IFERROR(VLOOKUP($A19,DelibxF,2,0)*(Físico!AH19),0)</f>
        <v>0</v>
      </c>
      <c r="AJ19" s="1">
        <f>IFERROR(VLOOKUP($A19,DelibxF,2,0)*(Físico!AI19),0)</f>
        <v>0</v>
      </c>
      <c r="AK19" s="1">
        <f>IFERROR(VLOOKUP($A19,DelibxF,2,0)*(Físico!AJ19),0)</f>
        <v>0</v>
      </c>
      <c r="AL19" s="1">
        <f>IFERROR(VLOOKUP($A19,DelibxF,2,0)*(Físico!AK19),0)</f>
        <v>0</v>
      </c>
      <c r="AM19" s="1">
        <f>IFERROR(VLOOKUP($A19,DelibxF,2,0)*(Físico!AL19),0)</f>
        <v>0</v>
      </c>
      <c r="AN19" s="1">
        <f>IFERROR(VLOOKUP($A19,DelibxF,2,0)*(Físico!AM19),0)</f>
        <v>0</v>
      </c>
      <c r="AO19" s="1">
        <f>IFERROR(VLOOKUP($A19,DelibxF,2,0)*(Físico!AN19),0)</f>
        <v>0</v>
      </c>
      <c r="AP19" s="1">
        <f>IFERROR(VLOOKUP($A19,DelibxF,2,0)*(Físico!AO19),0)</f>
        <v>0</v>
      </c>
      <c r="AQ19" s="1">
        <f>IFERROR(VLOOKUP($A19,DelibxF,2,0)*(Físico!AP19),0)</f>
        <v>0</v>
      </c>
      <c r="AR19" s="1">
        <f t="shared" si="1"/>
        <v>36660.959999999999</v>
      </c>
    </row>
    <row r="20" spans="1:44" x14ac:dyDescent="0.25">
      <c r="A20">
        <f t="shared" si="0"/>
        <v>405050321</v>
      </c>
      <c r="B20" t="s">
        <v>19</v>
      </c>
      <c r="C20" s="1">
        <f>IFERROR(VLOOKUP($A20,DelibxF,2,0)*(Físico!B20),0)</f>
        <v>0</v>
      </c>
      <c r="D20" s="1">
        <f>IFERROR(VLOOKUP($A20,DelibxF,2,0)*(Físico!C20),0)</f>
        <v>0</v>
      </c>
      <c r="E20" s="1">
        <f>IFERROR(VLOOKUP($A20,DelibxF,2,0)*(Físico!D20),0)</f>
        <v>0</v>
      </c>
      <c r="F20" s="1">
        <f>IFERROR(VLOOKUP($A20,DelibxF,2,0)*(Físico!E20),0)</f>
        <v>0</v>
      </c>
      <c r="G20" s="1">
        <f>IFERROR(VLOOKUP($A20,DelibxF,2,0)*(Físico!F20),0)</f>
        <v>0</v>
      </c>
      <c r="H20" s="1">
        <f>IFERROR(VLOOKUP($A20,DelibxF,2,0)*(Físico!G20),0)</f>
        <v>0</v>
      </c>
      <c r="I20" s="1">
        <f>IFERROR(VLOOKUP($A20,DelibxF,2,0)*(Físico!H20),0)</f>
        <v>0</v>
      </c>
      <c r="J20" s="1">
        <f>IFERROR(VLOOKUP($A20,DelibxF,2,0)*(Físico!I20),0)</f>
        <v>0</v>
      </c>
      <c r="K20" s="1">
        <f>IFERROR(VLOOKUP($A20,DelibxF,2,0)*(Físico!J20),0)</f>
        <v>0</v>
      </c>
      <c r="L20" s="1">
        <f>IFERROR(VLOOKUP($A20,DelibxF,2,0)*(Físico!K20),0)</f>
        <v>0</v>
      </c>
      <c r="M20" s="1">
        <f>IFERROR(VLOOKUP($A20,DelibxF,2,0)*(Físico!L20),0)</f>
        <v>0</v>
      </c>
      <c r="N20" s="1">
        <f>IFERROR(VLOOKUP($A20,DelibxF,2,0)*(Físico!M20),0)</f>
        <v>0</v>
      </c>
      <c r="O20" s="1">
        <f>IFERROR(VLOOKUP($A20,DelibxF,2,0)*(Físico!N20),0)</f>
        <v>0</v>
      </c>
      <c r="P20" s="1">
        <f>IFERROR(VLOOKUP($A20,DelibxF,2,0)*(Físico!O20),0)</f>
        <v>0</v>
      </c>
      <c r="Q20" s="1">
        <f>IFERROR(VLOOKUP($A20,DelibxF,2,0)*(Físico!P20),0)</f>
        <v>0</v>
      </c>
      <c r="R20" s="1">
        <f>IFERROR(VLOOKUP($A20,DelibxF,2,0)*(Físico!Q20),0)</f>
        <v>20662.05</v>
      </c>
      <c r="S20" s="1">
        <f>IFERROR(VLOOKUP($A20,DelibxF,2,0)*(Físico!R20),0)</f>
        <v>0</v>
      </c>
      <c r="T20" s="1">
        <f>IFERROR(VLOOKUP($A20,DelibxF,2,0)*(Físico!S20),0)</f>
        <v>0</v>
      </c>
      <c r="U20" s="1">
        <f>IFERROR(VLOOKUP($A20,DelibxF,2,0)*(Físico!T20),0)</f>
        <v>0</v>
      </c>
      <c r="V20" s="1">
        <f>IFERROR(VLOOKUP($A20,DelibxF,2,0)*(Físico!U20),0)</f>
        <v>0</v>
      </c>
      <c r="W20" s="1">
        <f>IFERROR(VLOOKUP($A20,DelibxF,2,0)*(Físico!V20),0)</f>
        <v>0</v>
      </c>
      <c r="X20" s="1">
        <f>IFERROR(VLOOKUP($A20,DelibxF,2,0)*(Físico!W20),0)</f>
        <v>0</v>
      </c>
      <c r="Y20" s="1">
        <f>IFERROR(VLOOKUP($A20,DelibxF,2,0)*(Físico!X20),0)</f>
        <v>1796.7</v>
      </c>
      <c r="Z20" s="1">
        <f>IFERROR(VLOOKUP($A20,DelibxF,2,0)*(Físico!Y20),0)</f>
        <v>0</v>
      </c>
      <c r="AA20" s="1">
        <f>IFERROR(VLOOKUP($A20,DelibxF,2,0)*(Físico!Z20),0)</f>
        <v>0</v>
      </c>
      <c r="AB20" s="1">
        <f>IFERROR(VLOOKUP($A20,DelibxF,2,0)*(Físico!AA20),0)</f>
        <v>0</v>
      </c>
      <c r="AC20" s="1">
        <f>IFERROR(VLOOKUP($A20,DelibxF,2,0)*(Físico!AB20),0)</f>
        <v>0</v>
      </c>
      <c r="AD20" s="1">
        <f>IFERROR(VLOOKUP($A20,DelibxF,2,0)*(Físico!AC20),0)</f>
        <v>0</v>
      </c>
      <c r="AE20" s="1">
        <f>IFERROR(VLOOKUP($A20,DelibxF,2,0)*(Físico!AD20),0)</f>
        <v>0</v>
      </c>
      <c r="AF20" s="1">
        <f>IFERROR(VLOOKUP($A20,DelibxF,2,0)*(Físico!AE20),0)</f>
        <v>0</v>
      </c>
      <c r="AG20" s="1">
        <f>IFERROR(VLOOKUP($A20,DelibxF,2,0)*(Físico!AF20),0)</f>
        <v>0</v>
      </c>
      <c r="AH20" s="1">
        <f>IFERROR(VLOOKUP($A20,DelibxF,2,0)*(Físico!AG20),0)</f>
        <v>0</v>
      </c>
      <c r="AI20" s="1">
        <f>IFERROR(VLOOKUP($A20,DelibxF,2,0)*(Físico!AH20),0)</f>
        <v>0</v>
      </c>
      <c r="AJ20" s="1">
        <f>IFERROR(VLOOKUP($A20,DelibxF,2,0)*(Físico!AI20),0)</f>
        <v>0</v>
      </c>
      <c r="AK20" s="1">
        <f>IFERROR(VLOOKUP($A20,DelibxF,2,0)*(Físico!AJ20),0)</f>
        <v>0</v>
      </c>
      <c r="AL20" s="1">
        <f>IFERROR(VLOOKUP($A20,DelibxF,2,0)*(Físico!AK20),0)</f>
        <v>0</v>
      </c>
      <c r="AM20" s="1">
        <f>IFERROR(VLOOKUP($A20,DelibxF,2,0)*(Físico!AL20),0)</f>
        <v>0</v>
      </c>
      <c r="AN20" s="1">
        <f>IFERROR(VLOOKUP($A20,DelibxF,2,0)*(Físico!AM20),0)</f>
        <v>0</v>
      </c>
      <c r="AO20" s="1">
        <f>IFERROR(VLOOKUP($A20,DelibxF,2,0)*(Físico!AN20),0)</f>
        <v>0</v>
      </c>
      <c r="AP20" s="1">
        <f>IFERROR(VLOOKUP($A20,DelibxF,2,0)*(Físico!AO20),0)</f>
        <v>0</v>
      </c>
      <c r="AQ20" s="1">
        <f>IFERROR(VLOOKUP($A20,DelibxF,2,0)*(Físico!AP20),0)</f>
        <v>0</v>
      </c>
      <c r="AR20" s="1">
        <f t="shared" si="1"/>
        <v>22458.75</v>
      </c>
    </row>
    <row r="21" spans="1:44" x14ac:dyDescent="0.25">
      <c r="A21">
        <f t="shared" si="0"/>
        <v>405050372</v>
      </c>
      <c r="B21" t="s">
        <v>20</v>
      </c>
      <c r="C21" s="1">
        <f>IFERROR(VLOOKUP($A21,DelibxF,2,0)*(Físico!B21),0)</f>
        <v>25650</v>
      </c>
      <c r="D21" s="1">
        <f>IFERROR(VLOOKUP($A21,DelibxF,2,0)*(Físico!C21),0)</f>
        <v>0</v>
      </c>
      <c r="E21" s="1">
        <f>IFERROR(VLOOKUP($A21,DelibxF,2,0)*(Físico!D21),0)</f>
        <v>20700</v>
      </c>
      <c r="F21" s="1">
        <f>IFERROR(VLOOKUP($A21,DelibxF,2,0)*(Físico!E21),0)</f>
        <v>3600</v>
      </c>
      <c r="G21" s="1">
        <f>IFERROR(VLOOKUP($A21,DelibxF,2,0)*(Físico!F21),0)</f>
        <v>0</v>
      </c>
      <c r="H21" s="1">
        <f>IFERROR(VLOOKUP($A21,DelibxF,2,0)*(Físico!G21),0)</f>
        <v>0</v>
      </c>
      <c r="I21" s="1">
        <f>IFERROR(VLOOKUP($A21,DelibxF,2,0)*(Físico!H21),0)</f>
        <v>0</v>
      </c>
      <c r="J21" s="1">
        <f>IFERROR(VLOOKUP($A21,DelibxF,2,0)*(Físico!I21),0)</f>
        <v>34650</v>
      </c>
      <c r="K21" s="1">
        <f>IFERROR(VLOOKUP($A21,DelibxF,2,0)*(Físico!J21),0)</f>
        <v>0</v>
      </c>
      <c r="L21" s="1">
        <f>IFERROR(VLOOKUP($A21,DelibxF,2,0)*(Físico!K21),0)</f>
        <v>20250</v>
      </c>
      <c r="M21" s="1">
        <f>IFERROR(VLOOKUP($A21,DelibxF,2,0)*(Físico!L21),0)</f>
        <v>0</v>
      </c>
      <c r="N21" s="1">
        <f>IFERROR(VLOOKUP($A21,DelibxF,2,0)*(Físico!M21),0)</f>
        <v>23850</v>
      </c>
      <c r="O21" s="1">
        <f>IFERROR(VLOOKUP($A21,DelibxF,2,0)*(Físico!N21),0)</f>
        <v>0</v>
      </c>
      <c r="P21" s="1">
        <f>IFERROR(VLOOKUP($A21,DelibxF,2,0)*(Físico!O21),0)</f>
        <v>17100</v>
      </c>
      <c r="Q21" s="1">
        <f>IFERROR(VLOOKUP($A21,DelibxF,2,0)*(Físico!P21),0)</f>
        <v>55800</v>
      </c>
      <c r="R21" s="1">
        <f>IFERROR(VLOOKUP($A21,DelibxF,2,0)*(Físico!Q21),0)</f>
        <v>95400</v>
      </c>
      <c r="S21" s="1">
        <f>IFERROR(VLOOKUP($A21,DelibxF,2,0)*(Físico!R21),0)</f>
        <v>4500</v>
      </c>
      <c r="T21" s="1">
        <f>IFERROR(VLOOKUP($A21,DelibxF,2,0)*(Físico!S21),0)</f>
        <v>69300</v>
      </c>
      <c r="U21" s="1">
        <f>IFERROR(VLOOKUP($A21,DelibxF,2,0)*(Físico!T21),0)</f>
        <v>0</v>
      </c>
      <c r="V21" s="1">
        <f>IFERROR(VLOOKUP($A21,DelibxF,2,0)*(Físico!U21),0)</f>
        <v>1350</v>
      </c>
      <c r="W21" s="1">
        <f>IFERROR(VLOOKUP($A21,DelibxF,2,0)*(Físico!V21),0)</f>
        <v>29250</v>
      </c>
      <c r="X21" s="1">
        <f>IFERROR(VLOOKUP($A21,DelibxF,2,0)*(Físico!W21),0)</f>
        <v>6300</v>
      </c>
      <c r="Y21" s="1">
        <f>IFERROR(VLOOKUP($A21,DelibxF,2,0)*(Físico!X21),0)</f>
        <v>28800</v>
      </c>
      <c r="Z21" s="1">
        <f>IFERROR(VLOOKUP($A21,DelibxF,2,0)*(Físico!Y21),0)</f>
        <v>0</v>
      </c>
      <c r="AA21" s="1">
        <f>IFERROR(VLOOKUP($A21,DelibxF,2,0)*(Físico!Z21),0)</f>
        <v>0</v>
      </c>
      <c r="AB21" s="1">
        <f>IFERROR(VLOOKUP($A21,DelibxF,2,0)*(Físico!AA21),0)</f>
        <v>0</v>
      </c>
      <c r="AC21" s="1">
        <f>IFERROR(VLOOKUP($A21,DelibxF,2,0)*(Físico!AB21),0)</f>
        <v>22950</v>
      </c>
      <c r="AD21" s="1">
        <f>IFERROR(VLOOKUP($A21,DelibxF,2,0)*(Físico!AC21),0)</f>
        <v>115200</v>
      </c>
      <c r="AE21" s="1">
        <f>IFERROR(VLOOKUP($A21,DelibxF,2,0)*(Físico!AD21),0)</f>
        <v>87750</v>
      </c>
      <c r="AF21" s="1">
        <f>IFERROR(VLOOKUP($A21,DelibxF,2,0)*(Físico!AE21),0)</f>
        <v>19350</v>
      </c>
      <c r="AG21" s="1">
        <f>IFERROR(VLOOKUP($A21,DelibxF,2,0)*(Físico!AF21),0)</f>
        <v>3150</v>
      </c>
      <c r="AH21" s="1">
        <f>IFERROR(VLOOKUP($A21,DelibxF,2,0)*(Físico!AG21),0)</f>
        <v>3150</v>
      </c>
      <c r="AI21" s="1">
        <f>IFERROR(VLOOKUP($A21,DelibxF,2,0)*(Físico!AH21),0)</f>
        <v>33750</v>
      </c>
      <c r="AJ21" s="1">
        <f>IFERROR(VLOOKUP($A21,DelibxF,2,0)*(Físico!AI21),0)</f>
        <v>108000</v>
      </c>
      <c r="AK21" s="1">
        <f>IFERROR(VLOOKUP($A21,DelibxF,2,0)*(Físico!AJ21),0)</f>
        <v>44100</v>
      </c>
      <c r="AL21" s="1">
        <f>IFERROR(VLOOKUP($A21,DelibxF,2,0)*(Físico!AK21),0)</f>
        <v>22500</v>
      </c>
      <c r="AM21" s="1">
        <f>IFERROR(VLOOKUP($A21,DelibxF,2,0)*(Físico!AL21),0)</f>
        <v>102600</v>
      </c>
      <c r="AN21" s="1">
        <f>IFERROR(VLOOKUP($A21,DelibxF,2,0)*(Físico!AM21),0)</f>
        <v>0</v>
      </c>
      <c r="AO21" s="1">
        <f>IFERROR(VLOOKUP($A21,DelibxF,2,0)*(Físico!AN21),0)</f>
        <v>40050</v>
      </c>
      <c r="AP21" s="1">
        <f>IFERROR(VLOOKUP($A21,DelibxF,2,0)*(Físico!AO21),0)</f>
        <v>72450</v>
      </c>
      <c r="AQ21" s="1">
        <f>IFERROR(VLOOKUP($A21,DelibxF,2,0)*(Físico!AP21),0)</f>
        <v>0</v>
      </c>
      <c r="AR21" s="1">
        <f t="shared" si="1"/>
        <v>1111500</v>
      </c>
    </row>
    <row r="22" spans="1:44" x14ac:dyDescent="0.25">
      <c r="A22">
        <f t="shared" si="0"/>
        <v>409050083</v>
      </c>
      <c r="B22" t="s">
        <v>21</v>
      </c>
      <c r="C22" s="1">
        <f>IFERROR(VLOOKUP($A22,DelibxF,2,0)*(Físico!B22),0)</f>
        <v>0</v>
      </c>
      <c r="D22" s="1">
        <f>IFERROR(VLOOKUP($A22,DelibxF,2,0)*(Físico!C22),0)</f>
        <v>0</v>
      </c>
      <c r="E22" s="1">
        <f>IFERROR(VLOOKUP($A22,DelibxF,2,0)*(Físico!D22),0)</f>
        <v>0</v>
      </c>
      <c r="F22" s="1">
        <f>IFERROR(VLOOKUP($A22,DelibxF,2,0)*(Físico!E22),0)</f>
        <v>0</v>
      </c>
      <c r="G22" s="1">
        <f>IFERROR(VLOOKUP($A22,DelibxF,2,0)*(Físico!F22),0)</f>
        <v>438.24</v>
      </c>
      <c r="H22" s="1">
        <f>IFERROR(VLOOKUP($A22,DelibxF,2,0)*(Físico!G22),0)</f>
        <v>3505.92</v>
      </c>
      <c r="I22" s="1">
        <f>IFERROR(VLOOKUP($A22,DelibxF,2,0)*(Físico!H22),0)</f>
        <v>1314.72</v>
      </c>
      <c r="J22" s="1">
        <f>IFERROR(VLOOKUP($A22,DelibxF,2,0)*(Físico!I22),0)</f>
        <v>3505.92</v>
      </c>
      <c r="K22" s="1">
        <f>IFERROR(VLOOKUP($A22,DelibxF,2,0)*(Físico!J22),0)</f>
        <v>1314.72</v>
      </c>
      <c r="L22" s="1">
        <f>IFERROR(VLOOKUP($A22,DelibxF,2,0)*(Físico!K22),0)</f>
        <v>438.24</v>
      </c>
      <c r="M22" s="1">
        <f>IFERROR(VLOOKUP($A22,DelibxF,2,0)*(Físico!L22),0)</f>
        <v>2191.1999999999998</v>
      </c>
      <c r="N22" s="1">
        <f>IFERROR(VLOOKUP($A22,DelibxF,2,0)*(Físico!M22),0)</f>
        <v>3067.6800000000003</v>
      </c>
      <c r="O22" s="1">
        <f>IFERROR(VLOOKUP($A22,DelibxF,2,0)*(Físico!N22),0)</f>
        <v>0</v>
      </c>
      <c r="P22" s="1">
        <f>IFERROR(VLOOKUP($A22,DelibxF,2,0)*(Físico!O22),0)</f>
        <v>1752.96</v>
      </c>
      <c r="Q22" s="1">
        <f>IFERROR(VLOOKUP($A22,DelibxF,2,0)*(Físico!P22),0)</f>
        <v>0</v>
      </c>
      <c r="R22" s="1">
        <f>IFERROR(VLOOKUP($A22,DelibxF,2,0)*(Físico!Q22),0)</f>
        <v>0</v>
      </c>
      <c r="S22" s="1">
        <f>IFERROR(VLOOKUP($A22,DelibxF,2,0)*(Físico!R22),0)</f>
        <v>0</v>
      </c>
      <c r="T22" s="1">
        <f>IFERROR(VLOOKUP($A22,DelibxF,2,0)*(Físico!S22),0)</f>
        <v>0</v>
      </c>
      <c r="U22" s="1">
        <f>IFERROR(VLOOKUP($A22,DelibxF,2,0)*(Físico!T22),0)</f>
        <v>438.24</v>
      </c>
      <c r="V22" s="1">
        <f>IFERROR(VLOOKUP($A22,DelibxF,2,0)*(Físico!U22),0)</f>
        <v>4382.3999999999996</v>
      </c>
      <c r="W22" s="1">
        <f>IFERROR(VLOOKUP($A22,DelibxF,2,0)*(Físico!V22),0)</f>
        <v>0</v>
      </c>
      <c r="X22" s="1">
        <f>IFERROR(VLOOKUP($A22,DelibxF,2,0)*(Físico!W22),0)</f>
        <v>0</v>
      </c>
      <c r="Y22" s="1">
        <f>IFERROR(VLOOKUP($A22,DelibxF,2,0)*(Físico!X22),0)</f>
        <v>0</v>
      </c>
      <c r="Z22" s="1">
        <f>IFERROR(VLOOKUP($A22,DelibxF,2,0)*(Físico!Y22),0)</f>
        <v>0</v>
      </c>
      <c r="AA22" s="1">
        <f>IFERROR(VLOOKUP($A22,DelibxF,2,0)*(Físico!Z22),0)</f>
        <v>0</v>
      </c>
      <c r="AB22" s="1">
        <f>IFERROR(VLOOKUP($A22,DelibxF,2,0)*(Físico!AA22),0)</f>
        <v>0</v>
      </c>
      <c r="AC22" s="1">
        <f>IFERROR(VLOOKUP($A22,DelibxF,2,0)*(Físico!AB22),0)</f>
        <v>0</v>
      </c>
      <c r="AD22" s="1">
        <f>IFERROR(VLOOKUP($A22,DelibxF,2,0)*(Físico!AC22),0)</f>
        <v>0</v>
      </c>
      <c r="AE22" s="1">
        <f>IFERROR(VLOOKUP($A22,DelibxF,2,0)*(Físico!AD22),0)</f>
        <v>0</v>
      </c>
      <c r="AF22" s="1">
        <f>IFERROR(VLOOKUP($A22,DelibxF,2,0)*(Físico!AE22),0)</f>
        <v>0</v>
      </c>
      <c r="AG22" s="1">
        <f>IFERROR(VLOOKUP($A22,DelibxF,2,0)*(Físico!AF22),0)</f>
        <v>0</v>
      </c>
      <c r="AH22" s="1">
        <f>IFERROR(VLOOKUP($A22,DelibxF,2,0)*(Físico!AG22),0)</f>
        <v>0</v>
      </c>
      <c r="AI22" s="1">
        <f>IFERROR(VLOOKUP($A22,DelibxF,2,0)*(Físico!AH22),0)</f>
        <v>0</v>
      </c>
      <c r="AJ22" s="1">
        <f>IFERROR(VLOOKUP($A22,DelibxF,2,0)*(Físico!AI22),0)</f>
        <v>0</v>
      </c>
      <c r="AK22" s="1">
        <f>IFERROR(VLOOKUP($A22,DelibxF,2,0)*(Físico!AJ22),0)</f>
        <v>0</v>
      </c>
      <c r="AL22" s="1">
        <f>IFERROR(VLOOKUP($A22,DelibxF,2,0)*(Físico!AK22),0)</f>
        <v>0</v>
      </c>
      <c r="AM22" s="1">
        <f>IFERROR(VLOOKUP($A22,DelibxF,2,0)*(Físico!AL22),0)</f>
        <v>0</v>
      </c>
      <c r="AN22" s="1">
        <f>IFERROR(VLOOKUP($A22,DelibxF,2,0)*(Físico!AM22),0)</f>
        <v>0</v>
      </c>
      <c r="AO22" s="1">
        <f>IFERROR(VLOOKUP($A22,DelibxF,2,0)*(Físico!AN22),0)</f>
        <v>0</v>
      </c>
      <c r="AP22" s="1">
        <f>IFERROR(VLOOKUP($A22,DelibxF,2,0)*(Físico!AO22),0)</f>
        <v>0</v>
      </c>
      <c r="AQ22" s="1">
        <f>IFERROR(VLOOKUP($A22,DelibxF,2,0)*(Físico!AP22),0)</f>
        <v>0</v>
      </c>
      <c r="AR22" s="1">
        <f t="shared" si="1"/>
        <v>22350.239999999998</v>
      </c>
    </row>
    <row r="23" spans="1:44" x14ac:dyDescent="0.25">
      <c r="B23" t="s">
        <v>22</v>
      </c>
      <c r="C23" s="1">
        <f t="shared" ref="C23:AQ23" si="2">SUM(C2:C22)</f>
        <v>59274.6</v>
      </c>
      <c r="D23" s="1">
        <f t="shared" si="2"/>
        <v>3157.56</v>
      </c>
      <c r="E23" s="1">
        <f t="shared" si="2"/>
        <v>75280.679999999993</v>
      </c>
      <c r="F23" s="1">
        <f t="shared" si="2"/>
        <v>12170.52</v>
      </c>
      <c r="G23" s="1">
        <f t="shared" si="2"/>
        <v>438.24</v>
      </c>
      <c r="H23" s="1">
        <f t="shared" si="2"/>
        <v>3505.92</v>
      </c>
      <c r="I23" s="1">
        <f t="shared" si="2"/>
        <v>1314.72</v>
      </c>
      <c r="J23" s="1">
        <f t="shared" si="2"/>
        <v>98149.56</v>
      </c>
      <c r="K23" s="1">
        <f t="shared" si="2"/>
        <v>1314.72</v>
      </c>
      <c r="L23" s="1">
        <f t="shared" si="2"/>
        <v>20688.240000000002</v>
      </c>
      <c r="M23" s="1">
        <f t="shared" si="2"/>
        <v>2191.1999999999998</v>
      </c>
      <c r="N23" s="1">
        <f t="shared" si="2"/>
        <v>157889.16999999998</v>
      </c>
      <c r="O23" s="1">
        <f t="shared" si="2"/>
        <v>0</v>
      </c>
      <c r="P23" s="1">
        <f t="shared" si="2"/>
        <v>65037.13</v>
      </c>
      <c r="Q23" s="1">
        <f t="shared" si="2"/>
        <v>96374.01999999999</v>
      </c>
      <c r="R23" s="1">
        <f t="shared" si="2"/>
        <v>185438.16999999998</v>
      </c>
      <c r="S23" s="1">
        <f t="shared" si="2"/>
        <v>13521.6</v>
      </c>
      <c r="T23" s="1">
        <f t="shared" si="2"/>
        <v>69300</v>
      </c>
      <c r="U23" s="1">
        <f t="shared" si="2"/>
        <v>438.24</v>
      </c>
      <c r="V23" s="1">
        <f t="shared" si="2"/>
        <v>5732.4</v>
      </c>
      <c r="W23" s="1">
        <f t="shared" si="2"/>
        <v>57168.270000000004</v>
      </c>
      <c r="X23" s="1">
        <f t="shared" si="2"/>
        <v>13066.2</v>
      </c>
      <c r="Y23" s="1">
        <f t="shared" si="2"/>
        <v>45447.54</v>
      </c>
      <c r="Z23" s="1">
        <f t="shared" si="2"/>
        <v>14591.43</v>
      </c>
      <c r="AA23" s="1">
        <f t="shared" si="2"/>
        <v>14493.86</v>
      </c>
      <c r="AB23" s="1">
        <f t="shared" si="2"/>
        <v>58904.54</v>
      </c>
      <c r="AC23" s="1">
        <f t="shared" si="2"/>
        <v>38737.800000000003</v>
      </c>
      <c r="AD23" s="1">
        <f t="shared" si="2"/>
        <v>127830.24</v>
      </c>
      <c r="AE23" s="1">
        <f t="shared" si="2"/>
        <v>152254.44</v>
      </c>
      <c r="AF23" s="1">
        <f t="shared" si="2"/>
        <v>39648.6</v>
      </c>
      <c r="AG23" s="1">
        <f t="shared" si="2"/>
        <v>8111.88</v>
      </c>
      <c r="AH23" s="1">
        <f t="shared" si="2"/>
        <v>17664.28</v>
      </c>
      <c r="AI23" s="1">
        <f t="shared" si="2"/>
        <v>33750</v>
      </c>
      <c r="AJ23" s="1">
        <f t="shared" si="2"/>
        <v>195973.53999999998</v>
      </c>
      <c r="AK23" s="1">
        <f t="shared" si="2"/>
        <v>44100</v>
      </c>
      <c r="AL23" s="1">
        <f t="shared" si="2"/>
        <v>94737.84</v>
      </c>
      <c r="AM23" s="1">
        <f t="shared" si="2"/>
        <v>110719.44</v>
      </c>
      <c r="AN23" s="1">
        <f t="shared" si="2"/>
        <v>860.92</v>
      </c>
      <c r="AO23" s="1">
        <f t="shared" si="2"/>
        <v>112560.69</v>
      </c>
      <c r="AP23" s="1">
        <f t="shared" si="2"/>
        <v>72450</v>
      </c>
      <c r="AQ23" s="1">
        <f t="shared" si="2"/>
        <v>538.04999999999995</v>
      </c>
      <c r="AR23" s="1">
        <f>SUM(AR2:AR22)</f>
        <v>2124826.25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3EA07-BC86-4669-8D6F-6F25020AE638}">
  <dimension ref="A1:AQ23"/>
  <sheetViews>
    <sheetView tabSelected="1" topLeftCell="AQ1" workbookViewId="0">
      <selection activeCell="AQ23" sqref="B23:AQ23"/>
    </sheetView>
  </sheetViews>
  <sheetFormatPr defaultRowHeight="15" x14ac:dyDescent="0.25"/>
  <cols>
    <col min="43" max="43" width="15.85546875" bestFit="1" customWidth="1"/>
  </cols>
  <sheetData>
    <row r="1" spans="1:43" x14ac:dyDescent="0.25">
      <c r="A1" t="s">
        <v>0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R1" t="s">
        <v>39</v>
      </c>
      <c r="S1" t="s">
        <v>40</v>
      </c>
      <c r="T1" t="s">
        <v>41</v>
      </c>
      <c r="U1" t="s">
        <v>42</v>
      </c>
      <c r="V1" t="s">
        <v>43</v>
      </c>
      <c r="W1" t="s">
        <v>44</v>
      </c>
      <c r="X1" t="s">
        <v>45</v>
      </c>
      <c r="Y1" t="s">
        <v>46</v>
      </c>
      <c r="Z1" t="s">
        <v>47</v>
      </c>
      <c r="AA1" t="s">
        <v>48</v>
      </c>
      <c r="AB1" t="s">
        <v>49</v>
      </c>
      <c r="AC1" t="s">
        <v>50</v>
      </c>
      <c r="AD1" t="s">
        <v>51</v>
      </c>
      <c r="AE1" t="s">
        <v>52</v>
      </c>
      <c r="AF1" t="s">
        <v>53</v>
      </c>
      <c r="AG1" t="s">
        <v>54</v>
      </c>
      <c r="AH1" t="s">
        <v>55</v>
      </c>
      <c r="AI1" t="s">
        <v>56</v>
      </c>
      <c r="AJ1" t="s">
        <v>57</v>
      </c>
      <c r="AK1" t="s">
        <v>58</v>
      </c>
      <c r="AL1" t="s">
        <v>59</v>
      </c>
      <c r="AM1" t="s">
        <v>60</v>
      </c>
      <c r="AN1" t="s">
        <v>61</v>
      </c>
      <c r="AO1" t="s">
        <v>62</v>
      </c>
      <c r="AP1" t="s">
        <v>63</v>
      </c>
      <c r="AQ1" t="s">
        <v>22</v>
      </c>
    </row>
    <row r="2" spans="1:43" x14ac:dyDescent="0.25">
      <c r="A2" t="s">
        <v>1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21188.959999999999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814.96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0</v>
      </c>
      <c r="AD2" s="2">
        <f>Financeiro!AD2+Complemento!AE2</f>
        <v>0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0</v>
      </c>
      <c r="AH2" s="2">
        <f>Financeiro!AH2+Complemento!AI2</f>
        <v>0</v>
      </c>
      <c r="AI2" s="2">
        <f>Financeiro!AI2+Complemento!AJ2</f>
        <v>0</v>
      </c>
      <c r="AJ2" s="2">
        <f>Financeiro!AJ2+Complemento!AK2</f>
        <v>0</v>
      </c>
      <c r="AK2" s="2">
        <f>Financeiro!AK2+Complemento!AL2</f>
        <v>0</v>
      </c>
      <c r="AL2" s="2">
        <f>Financeiro!AL2+Complemento!AM2</f>
        <v>0</v>
      </c>
      <c r="AM2" s="2">
        <f>Financeiro!AM2+Complemento!AN2</f>
        <v>0</v>
      </c>
      <c r="AN2" s="2">
        <f>Financeiro!AN2+Complemento!AO2</f>
        <v>0</v>
      </c>
      <c r="AO2" s="2">
        <f>Financeiro!AO2+Complemento!AP2</f>
        <v>0</v>
      </c>
      <c r="AP2" s="2">
        <f>Financeiro!AP2+Complemento!AQ2</f>
        <v>0</v>
      </c>
      <c r="AQ2" s="2">
        <f>SUM(B2:AP2)</f>
        <v>22003.919999999998</v>
      </c>
    </row>
    <row r="3" spans="1:43" x14ac:dyDescent="0.25">
      <c r="A3" t="s">
        <v>2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2205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0</v>
      </c>
      <c r="Y3" s="2">
        <f>Financeiro!Y3+Complemento!Z3</f>
        <v>7166.25</v>
      </c>
      <c r="Z3" s="2">
        <f>Financeiro!Z3+Complemento!AA3</f>
        <v>0</v>
      </c>
      <c r="AA3" s="2">
        <f>Financeiro!AA3+Complemento!AB3</f>
        <v>0</v>
      </c>
      <c r="AB3" s="2">
        <f>Financeiro!AB3+Complemento!AC3</f>
        <v>0</v>
      </c>
      <c r="AC3" s="2">
        <f>Financeiro!AC3+Complemento!AD3</f>
        <v>0</v>
      </c>
      <c r="AD3" s="2">
        <f>Financeiro!AD3+Complemento!AE3</f>
        <v>0</v>
      </c>
      <c r="AE3" s="2">
        <f>Financeiro!AE3+Complemento!AF3</f>
        <v>0</v>
      </c>
      <c r="AF3" s="2">
        <f>Financeiro!AF3+Complemento!AG3</f>
        <v>0</v>
      </c>
      <c r="AG3" s="2">
        <f>Financeiro!AG3+Complemento!AH3</f>
        <v>0</v>
      </c>
      <c r="AH3" s="2">
        <f>Financeiro!AH3+Complemento!AI3</f>
        <v>0</v>
      </c>
      <c r="AI3" s="2">
        <f>Financeiro!AI3+Complemento!AJ3</f>
        <v>0</v>
      </c>
      <c r="AJ3" s="2">
        <f>Financeiro!AJ3+Complemento!AK3</f>
        <v>0</v>
      </c>
      <c r="AK3" s="2">
        <f>Financeiro!AK3+Complemento!AL3</f>
        <v>0</v>
      </c>
      <c r="AL3" s="2">
        <f>Financeiro!AL3+Complemento!AM3</f>
        <v>0</v>
      </c>
      <c r="AM3" s="2">
        <f>Financeiro!AM3+Complemento!AN3</f>
        <v>0</v>
      </c>
      <c r="AN3" s="2">
        <f>Financeiro!AN3+Complemento!AO3</f>
        <v>0</v>
      </c>
      <c r="AO3" s="2">
        <f>Financeiro!AO3+Complemento!AP3</f>
        <v>0</v>
      </c>
      <c r="AP3" s="2">
        <f>Financeiro!AP3+Complemento!AQ3</f>
        <v>0</v>
      </c>
      <c r="AQ3" s="2">
        <f t="shared" ref="AQ3:AQ22" si="0">SUM(B3:AP3)</f>
        <v>9371.25</v>
      </c>
    </row>
    <row r="4" spans="1:43" x14ac:dyDescent="0.25">
      <c r="A4" t="s">
        <v>3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13793.2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0</v>
      </c>
      <c r="AI4" s="2">
        <f>Financeiro!AI4+Complemento!AJ4</f>
        <v>0</v>
      </c>
      <c r="AJ4" s="2">
        <f>Financeiro!AJ4+Complemento!AK4</f>
        <v>0</v>
      </c>
      <c r="AK4" s="2">
        <f>Financeiro!AK4+Complemento!AL4</f>
        <v>0</v>
      </c>
      <c r="AL4" s="2">
        <f>Financeiro!AL4+Complemento!AM4</f>
        <v>0</v>
      </c>
      <c r="AM4" s="2">
        <f>Financeiro!AM4+Complemento!AN4</f>
        <v>0</v>
      </c>
      <c r="AN4" s="2">
        <f>Financeiro!AN4+Complemento!AO4</f>
        <v>0</v>
      </c>
      <c r="AO4" s="2">
        <f>Financeiro!AO4+Complemento!AP4</f>
        <v>0</v>
      </c>
      <c r="AP4" s="2">
        <f>Financeiro!AP4+Complemento!AQ4</f>
        <v>0</v>
      </c>
      <c r="AQ4" s="2">
        <f t="shared" si="0"/>
        <v>13793.2</v>
      </c>
    </row>
    <row r="5" spans="1:43" x14ac:dyDescent="0.25">
      <c r="A5" t="s">
        <v>4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0</v>
      </c>
      <c r="M5" s="2">
        <f>Financeiro!M5+Complemento!N5</f>
        <v>81181.440000000002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15863.04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933.12000000000012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0</v>
      </c>
      <c r="AH5" s="2">
        <f>Financeiro!AH5+Complemento!AI5</f>
        <v>0</v>
      </c>
      <c r="AI5" s="2">
        <f>Financeiro!AI5+Complemento!AJ5</f>
        <v>0</v>
      </c>
      <c r="AJ5" s="2">
        <f>Financeiro!AJ5+Complemento!AK5</f>
        <v>0</v>
      </c>
      <c r="AK5" s="2">
        <f>Financeiro!AK5+Complemento!AL5</f>
        <v>0</v>
      </c>
      <c r="AL5" s="2">
        <f>Financeiro!AL5+Complemento!AM5</f>
        <v>0</v>
      </c>
      <c r="AM5" s="2">
        <f>Financeiro!AM5+Complemento!AN5</f>
        <v>0</v>
      </c>
      <c r="AN5" s="2">
        <f>Financeiro!AN5+Complemento!AO5</f>
        <v>0</v>
      </c>
      <c r="AO5" s="2">
        <f>Financeiro!AO5+Complemento!AP5</f>
        <v>0</v>
      </c>
      <c r="AP5" s="2">
        <f>Financeiro!AP5+Complemento!AQ5</f>
        <v>0</v>
      </c>
      <c r="AQ5" s="2">
        <f t="shared" si="0"/>
        <v>97977.600000000006</v>
      </c>
    </row>
    <row r="6" spans="1:43" x14ac:dyDescent="0.25">
      <c r="A6" t="s">
        <v>5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0</v>
      </c>
      <c r="AE6" s="2">
        <f>Financeiro!AE6+Complemento!AF6</f>
        <v>0</v>
      </c>
      <c r="AF6" s="2">
        <f>Financeiro!AF6+Complemento!AG6</f>
        <v>0</v>
      </c>
      <c r="AG6" s="2">
        <f>Financeiro!AG6+Complemento!AH6</f>
        <v>0</v>
      </c>
      <c r="AH6" s="2">
        <f>Financeiro!AH6+Complemento!AI6</f>
        <v>0</v>
      </c>
      <c r="AI6" s="2">
        <f>Financeiro!AI6+Complemento!AJ6</f>
        <v>0</v>
      </c>
      <c r="AJ6" s="2">
        <f>Financeiro!AJ6+Complemento!AK6</f>
        <v>0</v>
      </c>
      <c r="AK6" s="2">
        <f>Financeiro!AK6+Complemento!AL6</f>
        <v>0</v>
      </c>
      <c r="AL6" s="2">
        <f>Financeiro!AL6+Complemento!AM6</f>
        <v>0</v>
      </c>
      <c r="AM6" s="2">
        <f>Financeiro!AM6+Complemento!AN6</f>
        <v>0</v>
      </c>
      <c r="AN6" s="2">
        <f>Financeiro!AN6+Complemento!AO6</f>
        <v>3323.52</v>
      </c>
      <c r="AO6" s="2">
        <f>Financeiro!AO6+Complemento!AP6</f>
        <v>0</v>
      </c>
      <c r="AP6" s="2">
        <f>Financeiro!AP6+Complemento!AQ6</f>
        <v>0</v>
      </c>
      <c r="AQ6" s="2">
        <f t="shared" si="0"/>
        <v>3323.52</v>
      </c>
    </row>
    <row r="7" spans="1:43" x14ac:dyDescent="0.25">
      <c r="A7" t="s">
        <v>6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2335.64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0</v>
      </c>
      <c r="AE7" s="2">
        <f>Financeiro!AE7+Complemento!AF7</f>
        <v>0</v>
      </c>
      <c r="AF7" s="2">
        <f>Financeiro!AF7+Complemento!AG7</f>
        <v>0</v>
      </c>
      <c r="AG7" s="2">
        <f>Financeiro!AG7+Complemento!AH7</f>
        <v>0</v>
      </c>
      <c r="AH7" s="2">
        <f>Financeiro!AH7+Complemento!AI7</f>
        <v>0</v>
      </c>
      <c r="AI7" s="2">
        <f>Financeiro!AI7+Complemento!AJ7</f>
        <v>0</v>
      </c>
      <c r="AJ7" s="2">
        <f>Financeiro!AJ7+Complemento!AK7</f>
        <v>0</v>
      </c>
      <c r="AK7" s="2">
        <f>Financeiro!AK7+Complemento!AL7</f>
        <v>0</v>
      </c>
      <c r="AL7" s="2">
        <f>Financeiro!AL7+Complemento!AM7</f>
        <v>0</v>
      </c>
      <c r="AM7" s="2">
        <f>Financeiro!AM7+Complemento!AN7</f>
        <v>0</v>
      </c>
      <c r="AN7" s="2">
        <f>Financeiro!AN7+Complemento!AO7</f>
        <v>0</v>
      </c>
      <c r="AO7" s="2">
        <f>Financeiro!AO7+Complemento!AP7</f>
        <v>0</v>
      </c>
      <c r="AP7" s="2">
        <f>Financeiro!AP7+Complemento!AQ7</f>
        <v>0</v>
      </c>
      <c r="AQ7" s="2">
        <f t="shared" si="0"/>
        <v>2335.64</v>
      </c>
    </row>
    <row r="8" spans="1:43" x14ac:dyDescent="0.25">
      <c r="A8" t="s">
        <v>7</v>
      </c>
      <c r="B8" s="2">
        <f>Financeiro!B8+Complemento!C8</f>
        <v>5165.28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0</v>
      </c>
      <c r="Q8" s="2">
        <f>Financeiro!Q8+Complemento!R8</f>
        <v>0</v>
      </c>
      <c r="R8" s="2">
        <f>Financeiro!R8+Complemento!S8</f>
        <v>0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0</v>
      </c>
      <c r="V8" s="2">
        <f>Financeiro!V8+Complemento!W8</f>
        <v>9684.9</v>
      </c>
      <c r="W8" s="2">
        <f>Financeiro!W8+Complemento!X8</f>
        <v>0</v>
      </c>
      <c r="X8" s="2">
        <f>Financeiro!X8+Complemento!Y8</f>
        <v>0</v>
      </c>
      <c r="Y8" s="2">
        <f>Financeiro!Y8+Complemento!Z8</f>
        <v>0</v>
      </c>
      <c r="Z8" s="2">
        <f>Financeiro!Z8+Complemento!AA8</f>
        <v>0</v>
      </c>
      <c r="AA8" s="2">
        <f>Financeiro!AA8+Complemento!AB8</f>
        <v>19369.8</v>
      </c>
      <c r="AB8" s="2">
        <f>Financeiro!AB8+Complemento!AC8</f>
        <v>0</v>
      </c>
      <c r="AC8" s="2">
        <f>Financeiro!AC8+Complemento!AD8</f>
        <v>0</v>
      </c>
      <c r="AD8" s="2">
        <f>Financeiro!AD8+Complemento!AE8</f>
        <v>0</v>
      </c>
      <c r="AE8" s="2">
        <f>Financeiro!AE8+Complemento!AF8</f>
        <v>0</v>
      </c>
      <c r="AF8" s="2">
        <f>Financeiro!AF8+Complemento!AG8</f>
        <v>0</v>
      </c>
      <c r="AG8" s="2">
        <f>Financeiro!AG8+Complemento!AH8</f>
        <v>5165.28</v>
      </c>
      <c r="AH8" s="2">
        <f>Financeiro!AH8+Complemento!AI8</f>
        <v>0</v>
      </c>
      <c r="AI8" s="2">
        <f>Financeiro!AI8+Complemento!AJ8</f>
        <v>0</v>
      </c>
      <c r="AJ8" s="2">
        <f>Financeiro!AJ8+Complemento!AK8</f>
        <v>0</v>
      </c>
      <c r="AK8" s="2">
        <f>Financeiro!AK8+Complemento!AL8</f>
        <v>0</v>
      </c>
      <c r="AL8" s="2">
        <f>Financeiro!AL8+Complemento!AM8</f>
        <v>0</v>
      </c>
      <c r="AM8" s="2">
        <f>Financeiro!AM8+Complemento!AN8</f>
        <v>0</v>
      </c>
      <c r="AN8" s="2">
        <f>Financeiro!AN8+Complemento!AO8</f>
        <v>21952.439999999995</v>
      </c>
      <c r="AO8" s="2">
        <f>Financeiro!AO8+Complemento!AP8</f>
        <v>0</v>
      </c>
      <c r="AP8" s="2">
        <f>Financeiro!AP8+Complemento!AQ8</f>
        <v>645.66</v>
      </c>
      <c r="AQ8" s="2">
        <f t="shared" si="0"/>
        <v>61983.359999999993</v>
      </c>
    </row>
    <row r="9" spans="1:43" x14ac:dyDescent="0.25">
      <c r="A9" t="s">
        <v>8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45729.599999999999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0</v>
      </c>
      <c r="X9" s="2">
        <f>Financeiro!X9+Complemento!Y9</f>
        <v>1143.24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0</v>
      </c>
      <c r="AC9" s="2">
        <f>Financeiro!AC9+Complemento!AD9</f>
        <v>0</v>
      </c>
      <c r="AD9" s="2">
        <f>Financeiro!AD9+Complemento!AE9</f>
        <v>0</v>
      </c>
      <c r="AE9" s="2">
        <f>Financeiro!AE9+Complemento!AF9</f>
        <v>0</v>
      </c>
      <c r="AF9" s="2">
        <f>Financeiro!AF9+Complemento!AG9</f>
        <v>0</v>
      </c>
      <c r="AG9" s="2">
        <f>Financeiro!AG9+Complemento!AH9</f>
        <v>0</v>
      </c>
      <c r="AH9" s="2">
        <f>Financeiro!AH9+Complemento!AI9</f>
        <v>0</v>
      </c>
      <c r="AI9" s="2">
        <f>Financeiro!AI9+Complemento!AJ9</f>
        <v>0</v>
      </c>
      <c r="AJ9" s="2">
        <f>Financeiro!AJ9+Complemento!AK9</f>
        <v>0</v>
      </c>
      <c r="AK9" s="2">
        <f>Financeiro!AK9+Complemento!AL9</f>
        <v>0</v>
      </c>
      <c r="AL9" s="2">
        <f>Financeiro!AL9+Complemento!AM9</f>
        <v>0</v>
      </c>
      <c r="AM9" s="2">
        <f>Financeiro!AM9+Complemento!AN9</f>
        <v>0</v>
      </c>
      <c r="AN9" s="2">
        <f>Financeiro!AN9+Complemento!AO9</f>
        <v>0</v>
      </c>
      <c r="AO9" s="2">
        <f>Financeiro!AO9+Complemento!AP9</f>
        <v>0</v>
      </c>
      <c r="AP9" s="2">
        <f>Financeiro!AP9+Complemento!AQ9</f>
        <v>0</v>
      </c>
      <c r="AQ9" s="2">
        <f t="shared" si="0"/>
        <v>46872.84</v>
      </c>
    </row>
    <row r="10" spans="1:43" x14ac:dyDescent="0.25">
      <c r="A10" t="s">
        <v>9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0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19801.16</v>
      </c>
      <c r="P10" s="2">
        <f>Financeiro!P10+Complemento!Q10</f>
        <v>19801.16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0</v>
      </c>
      <c r="X10" s="2">
        <f>Financeiro!X10+Complemento!Y10</f>
        <v>3443.68</v>
      </c>
      <c r="Y10" s="2">
        <f>Financeiro!Y10+Complemento!Z10</f>
        <v>0</v>
      </c>
      <c r="Z10" s="2">
        <f>Financeiro!Z10+Complemento!AA10</f>
        <v>16357.48</v>
      </c>
      <c r="AA10" s="2">
        <f>Financeiro!AA10+Complemento!AB10</f>
        <v>860.92</v>
      </c>
      <c r="AB10" s="2">
        <f>Financeiro!AB10+Complemento!AC10</f>
        <v>0</v>
      </c>
      <c r="AC10" s="2">
        <f>Financeiro!AC10+Complemento!AD10</f>
        <v>0</v>
      </c>
      <c r="AD10" s="2">
        <f>Financeiro!AD10+Complemento!AE10</f>
        <v>0</v>
      </c>
      <c r="AE10" s="2">
        <f>Financeiro!AE10+Complemento!AF10</f>
        <v>0</v>
      </c>
      <c r="AF10" s="2">
        <f>Financeiro!AF10+Complemento!AG10</f>
        <v>0</v>
      </c>
      <c r="AG10" s="2">
        <f>Financeiro!AG10+Complemento!AH10</f>
        <v>6887.36</v>
      </c>
      <c r="AH10" s="2">
        <f>Financeiro!AH10+Complemento!AI10</f>
        <v>0</v>
      </c>
      <c r="AI10" s="2">
        <f>Financeiro!AI10+Complemento!AJ10</f>
        <v>55959.8</v>
      </c>
      <c r="AJ10" s="2">
        <f>Financeiro!AJ10+Complemento!AK10</f>
        <v>0</v>
      </c>
      <c r="AK10" s="2">
        <f>Financeiro!AK10+Complemento!AL10</f>
        <v>0</v>
      </c>
      <c r="AL10" s="2">
        <f>Financeiro!AL10+Complemento!AM10</f>
        <v>0</v>
      </c>
      <c r="AM10" s="2">
        <f>Financeiro!AM10+Complemento!AN10</f>
        <v>1721.84</v>
      </c>
      <c r="AN10" s="2">
        <f>Financeiro!AN10+Complemento!AO10</f>
        <v>13774.72</v>
      </c>
      <c r="AO10" s="2">
        <f>Financeiro!AO10+Complemento!AP10</f>
        <v>0</v>
      </c>
      <c r="AP10" s="2">
        <f>Financeiro!AP10+Complemento!AQ10</f>
        <v>0</v>
      </c>
      <c r="AQ10" s="2">
        <f t="shared" si="0"/>
        <v>138608.12</v>
      </c>
    </row>
    <row r="11" spans="1:43" x14ac:dyDescent="0.25">
      <c r="A11" t="s">
        <v>10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0</v>
      </c>
      <c r="M11" s="2">
        <f>Financeiro!M11+Complemento!N11</f>
        <v>7191.04</v>
      </c>
      <c r="N11" s="2">
        <f>Financeiro!N11+Complemento!O11</f>
        <v>32359.68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1797.76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17977.599999999999</v>
      </c>
      <c r="V11" s="2">
        <f>Financeiro!V11+Complemento!W11</f>
        <v>0</v>
      </c>
      <c r="W11" s="2">
        <f>Financeiro!W11+Complemento!X11</f>
        <v>16179.84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0</v>
      </c>
      <c r="AC11" s="2">
        <f>Financeiro!AC11+Complemento!AD11</f>
        <v>0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>Financeiro!AI11+Complemento!AJ11</f>
        <v>0</v>
      </c>
      <c r="AJ11" s="2">
        <f>Financeiro!AJ11+Complemento!AK11</f>
        <v>0</v>
      </c>
      <c r="AK11" s="2">
        <f>Financeiro!AK11+Complemento!AL11</f>
        <v>0</v>
      </c>
      <c r="AL11" s="2">
        <f>Financeiro!AL11+Complemento!AM11</f>
        <v>0</v>
      </c>
      <c r="AM11" s="2">
        <f>Financeiro!AM11+Complemento!AN11</f>
        <v>0</v>
      </c>
      <c r="AN11" s="2">
        <f>Financeiro!AN11+Complemento!AO11</f>
        <v>0</v>
      </c>
      <c r="AO11" s="2">
        <f>Financeiro!AO11+Complemento!AP11</f>
        <v>0</v>
      </c>
      <c r="AP11" s="2">
        <f>Financeiro!AP11+Complemento!AQ11</f>
        <v>0</v>
      </c>
      <c r="AQ11" s="2">
        <f t="shared" si="0"/>
        <v>75505.919999999998</v>
      </c>
    </row>
    <row r="12" spans="1:43" x14ac:dyDescent="0.25">
      <c r="A12" t="s">
        <v>11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0</v>
      </c>
      <c r="M12" s="2">
        <f>Financeiro!M12+Complemento!N12</f>
        <v>0</v>
      </c>
      <c r="N12" s="2">
        <f>Financeiro!N12+Complemento!O12</f>
        <v>0</v>
      </c>
      <c r="O12" s="2">
        <f>Financeiro!O12+Complemento!P12</f>
        <v>907.2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0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2">
        <f>Financeiro!AA12+Complemento!AB12</f>
        <v>0</v>
      </c>
      <c r="AB12" s="2">
        <f>Financeiro!AB12+Complemento!AC12</f>
        <v>0</v>
      </c>
      <c r="AC12" s="2">
        <f>Financeiro!AC12+Complemento!AD12</f>
        <v>0</v>
      </c>
      <c r="AD12" s="2">
        <f>Financeiro!AD12+Complemento!AE12</f>
        <v>0</v>
      </c>
      <c r="AE12" s="2">
        <f>Financeiro!AE12+Complemento!AF12</f>
        <v>0</v>
      </c>
      <c r="AF12" s="2">
        <f>Financeiro!AF12+Complemento!AG12</f>
        <v>0</v>
      </c>
      <c r="AG12" s="2">
        <f>Financeiro!AG12+Complemento!AH12</f>
        <v>0</v>
      </c>
      <c r="AH12" s="2">
        <f>Financeiro!AH12+Complemento!AI12</f>
        <v>0</v>
      </c>
      <c r="AI12" s="2">
        <f>Financeiro!AI12+Complemento!AJ12</f>
        <v>0</v>
      </c>
      <c r="AJ12" s="2">
        <f>Financeiro!AJ12+Complemento!AK12</f>
        <v>0</v>
      </c>
      <c r="AK12" s="2">
        <f>Financeiro!AK12+Complemento!AL12</f>
        <v>0</v>
      </c>
      <c r="AL12" s="2">
        <f>Financeiro!AL12+Complemento!AM12</f>
        <v>0</v>
      </c>
      <c r="AM12" s="2">
        <f>Financeiro!AM12+Complemento!AN12</f>
        <v>0</v>
      </c>
      <c r="AN12" s="2">
        <f>Financeiro!AN12+Complemento!AO12</f>
        <v>453.6</v>
      </c>
      <c r="AO12" s="2">
        <f>Financeiro!AO12+Complemento!AP12</f>
        <v>0</v>
      </c>
      <c r="AP12" s="2">
        <f>Financeiro!AP12+Complemento!AQ12</f>
        <v>0</v>
      </c>
      <c r="AQ12" s="2">
        <f t="shared" si="0"/>
        <v>1360.8000000000002</v>
      </c>
    </row>
    <row r="13" spans="1:43" x14ac:dyDescent="0.25">
      <c r="A13" t="s">
        <v>12</v>
      </c>
      <c r="B13" s="2">
        <f>Financeiro!B13+Complemento!C13</f>
        <v>36650.25</v>
      </c>
      <c r="C13" s="2">
        <f>Financeiro!C13+Complemento!D13</f>
        <v>3946.95</v>
      </c>
      <c r="D13" s="2">
        <f>Financeiro!D13+Complemento!E13</f>
        <v>68225.850000000006</v>
      </c>
      <c r="E13" s="2">
        <f>Financeiro!E13+Complemento!F13</f>
        <v>10713.150000000001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74992.05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56948.850000000006</v>
      </c>
      <c r="N13" s="2">
        <f>Financeiro!N13+Complemento!O13</f>
        <v>0</v>
      </c>
      <c r="O13" s="2">
        <f>Financeiro!O13+Complemento!P13</f>
        <v>43416.45</v>
      </c>
      <c r="P13" s="2">
        <f>Financeiro!P13+Complemento!Q13</f>
        <v>38341.799999999996</v>
      </c>
      <c r="Q13" s="2">
        <f>Financeiro!Q13+Complemento!R13</f>
        <v>0</v>
      </c>
      <c r="R13" s="2">
        <f>Financeiro!R13+Complemento!S13</f>
        <v>11277</v>
      </c>
      <c r="S13" s="2">
        <f>Financeiro!S13+Complemento!T13</f>
        <v>0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24809.4</v>
      </c>
      <c r="W13" s="2">
        <f>Financeiro!W13+Complemento!X13</f>
        <v>8457.75</v>
      </c>
      <c r="X13" s="2">
        <f>Financeiro!X13+Complemento!Y13</f>
        <v>9585.4499999999989</v>
      </c>
      <c r="Y13" s="2">
        <f>Financeiro!Y13+Complemento!Z13</f>
        <v>11840.85</v>
      </c>
      <c r="Z13" s="2">
        <f>Financeiro!Z13+Complemento!AA13</f>
        <v>7893.9</v>
      </c>
      <c r="AA13" s="2">
        <f>Financeiro!AA13+Complemento!AB13</f>
        <v>19170.899999999998</v>
      </c>
      <c r="AB13" s="2">
        <f>Financeiro!AB13+Complemento!AC13</f>
        <v>19734.75</v>
      </c>
      <c r="AC13" s="2">
        <f>Financeiro!AC13+Complemento!AD13</f>
        <v>15787.8</v>
      </c>
      <c r="AD13" s="2">
        <f>Financeiro!AD13+Complemento!AE13</f>
        <v>80630.549999999988</v>
      </c>
      <c r="AE13" s="2">
        <f>Financeiro!AE13+Complemento!AF13</f>
        <v>25373.25</v>
      </c>
      <c r="AF13" s="2">
        <f>Financeiro!AF13+Complemento!AG13</f>
        <v>6202.35</v>
      </c>
      <c r="AG13" s="2">
        <f>Financeiro!AG13+Complemento!AH13</f>
        <v>8457.75</v>
      </c>
      <c r="AH13" s="2">
        <f>Financeiro!AH13+Complemento!AI13</f>
        <v>0</v>
      </c>
      <c r="AI13" s="2">
        <f>Financeiro!AI13+Complemento!AJ13</f>
        <v>74992.05</v>
      </c>
      <c r="AJ13" s="2">
        <f>Financeiro!AJ13+Complemento!AK13</f>
        <v>0</v>
      </c>
      <c r="AK13" s="2">
        <f>Financeiro!AK13+Complemento!AL13</f>
        <v>89088.3</v>
      </c>
      <c r="AL13" s="2">
        <f>Financeiro!AL13+Complemento!AM13</f>
        <v>10149.299999999999</v>
      </c>
      <c r="AM13" s="2">
        <f>Financeiro!AM13+Complemento!AN13</f>
        <v>0</v>
      </c>
      <c r="AN13" s="2">
        <f>Financeiro!AN13+Complemento!AO13</f>
        <v>49618.8</v>
      </c>
      <c r="AO13" s="2">
        <f>Financeiro!AO13+Complemento!AP13</f>
        <v>0</v>
      </c>
      <c r="AP13" s="2">
        <f>Financeiro!AP13+Complemento!AQ13</f>
        <v>0</v>
      </c>
      <c r="AQ13" s="2">
        <f t="shared" si="0"/>
        <v>806305.50000000012</v>
      </c>
    </row>
    <row r="14" spans="1:43" x14ac:dyDescent="0.25">
      <c r="A14" t="s">
        <v>13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0</v>
      </c>
      <c r="AC14" s="2">
        <f>Financeiro!AC14+Complemento!AD14</f>
        <v>0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0</v>
      </c>
      <c r="AI14" s="2">
        <f>Financeiro!AI14+Complemento!AJ14</f>
        <v>0</v>
      </c>
      <c r="AJ14" s="2">
        <f>Financeiro!AJ14+Complemento!AK14</f>
        <v>0</v>
      </c>
      <c r="AK14" s="2">
        <f>Financeiro!AK14+Complemento!AL14</f>
        <v>1934.4</v>
      </c>
      <c r="AL14" s="2">
        <f>Financeiro!AL14+Complemento!AM14</f>
        <v>0</v>
      </c>
      <c r="AM14" s="2">
        <f>Financeiro!AM14+Complemento!AN14</f>
        <v>0</v>
      </c>
      <c r="AN14" s="2">
        <f>Financeiro!AN14+Complemento!AO14</f>
        <v>0</v>
      </c>
      <c r="AO14" s="2">
        <f>Financeiro!AO14+Complemento!AP14</f>
        <v>0</v>
      </c>
      <c r="AP14" s="2">
        <f>Financeiro!AP14+Complemento!AQ14</f>
        <v>0</v>
      </c>
      <c r="AQ14" s="2">
        <f t="shared" si="0"/>
        <v>1934.4</v>
      </c>
    </row>
    <row r="15" spans="1:43" x14ac:dyDescent="0.25">
      <c r="A15" t="s">
        <v>14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17100</v>
      </c>
      <c r="AB15" s="2">
        <f>Financeiro!AB15+Complemento!AC15</f>
        <v>0</v>
      </c>
      <c r="AC15" s="2">
        <f>Financeiro!AC15+Complemento!AD15</f>
        <v>0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0</v>
      </c>
      <c r="AI15" s="2">
        <f>Financeiro!AI15+Complemento!AJ15</f>
        <v>0</v>
      </c>
      <c r="AJ15" s="2">
        <f>Financeiro!AJ15+Complemento!AK15</f>
        <v>0</v>
      </c>
      <c r="AK15" s="2">
        <f>Financeiro!AK15+Complemento!AL15</f>
        <v>0</v>
      </c>
      <c r="AL15" s="2">
        <f>Financeiro!AL15+Complemento!AM15</f>
        <v>0</v>
      </c>
      <c r="AM15" s="2">
        <f>Financeiro!AM15+Complemento!AN15</f>
        <v>0</v>
      </c>
      <c r="AN15" s="2">
        <f>Financeiro!AN15+Complemento!AO15</f>
        <v>5400</v>
      </c>
      <c r="AO15" s="2">
        <f>Financeiro!AO15+Complemento!AP15</f>
        <v>0</v>
      </c>
      <c r="AP15" s="2">
        <f>Financeiro!AP15+Complemento!AQ15</f>
        <v>0</v>
      </c>
      <c r="AQ15" s="2">
        <f t="shared" si="0"/>
        <v>22500</v>
      </c>
    </row>
    <row r="16" spans="1:43" x14ac:dyDescent="0.25">
      <c r="A16" t="s">
        <v>15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0</v>
      </c>
      <c r="AD16" s="2">
        <f>Financeiro!AD16+Complemento!AE16</f>
        <v>0</v>
      </c>
      <c r="AE16" s="2">
        <f>Financeiro!AE16+Complemento!AF16</f>
        <v>0</v>
      </c>
      <c r="AF16" s="2">
        <f>Financeiro!AF16+Complemento!AG16</f>
        <v>0</v>
      </c>
      <c r="AG16" s="2">
        <f>Financeiro!AG16+Complemento!AH16</f>
        <v>0</v>
      </c>
      <c r="AH16" s="2">
        <f>Financeiro!AH16+Complemento!AI16</f>
        <v>0</v>
      </c>
      <c r="AI16" s="2">
        <f>Financeiro!AI16+Complemento!AJ16</f>
        <v>0</v>
      </c>
      <c r="AJ16" s="2">
        <f>Financeiro!AJ16+Complemento!AK16</f>
        <v>0</v>
      </c>
      <c r="AK16" s="2">
        <f>Financeiro!AK16+Complemento!AL16</f>
        <v>0</v>
      </c>
      <c r="AL16" s="2">
        <f>Financeiro!AL16+Complemento!AM16</f>
        <v>0</v>
      </c>
      <c r="AM16" s="2">
        <f>Financeiro!AM16+Complemento!AN16</f>
        <v>0</v>
      </c>
      <c r="AN16" s="2">
        <f>Financeiro!AN16+Complemento!AO16</f>
        <v>2225.66</v>
      </c>
      <c r="AO16" s="2">
        <f>Financeiro!AO16+Complemento!AP16</f>
        <v>0</v>
      </c>
      <c r="AP16" s="2">
        <f>Financeiro!AP16+Complemento!AQ16</f>
        <v>0</v>
      </c>
      <c r="AQ16" s="2">
        <f t="shared" si="0"/>
        <v>2225.66</v>
      </c>
    </row>
    <row r="17" spans="1:43" x14ac:dyDescent="0.25">
      <c r="A17" t="s">
        <v>16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4950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9450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>Financeiro!AE17+Complemento!AF17</f>
        <v>0</v>
      </c>
      <c r="AF17" s="2">
        <f>Financeiro!AF17+Complemento!AG17</f>
        <v>0</v>
      </c>
      <c r="AG17" s="2">
        <f>Financeiro!AG17+Complemento!AH17</f>
        <v>0</v>
      </c>
      <c r="AH17" s="2">
        <f>Financeiro!AH17+Complemento!AI17</f>
        <v>0</v>
      </c>
      <c r="AI17" s="2">
        <f>Financeiro!AI17+Complemento!AJ17</f>
        <v>0</v>
      </c>
      <c r="AJ17" s="2">
        <f>Financeiro!AJ17+Complemento!AK17</f>
        <v>0</v>
      </c>
      <c r="AK17" s="2">
        <f>Financeiro!AK17+Complemento!AL17</f>
        <v>0</v>
      </c>
      <c r="AL17" s="2">
        <f>Financeiro!AL17+Complemento!AM17</f>
        <v>0</v>
      </c>
      <c r="AM17" s="2">
        <f>Financeiro!AM17+Complemento!AN17</f>
        <v>0</v>
      </c>
      <c r="AN17" s="2">
        <f>Financeiro!AN17+Complemento!AO17</f>
        <v>0</v>
      </c>
      <c r="AO17" s="2">
        <f>Financeiro!AO17+Complemento!AP17</f>
        <v>0</v>
      </c>
      <c r="AP17" s="2">
        <f>Financeiro!AP17+Complemento!AQ17</f>
        <v>0</v>
      </c>
      <c r="AQ17" s="2">
        <f t="shared" si="0"/>
        <v>14400</v>
      </c>
    </row>
    <row r="18" spans="1:43" x14ac:dyDescent="0.25">
      <c r="A18" t="s">
        <v>17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25495.96</v>
      </c>
      <c r="N18" s="2">
        <f>Financeiro!N18+Complemento!O18</f>
        <v>0</v>
      </c>
      <c r="O18" s="2">
        <f>Financeiro!O18+Complemento!P18</f>
        <v>2067.2399999999998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0</v>
      </c>
      <c r="V18" s="2">
        <f>Financeiro!V18+Complemento!W18</f>
        <v>0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4134.4799999999996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0</v>
      </c>
      <c r="AE18" s="2">
        <f>Financeiro!AE18+Complemento!AF18</f>
        <v>0</v>
      </c>
      <c r="AF18" s="2">
        <f>Financeiro!AF18+Complemento!AG18</f>
        <v>0</v>
      </c>
      <c r="AG18" s="2">
        <f>Financeiro!AG18+Complemento!AH18</f>
        <v>0</v>
      </c>
      <c r="AH18" s="2">
        <f>Financeiro!AH18+Complemento!AI18</f>
        <v>0</v>
      </c>
      <c r="AI18" s="2">
        <f>Financeiro!AI18+Complemento!AJ18</f>
        <v>0</v>
      </c>
      <c r="AJ18" s="2">
        <f>Financeiro!AJ18+Complemento!AK18</f>
        <v>0</v>
      </c>
      <c r="AK18" s="2">
        <f>Financeiro!AK18+Complemento!AL18</f>
        <v>0</v>
      </c>
      <c r="AL18" s="2">
        <f>Financeiro!AL18+Complemento!AM18</f>
        <v>0</v>
      </c>
      <c r="AM18" s="2">
        <f>Financeiro!AM18+Complemento!AN18</f>
        <v>0</v>
      </c>
      <c r="AN18" s="2">
        <f>Financeiro!AN18+Complemento!AO18</f>
        <v>0</v>
      </c>
      <c r="AO18" s="2">
        <f>Financeiro!AO18+Complemento!AP18</f>
        <v>0</v>
      </c>
      <c r="AP18" s="2">
        <f>Financeiro!AP18+Complemento!AQ18</f>
        <v>0</v>
      </c>
      <c r="AQ18" s="2">
        <f t="shared" si="0"/>
        <v>31697.679999999997</v>
      </c>
    </row>
    <row r="19" spans="1:43" x14ac:dyDescent="0.25">
      <c r="A19" t="s">
        <v>18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0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0</v>
      </c>
      <c r="Q19" s="2">
        <f>Financeiro!Q19+Complemento!R19</f>
        <v>54991.44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0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0</v>
      </c>
      <c r="AA19" s="2">
        <f>Financeiro!AA19+Complemento!AB19</f>
        <v>0</v>
      </c>
      <c r="AB19" s="2">
        <f>Financeiro!AB19+Complemento!AC19</f>
        <v>0</v>
      </c>
      <c r="AC19" s="2">
        <f>Financeiro!AC19+Complemento!AD19</f>
        <v>0</v>
      </c>
      <c r="AD19" s="2">
        <f>Financeiro!AD19+Complemento!AE19</f>
        <v>0</v>
      </c>
      <c r="AE19" s="2">
        <f>Financeiro!AE19+Complemento!AF19</f>
        <v>0</v>
      </c>
      <c r="AF19" s="2">
        <f>Financeiro!AF19+Complemento!AG19</f>
        <v>0</v>
      </c>
      <c r="AG19" s="2">
        <f>Financeiro!AG19+Complemento!AH19</f>
        <v>0</v>
      </c>
      <c r="AH19" s="2">
        <f>Financeiro!AH19+Complemento!AI19</f>
        <v>0</v>
      </c>
      <c r="AI19" s="2">
        <f>Financeiro!AI19+Complemento!AJ19</f>
        <v>0</v>
      </c>
      <c r="AJ19" s="2">
        <f>Financeiro!AJ19+Complemento!AK19</f>
        <v>0</v>
      </c>
      <c r="AK19" s="2">
        <f>Financeiro!AK19+Complemento!AL19</f>
        <v>0</v>
      </c>
      <c r="AL19" s="2">
        <f>Financeiro!AL19+Complemento!AM19</f>
        <v>0</v>
      </c>
      <c r="AM19" s="2">
        <f>Financeiro!AM19+Complemento!AN19</f>
        <v>0</v>
      </c>
      <c r="AN19" s="2">
        <f>Financeiro!AN19+Complemento!AO19</f>
        <v>0</v>
      </c>
      <c r="AO19" s="2">
        <f>Financeiro!AO19+Complemento!AP19</f>
        <v>0</v>
      </c>
      <c r="AP19" s="2">
        <f>Financeiro!AP19+Complemento!AQ19</f>
        <v>0</v>
      </c>
      <c r="AQ19" s="2">
        <f t="shared" si="0"/>
        <v>54991.44</v>
      </c>
    </row>
    <row r="20" spans="1:43" x14ac:dyDescent="0.25">
      <c r="A20" t="s">
        <v>19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0</v>
      </c>
      <c r="E20" s="2">
        <f>Financeiro!E20+Complemento!F20</f>
        <v>0</v>
      </c>
      <c r="F20" s="2">
        <f>Financeiro!F20+Complemento!G20</f>
        <v>0</v>
      </c>
      <c r="G20" s="2">
        <f>Financeiro!G20+Complemento!H20</f>
        <v>0</v>
      </c>
      <c r="H20" s="2">
        <f>Financeiro!H20+Complemento!I20</f>
        <v>0</v>
      </c>
      <c r="I20" s="2">
        <f>Financeiro!I20+Complemento!J20</f>
        <v>0</v>
      </c>
      <c r="J20" s="2">
        <f>Financeiro!J20+Complemento!K20</f>
        <v>0</v>
      </c>
      <c r="K20" s="2">
        <f>Financeiro!K20+Complemento!L20</f>
        <v>0</v>
      </c>
      <c r="L20" s="2">
        <f>Financeiro!L20+Complemento!M20</f>
        <v>0</v>
      </c>
      <c r="M20" s="2">
        <f>Financeiro!M20+Complemento!N20</f>
        <v>0</v>
      </c>
      <c r="N20" s="2">
        <f>Financeiro!N20+Complemento!O20</f>
        <v>0</v>
      </c>
      <c r="O20" s="2">
        <f>Financeiro!O20+Complemento!P20</f>
        <v>0</v>
      </c>
      <c r="P20" s="2">
        <f>Financeiro!P20+Complemento!Q20</f>
        <v>0</v>
      </c>
      <c r="Q20" s="2">
        <f>Financeiro!Q20+Complemento!R20</f>
        <v>41324.1</v>
      </c>
      <c r="R20" s="2">
        <f>Financeiro!R20+Complemento!S20</f>
        <v>0</v>
      </c>
      <c r="S20" s="2">
        <f>Financeiro!S20+Complemento!T20</f>
        <v>0</v>
      </c>
      <c r="T20" s="2">
        <f>Financeiro!T20+Complemento!U20</f>
        <v>0</v>
      </c>
      <c r="U20" s="2">
        <f>Financeiro!U20+Complemento!V20</f>
        <v>0</v>
      </c>
      <c r="V20" s="2">
        <f>Financeiro!V20+Complemento!W20</f>
        <v>0</v>
      </c>
      <c r="W20" s="2">
        <f>Financeiro!W20+Complemento!X20</f>
        <v>0</v>
      </c>
      <c r="X20" s="2">
        <f>Financeiro!X20+Complemento!Y20</f>
        <v>3593.4</v>
      </c>
      <c r="Y20" s="2">
        <f>Financeiro!Y20+Complemento!Z20</f>
        <v>0</v>
      </c>
      <c r="Z20" s="2">
        <f>Financeiro!Z20+Complemento!AA20</f>
        <v>0</v>
      </c>
      <c r="AA20" s="2">
        <f>Financeiro!AA20+Complemento!AB20</f>
        <v>0</v>
      </c>
      <c r="AB20" s="2">
        <f>Financeiro!AB20+Complemento!AC20</f>
        <v>0</v>
      </c>
      <c r="AC20" s="2">
        <f>Financeiro!AC20+Complemento!AD20</f>
        <v>0</v>
      </c>
      <c r="AD20" s="2">
        <f>Financeiro!AD20+Complemento!AE20</f>
        <v>0</v>
      </c>
      <c r="AE20" s="2">
        <f>Financeiro!AE20+Complemento!AF20</f>
        <v>0</v>
      </c>
      <c r="AF20" s="2">
        <f>Financeiro!AF20+Complemento!AG20</f>
        <v>0</v>
      </c>
      <c r="AG20" s="2">
        <f>Financeiro!AG20+Complemento!AH20</f>
        <v>0</v>
      </c>
      <c r="AH20" s="2">
        <f>Financeiro!AH20+Complemento!AI20</f>
        <v>0</v>
      </c>
      <c r="AI20" s="2">
        <f>Financeiro!AI20+Complemento!AJ20</f>
        <v>0</v>
      </c>
      <c r="AJ20" s="2">
        <f>Financeiro!AJ20+Complemento!AK20</f>
        <v>0</v>
      </c>
      <c r="AK20" s="2">
        <f>Financeiro!AK20+Complemento!AL20</f>
        <v>0</v>
      </c>
      <c r="AL20" s="2">
        <f>Financeiro!AL20+Complemento!AM20</f>
        <v>0</v>
      </c>
      <c r="AM20" s="2">
        <f>Financeiro!AM20+Complemento!AN20</f>
        <v>0</v>
      </c>
      <c r="AN20" s="2">
        <f>Financeiro!AN20+Complemento!AO20</f>
        <v>0</v>
      </c>
      <c r="AO20" s="2">
        <f>Financeiro!AO20+Complemento!AP20</f>
        <v>0</v>
      </c>
      <c r="AP20" s="2">
        <f>Financeiro!AP20+Complemento!AQ20</f>
        <v>0</v>
      </c>
      <c r="AQ20" s="2">
        <f t="shared" si="0"/>
        <v>44917.5</v>
      </c>
    </row>
    <row r="21" spans="1:43" x14ac:dyDescent="0.25">
      <c r="A21" t="s">
        <v>20</v>
      </c>
      <c r="B21" s="2">
        <f>Financeiro!B21+Complemento!C21</f>
        <v>69631.199999999997</v>
      </c>
      <c r="C21" s="2">
        <f>Financeiro!C21+Complemento!D21</f>
        <v>0</v>
      </c>
      <c r="D21" s="2">
        <f>Financeiro!D21+Complemento!E21</f>
        <v>56193.599999999999</v>
      </c>
      <c r="E21" s="2">
        <f>Financeiro!E21+Complemento!F21</f>
        <v>9772.7999999999993</v>
      </c>
      <c r="F21" s="2">
        <f>Financeiro!F21+Complemento!G21</f>
        <v>0</v>
      </c>
      <c r="G21" s="2">
        <f>Financeiro!G21+Complemento!H21</f>
        <v>0</v>
      </c>
      <c r="H21" s="2">
        <f>Financeiro!H21+Complemento!I21</f>
        <v>0</v>
      </c>
      <c r="I21" s="2">
        <f>Financeiro!I21+Complemento!J21</f>
        <v>94063.2</v>
      </c>
      <c r="J21" s="2">
        <f>Financeiro!J21+Complemento!K21</f>
        <v>0</v>
      </c>
      <c r="K21" s="2">
        <f>Financeiro!K21+Complemento!L21</f>
        <v>54972</v>
      </c>
      <c r="L21" s="2">
        <f>Financeiro!L21+Complemento!M21</f>
        <v>0</v>
      </c>
      <c r="M21" s="2">
        <f>Financeiro!M21+Complemento!N21</f>
        <v>64744.800000000003</v>
      </c>
      <c r="N21" s="2">
        <f>Financeiro!N21+Complemento!O21</f>
        <v>0</v>
      </c>
      <c r="O21" s="2">
        <f>Financeiro!O21+Complemento!P21</f>
        <v>46420.800000000003</v>
      </c>
      <c r="P21" s="2">
        <f>Financeiro!P21+Complemento!Q21</f>
        <v>151478.39999999999</v>
      </c>
      <c r="Q21" s="2">
        <f>Financeiro!Q21+Complemento!R21</f>
        <v>422558.4</v>
      </c>
      <c r="R21" s="2">
        <f>Financeiro!R21+Complemento!S21</f>
        <v>12216</v>
      </c>
      <c r="S21" s="2">
        <f>Financeiro!S21+Complemento!T21</f>
        <v>188126.4</v>
      </c>
      <c r="T21" s="2">
        <f>Financeiro!T21+Complemento!U21</f>
        <v>0</v>
      </c>
      <c r="U21" s="2">
        <f>Financeiro!U21+Complemento!V21</f>
        <v>3664.8</v>
      </c>
      <c r="V21" s="2">
        <f>Financeiro!V21+Complemento!W21</f>
        <v>79404</v>
      </c>
      <c r="W21" s="2">
        <f>Financeiro!W21+Complemento!X21</f>
        <v>17102.400000000001</v>
      </c>
      <c r="X21" s="2">
        <f>Financeiro!X21+Complemento!Y21</f>
        <v>78182.399999999994</v>
      </c>
      <c r="Y21" s="2">
        <f>Financeiro!Y21+Complemento!Z21</f>
        <v>0</v>
      </c>
      <c r="Z21" s="2">
        <f>Financeiro!Z21+Complemento!AA21</f>
        <v>0</v>
      </c>
      <c r="AA21" s="2">
        <f>Financeiro!AA21+Complemento!AB21</f>
        <v>0</v>
      </c>
      <c r="AB21" s="2">
        <f>Financeiro!AB21+Complemento!AC21</f>
        <v>62301.599999999999</v>
      </c>
      <c r="AC21" s="2">
        <f>Financeiro!AC21+Complemento!AD21</f>
        <v>312729.59999999998</v>
      </c>
      <c r="AD21" s="2">
        <f>Financeiro!AD21+Complemento!AE21</f>
        <v>238212</v>
      </c>
      <c r="AE21" s="2">
        <f>Financeiro!AE21+Complemento!AF21</f>
        <v>52528.800000000003</v>
      </c>
      <c r="AF21" s="2">
        <f>Financeiro!AF21+Complemento!AG21</f>
        <v>8551.2000000000007</v>
      </c>
      <c r="AG21" s="2">
        <f>Financeiro!AG21+Complemento!AH21</f>
        <v>8551.2000000000007</v>
      </c>
      <c r="AH21" s="2">
        <f>Financeiro!AH21+Complemento!AI21</f>
        <v>91620</v>
      </c>
      <c r="AI21" s="2">
        <f>Financeiro!AI21+Complemento!AJ21</f>
        <v>293184</v>
      </c>
      <c r="AJ21" s="2">
        <f>Financeiro!AJ21+Complemento!AK21</f>
        <v>119716.8</v>
      </c>
      <c r="AK21" s="2">
        <f>Financeiro!AK21+Complemento!AL21</f>
        <v>61080</v>
      </c>
      <c r="AL21" s="2">
        <f>Financeiro!AL21+Complemento!AM21</f>
        <v>278524.79999999999</v>
      </c>
      <c r="AM21" s="2">
        <f>Financeiro!AM21+Complemento!AN21</f>
        <v>0</v>
      </c>
      <c r="AN21" s="2">
        <f>Financeiro!AN21+Complemento!AO21</f>
        <v>108722.4</v>
      </c>
      <c r="AO21" s="2">
        <f>Financeiro!AO21+Complemento!AP21</f>
        <v>196677.6</v>
      </c>
      <c r="AP21" s="2">
        <f>Financeiro!AP21+Complemento!AQ21</f>
        <v>0</v>
      </c>
      <c r="AQ21" s="2">
        <f t="shared" si="0"/>
        <v>3180931.1999999993</v>
      </c>
    </row>
    <row r="22" spans="1:43" x14ac:dyDescent="0.25">
      <c r="A22" t="s">
        <v>21</v>
      </c>
      <c r="B22" s="2">
        <f>Financeiro!B22+Complemento!C22</f>
        <v>0</v>
      </c>
      <c r="C22" s="2">
        <f>Financeiro!C22+Complemento!D22</f>
        <v>0</v>
      </c>
      <c r="D22" s="2">
        <f>Financeiro!D22+Complemento!E22</f>
        <v>0</v>
      </c>
      <c r="E22" s="2">
        <f>Financeiro!E22+Complemento!F22</f>
        <v>0</v>
      </c>
      <c r="F22" s="2">
        <f>Financeiro!F22+Complemento!G22</f>
        <v>876.48</v>
      </c>
      <c r="G22" s="2">
        <f>Financeiro!G22+Complemento!H22</f>
        <v>7011.84</v>
      </c>
      <c r="H22" s="2">
        <f>Financeiro!H22+Complemento!I22</f>
        <v>1972.08</v>
      </c>
      <c r="I22" s="2">
        <f>Financeiro!I22+Complemento!J22</f>
        <v>7011.84</v>
      </c>
      <c r="J22" s="2">
        <f>Financeiro!J22+Complemento!K22</f>
        <v>2629.44</v>
      </c>
      <c r="K22" s="2">
        <f>Financeiro!K22+Complemento!L22</f>
        <v>876.48</v>
      </c>
      <c r="L22" s="2">
        <f>Financeiro!L22+Complemento!M22</f>
        <v>3286.7999999999997</v>
      </c>
      <c r="M22" s="2">
        <f>Financeiro!M22+Complemento!N22</f>
        <v>6135.3600000000006</v>
      </c>
      <c r="N22" s="2">
        <f>Financeiro!N22+Complemento!O22</f>
        <v>0</v>
      </c>
      <c r="O22" s="2">
        <f>Financeiro!O22+Complemento!P22</f>
        <v>3505.92</v>
      </c>
      <c r="P22" s="2">
        <f>Financeiro!P22+Complemento!Q22</f>
        <v>0</v>
      </c>
      <c r="Q22" s="2">
        <f>Financeiro!Q22+Complemento!R22</f>
        <v>0</v>
      </c>
      <c r="R22" s="2">
        <f>Financeiro!R22+Complemento!S22</f>
        <v>0</v>
      </c>
      <c r="S22" s="2">
        <f>Financeiro!S22+Complemento!T22</f>
        <v>0</v>
      </c>
      <c r="T22" s="2">
        <f>Financeiro!T22+Complemento!U22</f>
        <v>876.48</v>
      </c>
      <c r="U22" s="2">
        <f>Financeiro!U22+Complemento!V22</f>
        <v>6573.5999999999995</v>
      </c>
      <c r="V22" s="2">
        <f>Financeiro!V22+Complemento!W22</f>
        <v>0</v>
      </c>
      <c r="W22" s="2">
        <f>Financeiro!W22+Complemento!X22</f>
        <v>0</v>
      </c>
      <c r="X22" s="2">
        <f>Financeiro!X22+Complemento!Y22</f>
        <v>0</v>
      </c>
      <c r="Y22" s="2">
        <f>Financeiro!Y22+Complemento!Z22</f>
        <v>0</v>
      </c>
      <c r="Z22" s="2">
        <f>Financeiro!Z22+Complemento!AA22</f>
        <v>0</v>
      </c>
      <c r="AA22" s="2">
        <f>Financeiro!AA22+Complemento!AB22</f>
        <v>0</v>
      </c>
      <c r="AB22" s="2">
        <f>Financeiro!AB22+Complemento!AC22</f>
        <v>0</v>
      </c>
      <c r="AC22" s="2">
        <f>Financeiro!AC22+Complemento!AD22</f>
        <v>0</v>
      </c>
      <c r="AD22" s="2">
        <f>Financeiro!AD22+Complemento!AE22</f>
        <v>0</v>
      </c>
      <c r="AE22" s="2">
        <f>Financeiro!AE22+Complemento!AF22</f>
        <v>0</v>
      </c>
      <c r="AF22" s="2">
        <f>Financeiro!AF22+Complemento!AG22</f>
        <v>0</v>
      </c>
      <c r="AG22" s="2">
        <f>Financeiro!AG22+Complemento!AH22</f>
        <v>0</v>
      </c>
      <c r="AH22" s="2">
        <f>Financeiro!AH22+Complemento!AI22</f>
        <v>0</v>
      </c>
      <c r="AI22" s="2">
        <f>Financeiro!AI22+Complemento!AJ22</f>
        <v>0</v>
      </c>
      <c r="AJ22" s="2">
        <f>Financeiro!AJ22+Complemento!AK22</f>
        <v>0</v>
      </c>
      <c r="AK22" s="2">
        <f>Financeiro!AK22+Complemento!AL22</f>
        <v>0</v>
      </c>
      <c r="AL22" s="2">
        <f>Financeiro!AL22+Complemento!AM22</f>
        <v>0</v>
      </c>
      <c r="AM22" s="2">
        <f>Financeiro!AM22+Complemento!AN22</f>
        <v>0</v>
      </c>
      <c r="AN22" s="2">
        <f>Financeiro!AN22+Complemento!AO22</f>
        <v>0</v>
      </c>
      <c r="AO22" s="2">
        <f>Financeiro!AO22+Complemento!AP22</f>
        <v>0</v>
      </c>
      <c r="AP22" s="2">
        <f>Financeiro!AP22+Complemento!AQ22</f>
        <v>0</v>
      </c>
      <c r="AQ22" s="2">
        <f t="shared" si="0"/>
        <v>40756.32</v>
      </c>
    </row>
    <row r="23" spans="1:43" x14ac:dyDescent="0.25">
      <c r="A23" t="s">
        <v>22</v>
      </c>
      <c r="B23" s="2">
        <f t="shared" ref="B23:AP23" si="1">SUM(B2:B22)</f>
        <v>111446.73</v>
      </c>
      <c r="C23" s="2">
        <f t="shared" si="1"/>
        <v>3946.95</v>
      </c>
      <c r="D23" s="2">
        <f t="shared" si="1"/>
        <v>124419.45000000001</v>
      </c>
      <c r="E23" s="2">
        <f t="shared" si="1"/>
        <v>20485.95</v>
      </c>
      <c r="F23" s="2">
        <f t="shared" si="1"/>
        <v>876.48</v>
      </c>
      <c r="G23" s="2">
        <f t="shared" si="1"/>
        <v>7011.84</v>
      </c>
      <c r="H23" s="2">
        <f t="shared" si="1"/>
        <v>1972.08</v>
      </c>
      <c r="I23" s="2">
        <f t="shared" si="1"/>
        <v>176067.09</v>
      </c>
      <c r="J23" s="2">
        <f t="shared" si="1"/>
        <v>2629.44</v>
      </c>
      <c r="K23" s="2">
        <f t="shared" si="1"/>
        <v>55848.480000000003</v>
      </c>
      <c r="L23" s="2">
        <f t="shared" si="1"/>
        <v>3286.7999999999997</v>
      </c>
      <c r="M23" s="2">
        <f t="shared" si="1"/>
        <v>265091.40999999997</v>
      </c>
      <c r="N23" s="2">
        <f t="shared" si="1"/>
        <v>32359.68</v>
      </c>
      <c r="O23" s="2">
        <f t="shared" si="1"/>
        <v>116118.77</v>
      </c>
      <c r="P23" s="2">
        <f t="shared" si="1"/>
        <v>209621.36</v>
      </c>
      <c r="Q23" s="2">
        <f t="shared" si="1"/>
        <v>596057.54</v>
      </c>
      <c r="R23" s="2">
        <f t="shared" si="1"/>
        <v>23493</v>
      </c>
      <c r="S23" s="2">
        <f t="shared" si="1"/>
        <v>188126.4</v>
      </c>
      <c r="T23" s="2">
        <f t="shared" si="1"/>
        <v>876.48</v>
      </c>
      <c r="U23" s="2">
        <f t="shared" si="1"/>
        <v>28215.999999999996</v>
      </c>
      <c r="V23" s="2">
        <f t="shared" si="1"/>
        <v>113898.3</v>
      </c>
      <c r="W23" s="2">
        <f t="shared" si="1"/>
        <v>41739.990000000005</v>
      </c>
      <c r="X23" s="2">
        <f t="shared" si="1"/>
        <v>104981.88999999998</v>
      </c>
      <c r="Y23" s="2">
        <f t="shared" si="1"/>
        <v>19007.099999999999</v>
      </c>
      <c r="Z23" s="2">
        <f t="shared" si="1"/>
        <v>24251.379999999997</v>
      </c>
      <c r="AA23" s="2">
        <f t="shared" si="1"/>
        <v>70086.099999999991</v>
      </c>
      <c r="AB23" s="2">
        <f t="shared" si="1"/>
        <v>82036.350000000006</v>
      </c>
      <c r="AC23" s="2">
        <f t="shared" si="1"/>
        <v>328517.39999999997</v>
      </c>
      <c r="AD23" s="2">
        <f t="shared" si="1"/>
        <v>318842.55</v>
      </c>
      <c r="AE23" s="2">
        <f t="shared" si="1"/>
        <v>77902.05</v>
      </c>
      <c r="AF23" s="2">
        <f t="shared" si="1"/>
        <v>14753.550000000001</v>
      </c>
      <c r="AG23" s="2">
        <f t="shared" si="1"/>
        <v>29061.59</v>
      </c>
      <c r="AH23" s="2">
        <f t="shared" si="1"/>
        <v>91620</v>
      </c>
      <c r="AI23" s="2">
        <f t="shared" si="1"/>
        <v>424135.85</v>
      </c>
      <c r="AJ23" s="2">
        <f t="shared" si="1"/>
        <v>119716.8</v>
      </c>
      <c r="AK23" s="2">
        <f t="shared" si="1"/>
        <v>152102.70000000001</v>
      </c>
      <c r="AL23" s="2">
        <f t="shared" si="1"/>
        <v>288674.09999999998</v>
      </c>
      <c r="AM23" s="2">
        <f t="shared" si="1"/>
        <v>1721.84</v>
      </c>
      <c r="AN23" s="2">
        <f t="shared" si="1"/>
        <v>205471.13999999998</v>
      </c>
      <c r="AO23" s="2">
        <f t="shared" si="1"/>
        <v>196677.6</v>
      </c>
      <c r="AP23" s="2">
        <f t="shared" si="1"/>
        <v>645.66</v>
      </c>
      <c r="AQ23" s="2">
        <f>SUM(AQ2:AQ22)</f>
        <v>4673795.8699999992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DelibxF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2026-04-09T16:53:32Z</dcterms:created>
  <dcterms:modified xsi:type="dcterms:W3CDTF">2026-04-09T18:45:12Z</dcterms:modified>
</cp:coreProperties>
</file>