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Fevereiro\Detalhado\Ambulatorial\"/>
    </mc:Choice>
  </mc:AlternateContent>
  <xr:revisionPtr revIDLastSave="0" documentId="13_ncr:1_{6EA2C355-8D3E-4235-A171-F9B32C83AD7F}" xr6:coauthVersionLast="47" xr6:coauthVersionMax="47" xr10:uidLastSave="{00000000-0000-0000-0000-000000000000}"/>
  <bookViews>
    <workbookView xWindow="10560" yWindow="30" windowWidth="14400" windowHeight="15600" xr2:uid="{34554FF8-6A4B-4A0B-B677-C618EEA669EE}"/>
  </bookViews>
  <sheets>
    <sheet name="Delib" sheetId="1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definedNames>
    <definedName name="delib30">Delib!$A$1:$B$27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5" l="1"/>
  <c r="D3" i="5"/>
  <c r="E3" i="5"/>
  <c r="F3" i="5"/>
  <c r="G3" i="5"/>
  <c r="H3" i="5"/>
  <c r="I3" i="5"/>
  <c r="J3" i="5"/>
  <c r="I3" i="6" s="1"/>
  <c r="K3" i="5"/>
  <c r="L3" i="5"/>
  <c r="M3" i="5"/>
  <c r="N3" i="5"/>
  <c r="O3" i="5"/>
  <c r="P3" i="5"/>
  <c r="Q3" i="5"/>
  <c r="R3" i="5"/>
  <c r="Q3" i="6" s="1"/>
  <c r="S3" i="5"/>
  <c r="T3" i="5"/>
  <c r="U3" i="5"/>
  <c r="V3" i="5"/>
  <c r="W3" i="5"/>
  <c r="X3" i="5"/>
  <c r="Y3" i="5"/>
  <c r="Z3" i="5"/>
  <c r="Y3" i="6" s="1"/>
  <c r="AA3" i="5"/>
  <c r="AB3" i="5"/>
  <c r="AC3" i="5"/>
  <c r="AD3" i="5"/>
  <c r="AE3" i="5"/>
  <c r="C4" i="5"/>
  <c r="D4" i="5"/>
  <c r="E4" i="5"/>
  <c r="D4" i="6" s="1"/>
  <c r="F4" i="5"/>
  <c r="G4" i="5"/>
  <c r="H4" i="5"/>
  <c r="I4" i="5"/>
  <c r="J4" i="5"/>
  <c r="K4" i="5"/>
  <c r="L4" i="5"/>
  <c r="M4" i="5"/>
  <c r="L4" i="6" s="1"/>
  <c r="N4" i="5"/>
  <c r="O4" i="5"/>
  <c r="P4" i="5"/>
  <c r="Q4" i="5"/>
  <c r="R4" i="5"/>
  <c r="S4" i="5"/>
  <c r="T4" i="5"/>
  <c r="U4" i="5"/>
  <c r="T4" i="6" s="1"/>
  <c r="V4" i="5"/>
  <c r="W4" i="5"/>
  <c r="X4" i="5"/>
  <c r="Y4" i="5"/>
  <c r="Z4" i="5"/>
  <c r="AA4" i="5"/>
  <c r="AB4" i="5"/>
  <c r="AC4" i="5"/>
  <c r="AB4" i="6" s="1"/>
  <c r="AD4" i="5"/>
  <c r="AE4" i="5"/>
  <c r="C5" i="5"/>
  <c r="D5" i="5"/>
  <c r="E5" i="5"/>
  <c r="F5" i="5"/>
  <c r="G5" i="5"/>
  <c r="H5" i="5"/>
  <c r="G5" i="6" s="1"/>
  <c r="I5" i="5"/>
  <c r="J5" i="5"/>
  <c r="K5" i="5"/>
  <c r="L5" i="5"/>
  <c r="M5" i="5"/>
  <c r="N5" i="5"/>
  <c r="O5" i="5"/>
  <c r="P5" i="5"/>
  <c r="O5" i="6" s="1"/>
  <c r="Q5" i="5"/>
  <c r="R5" i="5"/>
  <c r="S5" i="5"/>
  <c r="T5" i="5"/>
  <c r="U5" i="5"/>
  <c r="V5" i="5"/>
  <c r="W5" i="5"/>
  <c r="X5" i="5"/>
  <c r="W5" i="6" s="1"/>
  <c r="Y5" i="5"/>
  <c r="Z5" i="5"/>
  <c r="AA5" i="5"/>
  <c r="AB5" i="5"/>
  <c r="AC5" i="5"/>
  <c r="AD5" i="5"/>
  <c r="AE5" i="5"/>
  <c r="C6" i="5"/>
  <c r="B6" i="6" s="1"/>
  <c r="D6" i="5"/>
  <c r="E6" i="5"/>
  <c r="F6" i="5"/>
  <c r="G6" i="5"/>
  <c r="H6" i="5"/>
  <c r="I6" i="5"/>
  <c r="J6" i="5"/>
  <c r="I6" i="6" s="1"/>
  <c r="K6" i="5"/>
  <c r="J6" i="6" s="1"/>
  <c r="L6" i="5"/>
  <c r="M6" i="5"/>
  <c r="N6" i="5"/>
  <c r="O6" i="5"/>
  <c r="P6" i="5"/>
  <c r="Q6" i="5"/>
  <c r="R6" i="5"/>
  <c r="Q6" i="6" s="1"/>
  <c r="S6" i="5"/>
  <c r="R6" i="6" s="1"/>
  <c r="T6" i="5"/>
  <c r="U6" i="5"/>
  <c r="V6" i="5"/>
  <c r="W6" i="5"/>
  <c r="X6" i="5"/>
  <c r="Y6" i="5"/>
  <c r="Z6" i="5"/>
  <c r="Y6" i="6" s="1"/>
  <c r="AA6" i="5"/>
  <c r="Z6" i="6" s="1"/>
  <c r="AB6" i="5"/>
  <c r="AC6" i="5"/>
  <c r="AD6" i="5"/>
  <c r="AE6" i="5"/>
  <c r="C7" i="5"/>
  <c r="D7" i="5"/>
  <c r="E7" i="5"/>
  <c r="D7" i="6" s="1"/>
  <c r="F7" i="5"/>
  <c r="G7" i="5"/>
  <c r="H7" i="5"/>
  <c r="I7" i="5"/>
  <c r="J7" i="5"/>
  <c r="K7" i="5"/>
  <c r="L7" i="5"/>
  <c r="M7" i="5"/>
  <c r="L7" i="6" s="1"/>
  <c r="N7" i="5"/>
  <c r="M7" i="6" s="1"/>
  <c r="O7" i="5"/>
  <c r="P7" i="5"/>
  <c r="Q7" i="5"/>
  <c r="R7" i="5"/>
  <c r="S7" i="5"/>
  <c r="T7" i="5"/>
  <c r="U7" i="5"/>
  <c r="T7" i="6" s="1"/>
  <c r="V7" i="5"/>
  <c r="U7" i="6" s="1"/>
  <c r="W7" i="5"/>
  <c r="X7" i="5"/>
  <c r="Y7" i="5"/>
  <c r="Z7" i="5"/>
  <c r="AA7" i="5"/>
  <c r="AB7" i="5"/>
  <c r="AC7" i="5"/>
  <c r="AB7" i="6" s="1"/>
  <c r="AD7" i="5"/>
  <c r="AC7" i="6" s="1"/>
  <c r="AE7" i="5"/>
  <c r="C8" i="5"/>
  <c r="D8" i="5"/>
  <c r="E8" i="5"/>
  <c r="F8" i="5"/>
  <c r="G8" i="5"/>
  <c r="H8" i="5"/>
  <c r="G8" i="6" s="1"/>
  <c r="I8" i="5"/>
  <c r="H8" i="6" s="1"/>
  <c r="J8" i="5"/>
  <c r="K8" i="5"/>
  <c r="L8" i="5"/>
  <c r="M8" i="5"/>
  <c r="N8" i="5"/>
  <c r="O8" i="5"/>
  <c r="P8" i="5"/>
  <c r="O8" i="6" s="1"/>
  <c r="Q8" i="5"/>
  <c r="P8" i="6" s="1"/>
  <c r="R8" i="5"/>
  <c r="S8" i="5"/>
  <c r="T8" i="5"/>
  <c r="U8" i="5"/>
  <c r="V8" i="5"/>
  <c r="W8" i="5"/>
  <c r="X8" i="5"/>
  <c r="W8" i="6" s="1"/>
  <c r="Y8" i="5"/>
  <c r="X8" i="6" s="1"/>
  <c r="Z8" i="5"/>
  <c r="AA8" i="5"/>
  <c r="AB8" i="5"/>
  <c r="AC8" i="5"/>
  <c r="AD8" i="5"/>
  <c r="AE8" i="5"/>
  <c r="C9" i="5"/>
  <c r="B9" i="6" s="1"/>
  <c r="D9" i="5"/>
  <c r="C9" i="6" s="1"/>
  <c r="E9" i="5"/>
  <c r="F9" i="5"/>
  <c r="G9" i="5"/>
  <c r="H9" i="5"/>
  <c r="I9" i="5"/>
  <c r="J9" i="5"/>
  <c r="K9" i="5"/>
  <c r="J9" i="6" s="1"/>
  <c r="L9" i="5"/>
  <c r="M9" i="5"/>
  <c r="N9" i="5"/>
  <c r="O9" i="5"/>
  <c r="P9" i="5"/>
  <c r="Q9" i="5"/>
  <c r="R9" i="5"/>
  <c r="S9" i="5"/>
  <c r="R9" i="6" s="1"/>
  <c r="T9" i="5"/>
  <c r="S9" i="6" s="1"/>
  <c r="U9" i="5"/>
  <c r="V9" i="5"/>
  <c r="W9" i="5"/>
  <c r="X9" i="5"/>
  <c r="Y9" i="5"/>
  <c r="Z9" i="5"/>
  <c r="AA9" i="5"/>
  <c r="Z9" i="6" s="1"/>
  <c r="AB9" i="5"/>
  <c r="AA9" i="6" s="1"/>
  <c r="AC9" i="5"/>
  <c r="AD9" i="5"/>
  <c r="AE9" i="5"/>
  <c r="C10" i="5"/>
  <c r="D10" i="5"/>
  <c r="E10" i="5"/>
  <c r="F10" i="5"/>
  <c r="E10" i="6" s="1"/>
  <c r="G10" i="5"/>
  <c r="F10" i="6" s="1"/>
  <c r="H10" i="5"/>
  <c r="I10" i="5"/>
  <c r="J10" i="5"/>
  <c r="K10" i="5"/>
  <c r="L10" i="5"/>
  <c r="M10" i="5"/>
  <c r="N10" i="5"/>
  <c r="M10" i="6" s="1"/>
  <c r="O10" i="5"/>
  <c r="N10" i="6" s="1"/>
  <c r="P10" i="5"/>
  <c r="Q10" i="5"/>
  <c r="R10" i="5"/>
  <c r="S10" i="5"/>
  <c r="T10" i="5"/>
  <c r="U10" i="5"/>
  <c r="V10" i="5"/>
  <c r="U10" i="6" s="1"/>
  <c r="W10" i="5"/>
  <c r="V10" i="6" s="1"/>
  <c r="X10" i="5"/>
  <c r="Y10" i="5"/>
  <c r="Z10" i="5"/>
  <c r="AA10" i="5"/>
  <c r="AB10" i="5"/>
  <c r="AC10" i="5"/>
  <c r="AD10" i="5"/>
  <c r="AC10" i="6" s="1"/>
  <c r="AE10" i="5"/>
  <c r="AD10" i="6" s="1"/>
  <c r="C11" i="5"/>
  <c r="D11" i="5"/>
  <c r="E11" i="5"/>
  <c r="F11" i="5"/>
  <c r="G11" i="5"/>
  <c r="H11" i="5"/>
  <c r="I11" i="5"/>
  <c r="H11" i="6" s="1"/>
  <c r="J11" i="5"/>
  <c r="I11" i="6" s="1"/>
  <c r="K11" i="5"/>
  <c r="L11" i="5"/>
  <c r="M11" i="5"/>
  <c r="N11" i="5"/>
  <c r="O11" i="5"/>
  <c r="P11" i="5"/>
  <c r="Q11" i="5"/>
  <c r="P11" i="6" s="1"/>
  <c r="R11" i="5"/>
  <c r="S11" i="5"/>
  <c r="T11" i="5"/>
  <c r="U11" i="5"/>
  <c r="V11" i="5"/>
  <c r="W11" i="5"/>
  <c r="X11" i="5"/>
  <c r="Y11" i="5"/>
  <c r="X11" i="6" s="1"/>
  <c r="Z11" i="5"/>
  <c r="Y11" i="6" s="1"/>
  <c r="AA11" i="5"/>
  <c r="AB11" i="5"/>
  <c r="AC11" i="5"/>
  <c r="AD11" i="5"/>
  <c r="AE11" i="5"/>
  <c r="C12" i="5"/>
  <c r="D12" i="5"/>
  <c r="C12" i="6" s="1"/>
  <c r="E12" i="5"/>
  <c r="D12" i="6" s="1"/>
  <c r="F12" i="5"/>
  <c r="G12" i="5"/>
  <c r="H12" i="5"/>
  <c r="I12" i="5"/>
  <c r="J12" i="5"/>
  <c r="K12" i="5"/>
  <c r="L12" i="5"/>
  <c r="K12" i="6" s="1"/>
  <c r="M12" i="5"/>
  <c r="L12" i="6" s="1"/>
  <c r="N12" i="5"/>
  <c r="O12" i="5"/>
  <c r="P12" i="5"/>
  <c r="Q12" i="5"/>
  <c r="R12" i="5"/>
  <c r="S12" i="5"/>
  <c r="T12" i="5"/>
  <c r="S12" i="6" s="1"/>
  <c r="U12" i="5"/>
  <c r="T12" i="6" s="1"/>
  <c r="V12" i="5"/>
  <c r="W12" i="5"/>
  <c r="X12" i="5"/>
  <c r="Y12" i="5"/>
  <c r="Z12" i="5"/>
  <c r="AA12" i="5"/>
  <c r="AB12" i="5"/>
  <c r="AA12" i="6" s="1"/>
  <c r="AC12" i="5"/>
  <c r="AB12" i="6" s="1"/>
  <c r="AD12" i="5"/>
  <c r="AE12" i="5"/>
  <c r="C13" i="5"/>
  <c r="D13" i="5"/>
  <c r="E13" i="5"/>
  <c r="F13" i="5"/>
  <c r="G13" i="5"/>
  <c r="F13" i="6" s="1"/>
  <c r="H13" i="5"/>
  <c r="G13" i="6" s="1"/>
  <c r="I13" i="5"/>
  <c r="J13" i="5"/>
  <c r="K13" i="5"/>
  <c r="L13" i="5"/>
  <c r="M13" i="5"/>
  <c r="N13" i="5"/>
  <c r="O13" i="5"/>
  <c r="N13" i="6" s="1"/>
  <c r="P13" i="5"/>
  <c r="O13" i="6" s="1"/>
  <c r="Q13" i="5"/>
  <c r="R13" i="5"/>
  <c r="S13" i="5"/>
  <c r="T13" i="5"/>
  <c r="U13" i="5"/>
  <c r="V13" i="5"/>
  <c r="W13" i="5"/>
  <c r="V13" i="6" s="1"/>
  <c r="X13" i="5"/>
  <c r="Y13" i="5"/>
  <c r="Z13" i="5"/>
  <c r="AA13" i="5"/>
  <c r="AB13" i="5"/>
  <c r="AC13" i="5"/>
  <c r="AD13" i="5"/>
  <c r="AE13" i="5"/>
  <c r="AD13" i="6" s="1"/>
  <c r="C14" i="5"/>
  <c r="B14" i="6" s="1"/>
  <c r="D14" i="5"/>
  <c r="E14" i="5"/>
  <c r="F14" i="5"/>
  <c r="G14" i="5"/>
  <c r="H14" i="5"/>
  <c r="I14" i="5"/>
  <c r="J14" i="5"/>
  <c r="I14" i="6" s="1"/>
  <c r="K14" i="5"/>
  <c r="J14" i="6" s="1"/>
  <c r="L14" i="5"/>
  <c r="M14" i="5"/>
  <c r="N14" i="5"/>
  <c r="O14" i="5"/>
  <c r="P14" i="5"/>
  <c r="O14" i="6" s="1"/>
  <c r="Q14" i="5"/>
  <c r="R14" i="5"/>
  <c r="Q14" i="6" s="1"/>
  <c r="S14" i="5"/>
  <c r="R14" i="6" s="1"/>
  <c r="T14" i="5"/>
  <c r="U14" i="5"/>
  <c r="V14" i="5"/>
  <c r="W14" i="5"/>
  <c r="X14" i="5"/>
  <c r="W14" i="6" s="1"/>
  <c r="Y14" i="5"/>
  <c r="Z14" i="5"/>
  <c r="Y14" i="6" s="1"/>
  <c r="AA14" i="5"/>
  <c r="Z14" i="6" s="1"/>
  <c r="AB14" i="5"/>
  <c r="AC14" i="5"/>
  <c r="AD14" i="5"/>
  <c r="AE14" i="5"/>
  <c r="C15" i="5"/>
  <c r="B15" i="6" s="1"/>
  <c r="D15" i="5"/>
  <c r="E15" i="5"/>
  <c r="D15" i="6" s="1"/>
  <c r="F15" i="5"/>
  <c r="G15" i="5"/>
  <c r="H15" i="5"/>
  <c r="I15" i="5"/>
  <c r="J15" i="5"/>
  <c r="K15" i="5"/>
  <c r="J15" i="6" s="1"/>
  <c r="L15" i="5"/>
  <c r="M15" i="5"/>
  <c r="L15" i="6" s="1"/>
  <c r="N15" i="5"/>
  <c r="M15" i="6" s="1"/>
  <c r="O15" i="5"/>
  <c r="P15" i="5"/>
  <c r="Q15" i="5"/>
  <c r="R15" i="5"/>
  <c r="S15" i="5"/>
  <c r="R15" i="6" s="1"/>
  <c r="T15" i="5"/>
  <c r="U15" i="5"/>
  <c r="T15" i="6" s="1"/>
  <c r="V15" i="5"/>
  <c r="U15" i="6" s="1"/>
  <c r="W15" i="5"/>
  <c r="X15" i="5"/>
  <c r="Y15" i="5"/>
  <c r="Z15" i="5"/>
  <c r="AA15" i="5"/>
  <c r="Z15" i="6" s="1"/>
  <c r="AB15" i="5"/>
  <c r="AC15" i="5"/>
  <c r="AB15" i="6" s="1"/>
  <c r="AD15" i="5"/>
  <c r="AC15" i="6" s="1"/>
  <c r="AE15" i="5"/>
  <c r="C16" i="5"/>
  <c r="D16" i="5"/>
  <c r="E16" i="5"/>
  <c r="F16" i="5"/>
  <c r="E16" i="6" s="1"/>
  <c r="G16" i="5"/>
  <c r="H16" i="5"/>
  <c r="G16" i="6" s="1"/>
  <c r="I16" i="5"/>
  <c r="J16" i="5"/>
  <c r="K16" i="5"/>
  <c r="L16" i="5"/>
  <c r="M16" i="5"/>
  <c r="N16" i="5"/>
  <c r="M16" i="6" s="1"/>
  <c r="O16" i="5"/>
  <c r="P16" i="5"/>
  <c r="O16" i="6" s="1"/>
  <c r="Q16" i="5"/>
  <c r="P16" i="6" s="1"/>
  <c r="R16" i="5"/>
  <c r="S16" i="5"/>
  <c r="T16" i="5"/>
  <c r="U16" i="5"/>
  <c r="V16" i="5"/>
  <c r="U16" i="6" s="1"/>
  <c r="W16" i="5"/>
  <c r="X16" i="5"/>
  <c r="W16" i="6" s="1"/>
  <c r="Y16" i="5"/>
  <c r="X16" i="6" s="1"/>
  <c r="Z16" i="5"/>
  <c r="AA16" i="5"/>
  <c r="AB16" i="5"/>
  <c r="AC16" i="5"/>
  <c r="AD16" i="5"/>
  <c r="AC16" i="6" s="1"/>
  <c r="AE16" i="5"/>
  <c r="C17" i="5"/>
  <c r="B17" i="6" s="1"/>
  <c r="D17" i="5"/>
  <c r="C17" i="6" s="1"/>
  <c r="E17" i="5"/>
  <c r="F17" i="5"/>
  <c r="G17" i="5"/>
  <c r="H17" i="5"/>
  <c r="I17" i="5"/>
  <c r="H17" i="6" s="1"/>
  <c r="J17" i="5"/>
  <c r="K17" i="5"/>
  <c r="J17" i="6" s="1"/>
  <c r="L17" i="5"/>
  <c r="M17" i="5"/>
  <c r="N17" i="5"/>
  <c r="O17" i="5"/>
  <c r="P17" i="5"/>
  <c r="Q17" i="5"/>
  <c r="P17" i="6" s="1"/>
  <c r="R17" i="5"/>
  <c r="S17" i="5"/>
  <c r="R17" i="6" s="1"/>
  <c r="T17" i="5"/>
  <c r="S17" i="6" s="1"/>
  <c r="U17" i="5"/>
  <c r="V17" i="5"/>
  <c r="W17" i="5"/>
  <c r="X17" i="5"/>
  <c r="Y17" i="5"/>
  <c r="X17" i="6" s="1"/>
  <c r="Z17" i="5"/>
  <c r="AA17" i="5"/>
  <c r="Z17" i="6" s="1"/>
  <c r="AB17" i="5"/>
  <c r="AA17" i="6" s="1"/>
  <c r="AC17" i="5"/>
  <c r="AD17" i="5"/>
  <c r="AE17" i="5"/>
  <c r="C18" i="5"/>
  <c r="D18" i="5"/>
  <c r="C18" i="6" s="1"/>
  <c r="E18" i="5"/>
  <c r="F18" i="5"/>
  <c r="E18" i="6" s="1"/>
  <c r="G18" i="5"/>
  <c r="F18" i="6" s="1"/>
  <c r="H18" i="5"/>
  <c r="I18" i="5"/>
  <c r="J18" i="5"/>
  <c r="K18" i="5"/>
  <c r="L18" i="5"/>
  <c r="K18" i="6" s="1"/>
  <c r="M18" i="5"/>
  <c r="N18" i="5"/>
  <c r="M18" i="6" s="1"/>
  <c r="O18" i="5"/>
  <c r="P18" i="5"/>
  <c r="Q18" i="5"/>
  <c r="R18" i="5"/>
  <c r="S18" i="5"/>
  <c r="T18" i="5"/>
  <c r="S18" i="6" s="1"/>
  <c r="U18" i="5"/>
  <c r="V18" i="5"/>
  <c r="U18" i="6" s="1"/>
  <c r="W18" i="5"/>
  <c r="V18" i="6" s="1"/>
  <c r="X18" i="5"/>
  <c r="Y18" i="5"/>
  <c r="Z18" i="5"/>
  <c r="AA18" i="5"/>
  <c r="AB18" i="5"/>
  <c r="AA18" i="6" s="1"/>
  <c r="AC18" i="5"/>
  <c r="AD18" i="5"/>
  <c r="AC18" i="6" s="1"/>
  <c r="AE18" i="5"/>
  <c r="AD18" i="6" s="1"/>
  <c r="C19" i="5"/>
  <c r="D19" i="5"/>
  <c r="E19" i="5"/>
  <c r="F19" i="5"/>
  <c r="G19" i="5"/>
  <c r="F19" i="6" s="1"/>
  <c r="H19" i="5"/>
  <c r="I19" i="5"/>
  <c r="H19" i="6" s="1"/>
  <c r="J19" i="5"/>
  <c r="I19" i="6" s="1"/>
  <c r="K19" i="5"/>
  <c r="L19" i="5"/>
  <c r="M19" i="5"/>
  <c r="N19" i="5"/>
  <c r="O19" i="5"/>
  <c r="N19" i="6" s="1"/>
  <c r="P19" i="5"/>
  <c r="Q19" i="5"/>
  <c r="P19" i="6" s="1"/>
  <c r="R19" i="5"/>
  <c r="S19" i="5"/>
  <c r="T19" i="5"/>
  <c r="U19" i="5"/>
  <c r="V19" i="5"/>
  <c r="W19" i="5"/>
  <c r="V19" i="6" s="1"/>
  <c r="X19" i="5"/>
  <c r="Y19" i="5"/>
  <c r="X19" i="6" s="1"/>
  <c r="Z19" i="5"/>
  <c r="Y19" i="6" s="1"/>
  <c r="AA19" i="5"/>
  <c r="AB19" i="5"/>
  <c r="AC19" i="5"/>
  <c r="AD19" i="5"/>
  <c r="AE19" i="5"/>
  <c r="AD19" i="6" s="1"/>
  <c r="C20" i="5"/>
  <c r="D20" i="5"/>
  <c r="C20" i="6" s="1"/>
  <c r="E20" i="5"/>
  <c r="D20" i="6" s="1"/>
  <c r="F20" i="5"/>
  <c r="G20" i="5"/>
  <c r="H20" i="5"/>
  <c r="I20" i="5"/>
  <c r="J20" i="5"/>
  <c r="I20" i="6" s="1"/>
  <c r="K20" i="5"/>
  <c r="L20" i="5"/>
  <c r="K20" i="6" s="1"/>
  <c r="M20" i="5"/>
  <c r="L20" i="6" s="1"/>
  <c r="N20" i="5"/>
  <c r="O20" i="5"/>
  <c r="P20" i="5"/>
  <c r="Q20" i="5"/>
  <c r="R20" i="5"/>
  <c r="Q20" i="6" s="1"/>
  <c r="S20" i="5"/>
  <c r="R20" i="6" s="1"/>
  <c r="T20" i="5"/>
  <c r="S20" i="6" s="1"/>
  <c r="U20" i="5"/>
  <c r="T20" i="6" s="1"/>
  <c r="V20" i="5"/>
  <c r="W20" i="5"/>
  <c r="X20" i="5"/>
  <c r="Y20" i="5"/>
  <c r="Z20" i="5"/>
  <c r="Y20" i="6" s="1"/>
  <c r="AA20" i="5"/>
  <c r="Z20" i="6" s="1"/>
  <c r="AB20" i="5"/>
  <c r="AA20" i="6" s="1"/>
  <c r="AC20" i="5"/>
  <c r="AB20" i="6" s="1"/>
  <c r="AD20" i="5"/>
  <c r="AE20" i="5"/>
  <c r="C21" i="5"/>
  <c r="D21" i="5"/>
  <c r="E21" i="5"/>
  <c r="D21" i="6" s="1"/>
  <c r="F21" i="5"/>
  <c r="E21" i="6" s="1"/>
  <c r="G21" i="5"/>
  <c r="F21" i="6" s="1"/>
  <c r="H21" i="5"/>
  <c r="G21" i="6" s="1"/>
  <c r="I21" i="5"/>
  <c r="J21" i="5"/>
  <c r="K21" i="5"/>
  <c r="L21" i="5"/>
  <c r="M21" i="5"/>
  <c r="L21" i="6" s="1"/>
  <c r="N21" i="5"/>
  <c r="M21" i="6" s="1"/>
  <c r="O21" i="5"/>
  <c r="N21" i="6" s="1"/>
  <c r="P21" i="5"/>
  <c r="O21" i="6" s="1"/>
  <c r="Q21" i="5"/>
  <c r="R21" i="5"/>
  <c r="S21" i="5"/>
  <c r="T21" i="5"/>
  <c r="U21" i="5"/>
  <c r="T21" i="6" s="1"/>
  <c r="V21" i="5"/>
  <c r="U21" i="6" s="1"/>
  <c r="W21" i="5"/>
  <c r="V21" i="6" s="1"/>
  <c r="X21" i="5"/>
  <c r="W21" i="6" s="1"/>
  <c r="Y21" i="5"/>
  <c r="Z21" i="5"/>
  <c r="AA21" i="5"/>
  <c r="AB21" i="5"/>
  <c r="AC21" i="5"/>
  <c r="AB21" i="6" s="1"/>
  <c r="AD21" i="5"/>
  <c r="AC21" i="6" s="1"/>
  <c r="AE21" i="5"/>
  <c r="AD21" i="6" s="1"/>
  <c r="D2" i="5"/>
  <c r="E2" i="5"/>
  <c r="F2" i="5"/>
  <c r="G2" i="5"/>
  <c r="H2" i="5"/>
  <c r="I2" i="5"/>
  <c r="H2" i="6" s="1"/>
  <c r="J2" i="5"/>
  <c r="K2" i="5"/>
  <c r="L2" i="5"/>
  <c r="K2" i="6" s="1"/>
  <c r="M2" i="5"/>
  <c r="N2" i="5"/>
  <c r="O2" i="5"/>
  <c r="P2" i="5"/>
  <c r="Q2" i="5"/>
  <c r="P2" i="6" s="1"/>
  <c r="R2" i="5"/>
  <c r="S2" i="5"/>
  <c r="T2" i="5"/>
  <c r="S2" i="6" s="1"/>
  <c r="U2" i="5"/>
  <c r="V2" i="5"/>
  <c r="W2" i="5"/>
  <c r="X2" i="5"/>
  <c r="Y2" i="5"/>
  <c r="X2" i="6" s="1"/>
  <c r="Z2" i="5"/>
  <c r="AA2" i="5"/>
  <c r="Z2" i="6" s="1"/>
  <c r="AB2" i="5"/>
  <c r="AA2" i="6" s="1"/>
  <c r="AC2" i="5"/>
  <c r="AD2" i="5"/>
  <c r="AE2" i="5"/>
  <c r="C2" i="5"/>
  <c r="B2" i="6" s="1"/>
  <c r="B3" i="6"/>
  <c r="C3" i="6"/>
  <c r="D3" i="6"/>
  <c r="E3" i="6"/>
  <c r="F3" i="6"/>
  <c r="G3" i="6"/>
  <c r="H3" i="6"/>
  <c r="J3" i="6"/>
  <c r="K3" i="6"/>
  <c r="L3" i="6"/>
  <c r="M3" i="6"/>
  <c r="N3" i="6"/>
  <c r="O3" i="6"/>
  <c r="P3" i="6"/>
  <c r="R3" i="6"/>
  <c r="S3" i="6"/>
  <c r="T3" i="6"/>
  <c r="U3" i="6"/>
  <c r="V3" i="6"/>
  <c r="W3" i="6"/>
  <c r="X3" i="6"/>
  <c r="Z3" i="6"/>
  <c r="AA3" i="6"/>
  <c r="AB3" i="6"/>
  <c r="AC3" i="6"/>
  <c r="AD3" i="6"/>
  <c r="B4" i="6"/>
  <c r="C4" i="6"/>
  <c r="E4" i="6"/>
  <c r="F4" i="6"/>
  <c r="G4" i="6"/>
  <c r="H4" i="6"/>
  <c r="I4" i="6"/>
  <c r="J4" i="6"/>
  <c r="K4" i="6"/>
  <c r="M4" i="6"/>
  <c r="N4" i="6"/>
  <c r="O4" i="6"/>
  <c r="P4" i="6"/>
  <c r="Q4" i="6"/>
  <c r="R4" i="6"/>
  <c r="S4" i="6"/>
  <c r="U4" i="6"/>
  <c r="V4" i="6"/>
  <c r="W4" i="6"/>
  <c r="X4" i="6"/>
  <c r="Y4" i="6"/>
  <c r="Z4" i="6"/>
  <c r="AA4" i="6"/>
  <c r="AC4" i="6"/>
  <c r="AD4" i="6"/>
  <c r="B5" i="6"/>
  <c r="C5" i="6"/>
  <c r="D5" i="6"/>
  <c r="E5" i="6"/>
  <c r="F5" i="6"/>
  <c r="H5" i="6"/>
  <c r="I5" i="6"/>
  <c r="J5" i="6"/>
  <c r="K5" i="6"/>
  <c r="L5" i="6"/>
  <c r="M5" i="6"/>
  <c r="N5" i="6"/>
  <c r="P5" i="6"/>
  <c r="Q5" i="6"/>
  <c r="R5" i="6"/>
  <c r="S5" i="6"/>
  <c r="T5" i="6"/>
  <c r="U5" i="6"/>
  <c r="V5" i="6"/>
  <c r="X5" i="6"/>
  <c r="Y5" i="6"/>
  <c r="Z5" i="6"/>
  <c r="AA5" i="6"/>
  <c r="AB5" i="6"/>
  <c r="AC5" i="6"/>
  <c r="AD5" i="6"/>
  <c r="C6" i="6"/>
  <c r="D6" i="6"/>
  <c r="E6" i="6"/>
  <c r="F6" i="6"/>
  <c r="G6" i="6"/>
  <c r="H6" i="6"/>
  <c r="K6" i="6"/>
  <c r="L6" i="6"/>
  <c r="M6" i="6"/>
  <c r="N6" i="6"/>
  <c r="O6" i="6"/>
  <c r="P6" i="6"/>
  <c r="S6" i="6"/>
  <c r="T6" i="6"/>
  <c r="U6" i="6"/>
  <c r="V6" i="6"/>
  <c r="W6" i="6"/>
  <c r="X6" i="6"/>
  <c r="AA6" i="6"/>
  <c r="AB6" i="6"/>
  <c r="AC6" i="6"/>
  <c r="AD6" i="6"/>
  <c r="B7" i="6"/>
  <c r="C7" i="6"/>
  <c r="E7" i="6"/>
  <c r="F7" i="6"/>
  <c r="G7" i="6"/>
  <c r="H7" i="6"/>
  <c r="I7" i="6"/>
  <c r="J7" i="6"/>
  <c r="K7" i="6"/>
  <c r="N7" i="6"/>
  <c r="O7" i="6"/>
  <c r="P7" i="6"/>
  <c r="Q7" i="6"/>
  <c r="R7" i="6"/>
  <c r="S7" i="6"/>
  <c r="V7" i="6"/>
  <c r="W7" i="6"/>
  <c r="X7" i="6"/>
  <c r="Y7" i="6"/>
  <c r="Z7" i="6"/>
  <c r="AA7" i="6"/>
  <c r="AD7" i="6"/>
  <c r="B8" i="6"/>
  <c r="C8" i="6"/>
  <c r="D8" i="6"/>
  <c r="E8" i="6"/>
  <c r="F8" i="6"/>
  <c r="I8" i="6"/>
  <c r="J8" i="6"/>
  <c r="K8" i="6"/>
  <c r="L8" i="6"/>
  <c r="M8" i="6"/>
  <c r="N8" i="6"/>
  <c r="Q8" i="6"/>
  <c r="R8" i="6"/>
  <c r="S8" i="6"/>
  <c r="T8" i="6"/>
  <c r="U8" i="6"/>
  <c r="V8" i="6"/>
  <c r="Y8" i="6"/>
  <c r="Z8" i="6"/>
  <c r="AA8" i="6"/>
  <c r="AB8" i="6"/>
  <c r="AC8" i="6"/>
  <c r="AD8" i="6"/>
  <c r="D9" i="6"/>
  <c r="E9" i="6"/>
  <c r="F9" i="6"/>
  <c r="G9" i="6"/>
  <c r="H9" i="6"/>
  <c r="I9" i="6"/>
  <c r="K9" i="6"/>
  <c r="L9" i="6"/>
  <c r="M9" i="6"/>
  <c r="N9" i="6"/>
  <c r="O9" i="6"/>
  <c r="P9" i="6"/>
  <c r="Q9" i="6"/>
  <c r="T9" i="6"/>
  <c r="U9" i="6"/>
  <c r="V9" i="6"/>
  <c r="W9" i="6"/>
  <c r="X9" i="6"/>
  <c r="Y9" i="6"/>
  <c r="AB9" i="6"/>
  <c r="AC9" i="6"/>
  <c r="AD9" i="6"/>
  <c r="B10" i="6"/>
  <c r="C10" i="6"/>
  <c r="D10" i="6"/>
  <c r="G10" i="6"/>
  <c r="H10" i="6"/>
  <c r="I10" i="6"/>
  <c r="J10" i="6"/>
  <c r="K10" i="6"/>
  <c r="L10" i="6"/>
  <c r="O10" i="6"/>
  <c r="P10" i="6"/>
  <c r="Q10" i="6"/>
  <c r="R10" i="6"/>
  <c r="S10" i="6"/>
  <c r="T10" i="6"/>
  <c r="W10" i="6"/>
  <c r="X10" i="6"/>
  <c r="Y10" i="6"/>
  <c r="Z10" i="6"/>
  <c r="AA10" i="6"/>
  <c r="AB10" i="6"/>
  <c r="B11" i="6"/>
  <c r="C11" i="6"/>
  <c r="D11" i="6"/>
  <c r="E11" i="6"/>
  <c r="F11" i="6"/>
  <c r="G11" i="6"/>
  <c r="J11" i="6"/>
  <c r="K11" i="6"/>
  <c r="L11" i="6"/>
  <c r="M11" i="6"/>
  <c r="N11" i="6"/>
  <c r="O11" i="6"/>
  <c r="Q11" i="6"/>
  <c r="R11" i="6"/>
  <c r="S11" i="6"/>
  <c r="T11" i="6"/>
  <c r="U11" i="6"/>
  <c r="V11" i="6"/>
  <c r="W11" i="6"/>
  <c r="Z11" i="6"/>
  <c r="AA11" i="6"/>
  <c r="AB11" i="6"/>
  <c r="AC11" i="6"/>
  <c r="AD11" i="6"/>
  <c r="B12" i="6"/>
  <c r="E12" i="6"/>
  <c r="F12" i="6"/>
  <c r="G12" i="6"/>
  <c r="H12" i="6"/>
  <c r="I12" i="6"/>
  <c r="J12" i="6"/>
  <c r="M12" i="6"/>
  <c r="N12" i="6"/>
  <c r="O12" i="6"/>
  <c r="P12" i="6"/>
  <c r="Q12" i="6"/>
  <c r="R12" i="6"/>
  <c r="U12" i="6"/>
  <c r="V12" i="6"/>
  <c r="W12" i="6"/>
  <c r="X12" i="6"/>
  <c r="Y12" i="6"/>
  <c r="Z12" i="6"/>
  <c r="AC12" i="6"/>
  <c r="AD12" i="6"/>
  <c r="B13" i="6"/>
  <c r="C13" i="6"/>
  <c r="D13" i="6"/>
  <c r="E13" i="6"/>
  <c r="H13" i="6"/>
  <c r="I13" i="6"/>
  <c r="J13" i="6"/>
  <c r="K13" i="6"/>
  <c r="L13" i="6"/>
  <c r="M13" i="6"/>
  <c r="P13" i="6"/>
  <c r="Q13" i="6"/>
  <c r="R13" i="6"/>
  <c r="S13" i="6"/>
  <c r="T13" i="6"/>
  <c r="U13" i="6"/>
  <c r="W13" i="6"/>
  <c r="X13" i="6"/>
  <c r="Y13" i="6"/>
  <c r="Z13" i="6"/>
  <c r="AA13" i="6"/>
  <c r="AB13" i="6"/>
  <c r="AC13" i="6"/>
  <c r="C14" i="6"/>
  <c r="D14" i="6"/>
  <c r="E14" i="6"/>
  <c r="F14" i="6"/>
  <c r="G14" i="6"/>
  <c r="H14" i="6"/>
  <c r="K14" i="6"/>
  <c r="L14" i="6"/>
  <c r="M14" i="6"/>
  <c r="N14" i="6"/>
  <c r="P14" i="6"/>
  <c r="S14" i="6"/>
  <c r="T14" i="6"/>
  <c r="U14" i="6"/>
  <c r="V14" i="6"/>
  <c r="X14" i="6"/>
  <c r="AA14" i="6"/>
  <c r="AB14" i="6"/>
  <c r="AC14" i="6"/>
  <c r="AD14" i="6"/>
  <c r="C15" i="6"/>
  <c r="E15" i="6"/>
  <c r="F15" i="6"/>
  <c r="G15" i="6"/>
  <c r="H15" i="6"/>
  <c r="I15" i="6"/>
  <c r="K15" i="6"/>
  <c r="N15" i="6"/>
  <c r="O15" i="6"/>
  <c r="P15" i="6"/>
  <c r="Q15" i="6"/>
  <c r="S15" i="6"/>
  <c r="V15" i="6"/>
  <c r="W15" i="6"/>
  <c r="X15" i="6"/>
  <c r="Y15" i="6"/>
  <c r="AA15" i="6"/>
  <c r="AD15" i="6"/>
  <c r="B16" i="6"/>
  <c r="C16" i="6"/>
  <c r="D16" i="6"/>
  <c r="F16" i="6"/>
  <c r="H16" i="6"/>
  <c r="I16" i="6"/>
  <c r="J16" i="6"/>
  <c r="K16" i="6"/>
  <c r="L16" i="6"/>
  <c r="N16" i="6"/>
  <c r="Q16" i="6"/>
  <c r="R16" i="6"/>
  <c r="S16" i="6"/>
  <c r="T16" i="6"/>
  <c r="V16" i="6"/>
  <c r="Y16" i="6"/>
  <c r="Z16" i="6"/>
  <c r="AA16" i="6"/>
  <c r="AB16" i="6"/>
  <c r="AD16" i="6"/>
  <c r="D17" i="6"/>
  <c r="E17" i="6"/>
  <c r="F17" i="6"/>
  <c r="G17" i="6"/>
  <c r="I17" i="6"/>
  <c r="K17" i="6"/>
  <c r="L17" i="6"/>
  <c r="M17" i="6"/>
  <c r="N17" i="6"/>
  <c r="O17" i="6"/>
  <c r="Q17" i="6"/>
  <c r="T17" i="6"/>
  <c r="U17" i="6"/>
  <c r="V17" i="6"/>
  <c r="W17" i="6"/>
  <c r="Y17" i="6"/>
  <c r="AB17" i="6"/>
  <c r="AC17" i="6"/>
  <c r="AD17" i="6"/>
  <c r="B18" i="6"/>
  <c r="D18" i="6"/>
  <c r="G18" i="6"/>
  <c r="H18" i="6"/>
  <c r="I18" i="6"/>
  <c r="J18" i="6"/>
  <c r="L18" i="6"/>
  <c r="N18" i="6"/>
  <c r="O18" i="6"/>
  <c r="P18" i="6"/>
  <c r="Q18" i="6"/>
  <c r="R18" i="6"/>
  <c r="T18" i="6"/>
  <c r="W18" i="6"/>
  <c r="X18" i="6"/>
  <c r="Y18" i="6"/>
  <c r="Z18" i="6"/>
  <c r="AB18" i="6"/>
  <c r="B19" i="6"/>
  <c r="C19" i="6"/>
  <c r="D19" i="6"/>
  <c r="E19" i="6"/>
  <c r="G19" i="6"/>
  <c r="J19" i="6"/>
  <c r="K19" i="6"/>
  <c r="L19" i="6"/>
  <c r="M19" i="6"/>
  <c r="O19" i="6"/>
  <c r="Q19" i="6"/>
  <c r="R19" i="6"/>
  <c r="S19" i="6"/>
  <c r="T19" i="6"/>
  <c r="U19" i="6"/>
  <c r="W19" i="6"/>
  <c r="Z19" i="6"/>
  <c r="AA19" i="6"/>
  <c r="AB19" i="6"/>
  <c r="AC19" i="6"/>
  <c r="B20" i="6"/>
  <c r="E20" i="6"/>
  <c r="F20" i="6"/>
  <c r="G20" i="6"/>
  <c r="H20" i="6"/>
  <c r="J20" i="6"/>
  <c r="M20" i="6"/>
  <c r="N20" i="6"/>
  <c r="O20" i="6"/>
  <c r="P20" i="6"/>
  <c r="U20" i="6"/>
  <c r="V20" i="6"/>
  <c r="W20" i="6"/>
  <c r="X20" i="6"/>
  <c r="AC20" i="6"/>
  <c r="AD20" i="6"/>
  <c r="B21" i="6"/>
  <c r="C21" i="6"/>
  <c r="H21" i="6"/>
  <c r="I21" i="6"/>
  <c r="J21" i="6"/>
  <c r="K21" i="6"/>
  <c r="P21" i="6"/>
  <c r="Q21" i="6"/>
  <c r="R21" i="6"/>
  <c r="S21" i="6"/>
  <c r="X21" i="6"/>
  <c r="Y21" i="6"/>
  <c r="Z21" i="6"/>
  <c r="AA21" i="6"/>
  <c r="C2" i="6"/>
  <c r="D2" i="6"/>
  <c r="E2" i="6"/>
  <c r="F2" i="6"/>
  <c r="G2" i="6"/>
  <c r="I2" i="6"/>
  <c r="J2" i="6"/>
  <c r="L2" i="6"/>
  <c r="M2" i="6"/>
  <c r="N2" i="6"/>
  <c r="O2" i="6"/>
  <c r="Q2" i="6"/>
  <c r="R2" i="6"/>
  <c r="T2" i="6"/>
  <c r="U2" i="6"/>
  <c r="V2" i="6"/>
  <c r="W2" i="6"/>
  <c r="Y2" i="6"/>
  <c r="AB2" i="6"/>
  <c r="AC2" i="6"/>
  <c r="AD2" i="6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" i="5"/>
  <c r="AE21" i="6" l="1"/>
  <c r="AE5" i="6"/>
  <c r="K22" i="6"/>
  <c r="AE13" i="6"/>
  <c r="AA22" i="6"/>
  <c r="C22" i="6"/>
  <c r="AE12" i="6"/>
  <c r="AE6" i="6"/>
  <c r="S22" i="6"/>
  <c r="AE8" i="6"/>
  <c r="AE14" i="6"/>
  <c r="AE10" i="6"/>
  <c r="AE4" i="6"/>
  <c r="AE18" i="6"/>
  <c r="AE17" i="6"/>
  <c r="AE9" i="6"/>
  <c r="AE7" i="6"/>
  <c r="AE16" i="6"/>
  <c r="AE15" i="6"/>
  <c r="AE19" i="6"/>
  <c r="AE11" i="6"/>
  <c r="AE20" i="6"/>
  <c r="Q22" i="6"/>
  <c r="J22" i="6"/>
  <c r="AE3" i="6"/>
  <c r="R22" i="6"/>
  <c r="I22" i="6"/>
  <c r="Z22" i="6"/>
  <c r="Y22" i="6"/>
  <c r="W22" i="6"/>
  <c r="X22" i="6"/>
  <c r="P22" i="6"/>
  <c r="E22" i="6"/>
  <c r="AA22" i="5"/>
  <c r="D22" i="6"/>
  <c r="F22" i="6"/>
  <c r="V22" i="6"/>
  <c r="M22" i="6"/>
  <c r="AD22" i="6"/>
  <c r="U22" i="6"/>
  <c r="L22" i="6"/>
  <c r="G22" i="6"/>
  <c r="O22" i="6"/>
  <c r="H22" i="6"/>
  <c r="AC22" i="6"/>
  <c r="T22" i="6"/>
  <c r="N22" i="6"/>
  <c r="AB22" i="6"/>
  <c r="B22" i="6"/>
  <c r="AE2" i="6"/>
  <c r="Z22" i="5"/>
  <c r="R22" i="5"/>
  <c r="J22" i="5"/>
  <c r="AF20" i="5"/>
  <c r="AF12" i="5"/>
  <c r="AF4" i="5"/>
  <c r="Y22" i="5"/>
  <c r="Q22" i="5"/>
  <c r="I22" i="5"/>
  <c r="P22" i="5"/>
  <c r="H22" i="5"/>
  <c r="AF18" i="5"/>
  <c r="AF10" i="5"/>
  <c r="AE22" i="5"/>
  <c r="W22" i="5"/>
  <c r="O22" i="5"/>
  <c r="G22" i="5"/>
  <c r="X22" i="5"/>
  <c r="AD22" i="5"/>
  <c r="V22" i="5"/>
  <c r="N22" i="5"/>
  <c r="F22" i="5"/>
  <c r="AF16" i="5"/>
  <c r="AF8" i="5"/>
  <c r="AC22" i="5"/>
  <c r="AB22" i="5"/>
  <c r="AF15" i="5"/>
  <c r="AF7" i="5"/>
  <c r="U22" i="5"/>
  <c r="M22" i="5"/>
  <c r="E22" i="5"/>
  <c r="AF2" i="5"/>
  <c r="AF14" i="5"/>
  <c r="AF6" i="5"/>
  <c r="T22" i="5"/>
  <c r="L22" i="5"/>
  <c r="D22" i="5"/>
  <c r="AF21" i="5"/>
  <c r="AF13" i="5"/>
  <c r="AF5" i="5"/>
  <c r="S22" i="5"/>
  <c r="K22" i="5"/>
  <c r="C22" i="5"/>
  <c r="AF19" i="5"/>
  <c r="AF11" i="5"/>
  <c r="AF3" i="5"/>
  <c r="AF17" i="5"/>
  <c r="AF9" i="5"/>
  <c r="AE22" i="6" l="1"/>
  <c r="AF22" i="5"/>
</calcChain>
</file>

<file path=xl/sharedStrings.xml><?xml version="1.0" encoding="utf-8"?>
<sst xmlns="http://schemas.openxmlformats.org/spreadsheetml/2006/main" count="243" uniqueCount="55">
  <si>
    <t>Estabelecimentos CNES-SC</t>
  </si>
  <si>
    <t>Freqüência</t>
  </si>
  <si>
    <t>Valor Aprovado</t>
  </si>
  <si>
    <t>0610062 HOSPITAL DE OLHOS DE CONCORDIA LTDA</t>
  </si>
  <si>
    <t>2303167 HOSPITAL SANTO ANTONIO DE ITAPEMA</t>
  </si>
  <si>
    <t>2303892 HOSPITAL SAO FRANCISCO</t>
  </si>
  <si>
    <t>2379627 HOSPITAL SAMARIA</t>
  </si>
  <si>
    <t>2491249 HOSPITAL SANTA CRUZ DE CANOINHAS</t>
  </si>
  <si>
    <t>2521296 HOSPITAL BETHESDA</t>
  </si>
  <si>
    <t>2521695 HOSPITAL RIO NEGRINHO</t>
  </si>
  <si>
    <t>2522209 HOSPITAL MISERICORDIA</t>
  </si>
  <si>
    <t>2522691 HOSPITAL E MATERNIDADE MARIETA KONDER BORNHAUSEN</t>
  </si>
  <si>
    <t>2541343 CLINICA DE OLHOS PEREIRA</t>
  </si>
  <si>
    <t>2558246 HOSPITAL SANTA ISABEL</t>
  </si>
  <si>
    <t>2568713 HOSPITAL REGIONAL ALTO VALE</t>
  </si>
  <si>
    <t>2662914 HOSPITAL SEARA DO BEM MATERNO E INFANTIL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</si>
  <si>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</si>
  <si>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</si>
  <si>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</si>
  <si>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</si>
  <si>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3590909 HOSPITAL DA VISAO</t>
  </si>
  <si>
    <t>4564812 MULTI HOSPITAL</t>
  </si>
  <si>
    <t>4575407 COB CENTRO OFTALMOLOGICO DE BLUMENAU</t>
  </si>
  <si>
    <t>5164222 NIEDERAUER CLINICA DE OLHOS HOSPITAL DIA LTDA</t>
  </si>
  <si>
    <t>5431212 CARDIO VISAO</t>
  </si>
  <si>
    <t>5458471 INSTITUTO DE OLHOS ALTO VALE</t>
  </si>
  <si>
    <t>6567274 CLINICA DE OLHOS ANTONELLI</t>
  </si>
  <si>
    <t>7728557 BOJ FILIAL</t>
  </si>
  <si>
    <t>9175849 OPHTALMUS CLINICA DE OLHOS CC</t>
  </si>
  <si>
    <t>9359397 HOSPITAL DA VISAO JOINVILLE</t>
  </si>
  <si>
    <t>9530053 DARIO ANTONELLI OFTALMOLOGIA LTDA</t>
  </si>
  <si>
    <t>9819371 CLINICA MEDICA CORAL</t>
  </si>
  <si>
    <t>Total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</si>
  <si>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</si>
  <si>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</si>
  <si>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</si>
  <si>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</si>
  <si>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0405020023 CORRECAO CIRURGICA DO ESTRABISMO (ATE 2 MUSCULOS)</t>
  </si>
  <si>
    <t>0405030045 FOTOCOAGULACAO A LASER</t>
  </si>
  <si>
    <t>0405030134 VITRECTOMIA ANTERIOR</t>
  </si>
  <si>
    <t>0405030193 PAN-FOTOCOAGULACAO DE RETINA A LASER</t>
  </si>
  <si>
    <t>0405040105 EXPLANTE DE LENTE INTRA OCULAR</t>
  </si>
  <si>
    <t>0405040202 TRATAMENTO DE PTOSE PALPEBRAL</t>
  </si>
  <si>
    <t>0405050020 CAPSULOTOMIA A YAG LASER</t>
  </si>
  <si>
    <t>0405050046 CICLOCRIOCOAGULACAO / DIATERMIA</t>
  </si>
  <si>
    <t>0405050100 FACECTOMIA S/ IMPLANTE DE LENTE INTRA-OCULAR</t>
  </si>
  <si>
    <t>0405050151 IMPLANTE SECUNDARIO DE LENTE INTRA-OCULAR - LIO</t>
  </si>
  <si>
    <t>0405050194 IRIDOTOMIA A LASER</t>
  </si>
  <si>
    <t>0405050216 RECOBRIMENTO CONJUNTIVAL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</si>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</sst>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8A8B3-36CC-4A69-9CD6-EF54B4795D43}">
  <dimension ref="A1:B27"/>
  <sheetViews>
    <sheetView tabSelected="1" workbookViewId="0">
      <selection activeCell="B27" sqref="B27"/>
    </sheetView>
  </sheetViews>
  <sheetFormatPr defaultRowHeight="15" x14ac:dyDescent="0.25"/>
  <cols>
    <col min="1" max="1" width="11.5703125" customWidth="1"/>
    <col min="2" max="2" width="14.85546875" customWidth="1"/>
  </cols>
  <sheetData>
    <row r="1" spans="1:2" x14ac:dyDescent="0.25">
      <c r="A1" t="s">
        <v>53</v>
      </c>
      <c r="B1" t="s">
        <v>54</v>
      </c>
    </row>
    <row r="2" spans="1:2" x14ac:dyDescent="0.25">
      <c r="A2">
        <v>405010010</v>
      </c>
      <c r="B2" s="1">
        <v>407.48</v>
      </c>
    </row>
    <row r="3" spans="1:2" x14ac:dyDescent="0.25">
      <c r="A3">
        <v>405010028</v>
      </c>
      <c r="B3" s="1">
        <v>278.89999999999998</v>
      </c>
    </row>
    <row r="4" spans="1:2" x14ac:dyDescent="0.25">
      <c r="A4">
        <v>405010079</v>
      </c>
      <c r="B4" s="1">
        <v>393.75</v>
      </c>
    </row>
    <row r="5" spans="1:2" x14ac:dyDescent="0.25">
      <c r="A5">
        <v>405010117</v>
      </c>
      <c r="B5" s="1">
        <v>689.66</v>
      </c>
    </row>
    <row r="6" spans="1:2" x14ac:dyDescent="0.25">
      <c r="A6">
        <v>405010125</v>
      </c>
      <c r="B6" s="1">
        <v>622.08000000000004</v>
      </c>
    </row>
    <row r="7" spans="1:2" x14ac:dyDescent="0.25">
      <c r="A7">
        <v>405020015</v>
      </c>
      <c r="B7" s="1">
        <v>1661.76</v>
      </c>
    </row>
    <row r="8" spans="1:2" x14ac:dyDescent="0.25">
      <c r="A8">
        <v>405030045</v>
      </c>
      <c r="B8" s="1">
        <v>538.04999999999995</v>
      </c>
    </row>
    <row r="9" spans="1:2" x14ac:dyDescent="0.25">
      <c r="A9">
        <v>405030070</v>
      </c>
      <c r="B9" s="1">
        <v>1074.8599999999999</v>
      </c>
    </row>
    <row r="10" spans="1:2" x14ac:dyDescent="0.25">
      <c r="A10">
        <v>405030134</v>
      </c>
      <c r="B10" s="1">
        <v>381.08</v>
      </c>
    </row>
    <row r="11" spans="1:2" x14ac:dyDescent="0.25">
      <c r="A11">
        <v>405030193</v>
      </c>
      <c r="B11" s="1">
        <v>430.46</v>
      </c>
    </row>
    <row r="12" spans="1:2" x14ac:dyDescent="0.25">
      <c r="A12">
        <v>405040016</v>
      </c>
      <c r="B12" s="1">
        <v>564.17999999999995</v>
      </c>
    </row>
    <row r="13" spans="1:2" x14ac:dyDescent="0.25">
      <c r="A13">
        <v>405040105</v>
      </c>
      <c r="B13" s="1">
        <v>846.19</v>
      </c>
    </row>
    <row r="14" spans="1:2" x14ac:dyDescent="0.25">
      <c r="A14">
        <v>405050011</v>
      </c>
      <c r="B14" s="1">
        <v>499.7</v>
      </c>
    </row>
    <row r="15" spans="1:2" x14ac:dyDescent="0.25">
      <c r="A15">
        <v>405050020</v>
      </c>
      <c r="B15" s="1">
        <v>451.08</v>
      </c>
    </row>
    <row r="16" spans="1:2" x14ac:dyDescent="0.25">
      <c r="A16">
        <v>405050097</v>
      </c>
      <c r="B16" s="1">
        <v>531.6</v>
      </c>
    </row>
    <row r="17" spans="1:2" x14ac:dyDescent="0.25">
      <c r="A17">
        <v>405050100</v>
      </c>
      <c r="B17" s="1">
        <v>483.6</v>
      </c>
    </row>
    <row r="18" spans="1:2" x14ac:dyDescent="0.25">
      <c r="A18">
        <v>405050119</v>
      </c>
      <c r="B18" s="1">
        <v>450</v>
      </c>
    </row>
    <row r="19" spans="1:2" x14ac:dyDescent="0.25">
      <c r="A19">
        <v>405050127</v>
      </c>
      <c r="B19" s="1">
        <v>405</v>
      </c>
    </row>
    <row r="20" spans="1:2" x14ac:dyDescent="0.25">
      <c r="A20">
        <v>405050143</v>
      </c>
      <c r="B20" s="1">
        <v>1083.55</v>
      </c>
    </row>
    <row r="21" spans="1:2" x14ac:dyDescent="0.25">
      <c r="A21">
        <v>405050151</v>
      </c>
      <c r="B21" s="1">
        <v>1112.83</v>
      </c>
    </row>
    <row r="22" spans="1:2" x14ac:dyDescent="0.25">
      <c r="A22">
        <v>405050194</v>
      </c>
      <c r="B22" s="1">
        <v>405</v>
      </c>
    </row>
    <row r="23" spans="1:2" x14ac:dyDescent="0.25">
      <c r="A23">
        <v>405050216</v>
      </c>
      <c r="B23" s="1">
        <v>516.80999999999995</v>
      </c>
    </row>
    <row r="24" spans="1:2" x14ac:dyDescent="0.25">
      <c r="A24">
        <v>405050224</v>
      </c>
      <c r="B24" s="1">
        <v>872.88</v>
      </c>
    </row>
    <row r="25" spans="1:2" x14ac:dyDescent="0.25">
      <c r="A25">
        <v>405050321</v>
      </c>
      <c r="B25" s="1">
        <v>898.35</v>
      </c>
    </row>
    <row r="26" spans="1:2" x14ac:dyDescent="0.25">
      <c r="A26">
        <v>405050372</v>
      </c>
      <c r="B26" s="1">
        <v>450</v>
      </c>
    </row>
    <row r="27" spans="1:2" x14ac:dyDescent="0.25">
      <c r="A27">
        <v>409050083</v>
      </c>
      <c r="B27" s="1">
        <v>657.36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D67C-FF16-4D0A-AB48-3D6A40B389BE}">
  <dimension ref="A1:C31"/>
  <sheetViews>
    <sheetView workbookViewId="0">
      <selection activeCell="C1" sqref="C1:C31"/>
    </sheetView>
  </sheetViews>
  <sheetFormatPr defaultRowHeight="15" x14ac:dyDescent="0.25"/>
  <cols>
    <col min="3" max="3" width="15.85546875" bestFit="1" customWidth="1"/>
  </cols>
  <sheetData>
    <row r="1" spans="1:3" x14ac:dyDescent="0.25">
      <c r="A1" t="s">
        <v>0</v>
      </c>
      <c r="B1" t="s">
        <v>1</v>
      </c>
      <c r="C1" s="1" t="s">
        <v>2</v>
      </c>
    </row>
    <row r="2" spans="1:3" x14ac:dyDescent="0.25">
      <c r="A2" t="s">
        <v>3</v>
      </c>
      <c r="B2">
        <v>47</v>
      </c>
      <c r="C2" s="1">
        <v>12865.01</v>
      </c>
    </row>
    <row r="3" spans="1:3" x14ac:dyDescent="0.25">
      <c r="A3" t="s">
        <v>4</v>
      </c>
      <c r="B3">
        <v>40</v>
      </c>
      <c r="C3" s="1">
        <v>30864</v>
      </c>
    </row>
    <row r="4" spans="1:3" x14ac:dyDescent="0.25">
      <c r="A4" t="s">
        <v>5</v>
      </c>
      <c r="B4">
        <v>11</v>
      </c>
      <c r="C4" s="1">
        <v>8487.6</v>
      </c>
    </row>
    <row r="5" spans="1:3" x14ac:dyDescent="0.25">
      <c r="A5" t="s">
        <v>6</v>
      </c>
      <c r="B5">
        <v>5</v>
      </c>
      <c r="C5" s="1">
        <v>1095.5999999999999</v>
      </c>
    </row>
    <row r="6" spans="1:3" x14ac:dyDescent="0.25">
      <c r="A6" t="s">
        <v>7</v>
      </c>
      <c r="B6">
        <v>2</v>
      </c>
      <c r="C6" s="1">
        <v>1209.8399999999999</v>
      </c>
    </row>
    <row r="7" spans="1:3" x14ac:dyDescent="0.25">
      <c r="A7" t="s">
        <v>8</v>
      </c>
      <c r="B7">
        <v>100</v>
      </c>
      <c r="C7" s="1">
        <v>77160</v>
      </c>
    </row>
    <row r="8" spans="1:3" x14ac:dyDescent="0.25">
      <c r="A8" t="s">
        <v>9</v>
      </c>
      <c r="B8">
        <v>7</v>
      </c>
      <c r="C8" s="1">
        <v>1533.84</v>
      </c>
    </row>
    <row r="9" spans="1:3" x14ac:dyDescent="0.25">
      <c r="A9" t="s">
        <v>10</v>
      </c>
      <c r="B9">
        <v>186</v>
      </c>
      <c r="C9" s="1">
        <v>157534.96</v>
      </c>
    </row>
    <row r="10" spans="1:3" x14ac:dyDescent="0.25">
      <c r="A10" t="s">
        <v>11</v>
      </c>
      <c r="B10">
        <v>208</v>
      </c>
      <c r="C10" s="1">
        <v>141312.42000000001</v>
      </c>
    </row>
    <row r="11" spans="1:3" x14ac:dyDescent="0.25">
      <c r="A11" t="s">
        <v>12</v>
      </c>
      <c r="B11">
        <v>20</v>
      </c>
      <c r="C11" s="1">
        <v>14185.5</v>
      </c>
    </row>
    <row r="12" spans="1:3" x14ac:dyDescent="0.25">
      <c r="A12" t="s">
        <v>13</v>
      </c>
      <c r="B12">
        <v>8</v>
      </c>
      <c r="C12" s="1">
        <v>5697.12</v>
      </c>
    </row>
    <row r="13" spans="1:3" x14ac:dyDescent="0.25">
      <c r="A13" t="s">
        <v>14</v>
      </c>
      <c r="B13">
        <v>26</v>
      </c>
      <c r="C13" s="1">
        <v>20651.84</v>
      </c>
    </row>
    <row r="14" spans="1:3" x14ac:dyDescent="0.25">
      <c r="A14" t="s">
        <v>15</v>
      </c>
      <c r="B14">
        <v>29</v>
      </c>
      <c r="C14" s="1">
        <v>9770.91</v>
      </c>
    </row>
    <row r="15" spans="1:3" x14ac:dyDescent="0.25">
      <c r="A15" t="s">
        <v>16</v>
      </c>
      <c r="B15">
        <v>41</v>
      </c>
      <c r="C15" s="1">
        <v>23280.51</v>
      </c>
    </row>
    <row r="16" spans="1:3" x14ac:dyDescent="0.25">
      <c r="A16" t="s">
        <v>17</v>
      </c>
      <c r="B16">
        <v>111</v>
      </c>
      <c r="C16" s="1">
        <v>68080.22</v>
      </c>
    </row>
    <row r="17" spans="1:3" x14ac:dyDescent="0.25">
      <c r="A17" t="s">
        <v>18</v>
      </c>
      <c r="B17">
        <v>25</v>
      </c>
      <c r="C17" s="1">
        <v>3937.5</v>
      </c>
    </row>
    <row r="18" spans="1:3" x14ac:dyDescent="0.25">
      <c r="A18" t="s">
        <v>19</v>
      </c>
      <c r="B18">
        <v>7</v>
      </c>
      <c r="C18" s="1">
        <v>789.39</v>
      </c>
    </row>
    <row r="19" spans="1:3" x14ac:dyDescent="0.25">
      <c r="A19" t="s">
        <v>20</v>
      </c>
      <c r="B19">
        <v>51</v>
      </c>
      <c r="C19" s="1">
        <v>6070.05</v>
      </c>
    </row>
    <row r="20" spans="1:3" x14ac:dyDescent="0.25">
      <c r="A20" t="s">
        <v>21</v>
      </c>
      <c r="B20">
        <v>446</v>
      </c>
      <c r="C20" s="1">
        <v>260775.93</v>
      </c>
    </row>
    <row r="21" spans="1:3" x14ac:dyDescent="0.25">
      <c r="A21" t="s">
        <v>22</v>
      </c>
      <c r="B21">
        <v>158</v>
      </c>
      <c r="C21" s="1">
        <v>17817.66</v>
      </c>
    </row>
    <row r="22" spans="1:3" x14ac:dyDescent="0.25">
      <c r="A22" t="s">
        <v>23</v>
      </c>
      <c r="B22">
        <v>32</v>
      </c>
      <c r="C22" s="1">
        <v>18102.900000000001</v>
      </c>
    </row>
    <row r="23" spans="1:3" x14ac:dyDescent="0.25">
      <c r="A23" t="s">
        <v>24</v>
      </c>
      <c r="B23">
        <v>1</v>
      </c>
      <c r="C23" s="1">
        <v>898.35</v>
      </c>
    </row>
    <row r="24" spans="1:3" x14ac:dyDescent="0.25">
      <c r="A24" t="s">
        <v>25</v>
      </c>
      <c r="B24">
        <v>12</v>
      </c>
      <c r="C24" s="1">
        <v>5965.05</v>
      </c>
    </row>
    <row r="25" spans="1:3" x14ac:dyDescent="0.25">
      <c r="A25" t="s">
        <v>26</v>
      </c>
      <c r="B25">
        <v>47</v>
      </c>
      <c r="C25" s="1">
        <v>33148.949999999997</v>
      </c>
    </row>
    <row r="26" spans="1:3" x14ac:dyDescent="0.25">
      <c r="A26" t="s">
        <v>27</v>
      </c>
      <c r="B26">
        <v>160</v>
      </c>
      <c r="C26" s="1">
        <v>92125.99</v>
      </c>
    </row>
    <row r="27" spans="1:3" x14ac:dyDescent="0.25">
      <c r="A27" t="s">
        <v>28</v>
      </c>
      <c r="B27">
        <v>188</v>
      </c>
      <c r="C27" s="1">
        <v>70836.899999999994</v>
      </c>
    </row>
    <row r="28" spans="1:3" x14ac:dyDescent="0.25">
      <c r="A28" t="s">
        <v>29</v>
      </c>
      <c r="B28">
        <v>276</v>
      </c>
      <c r="C28" s="1">
        <v>188635.49</v>
      </c>
    </row>
    <row r="29" spans="1:3" x14ac:dyDescent="0.25">
      <c r="A29" t="s">
        <v>30</v>
      </c>
      <c r="B29">
        <v>4</v>
      </c>
      <c r="C29" s="1">
        <v>1993.2</v>
      </c>
    </row>
    <row r="30" spans="1:3" x14ac:dyDescent="0.25">
      <c r="A30" t="s">
        <v>31</v>
      </c>
      <c r="B30">
        <v>33</v>
      </c>
      <c r="C30" s="1">
        <v>18817.09</v>
      </c>
    </row>
    <row r="31" spans="1:3" x14ac:dyDescent="0.25">
      <c r="A31" t="s">
        <v>32</v>
      </c>
      <c r="B31">
        <v>2281</v>
      </c>
      <c r="C31" s="1">
        <v>1293643.82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78E20-5220-4515-A8CB-181B566756F3}">
  <dimension ref="A1:AE22"/>
  <sheetViews>
    <sheetView workbookViewId="0">
      <selection activeCell="B2" sqref="B2"/>
    </sheetView>
  </sheetViews>
  <sheetFormatPr defaultRowHeight="15" x14ac:dyDescent="0.25"/>
  <sheetData>
    <row r="1" spans="1:31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</row>
    <row r="2" spans="1:31" x14ac:dyDescent="0.25">
      <c r="A2" t="s">
        <v>33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25</v>
      </c>
      <c r="R2">
        <v>0</v>
      </c>
      <c r="S2">
        <v>0</v>
      </c>
      <c r="T2">
        <v>7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32</v>
      </c>
    </row>
    <row r="3" spans="1:31" x14ac:dyDescent="0.25">
      <c r="A3" t="s">
        <v>34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11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11</v>
      </c>
    </row>
    <row r="4" spans="1:31" x14ac:dyDescent="0.25">
      <c r="A4" t="s">
        <v>35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9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9</v>
      </c>
    </row>
    <row r="5" spans="1:31" x14ac:dyDescent="0.25">
      <c r="A5" t="s">
        <v>36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2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2</v>
      </c>
    </row>
    <row r="6" spans="1:31" x14ac:dyDescent="0.25">
      <c r="A6" t="s">
        <v>37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1</v>
      </c>
    </row>
    <row r="7" spans="1:31" x14ac:dyDescent="0.25">
      <c r="A7" t="s">
        <v>38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17</v>
      </c>
      <c r="O7">
        <v>0</v>
      </c>
      <c r="P7">
        <v>2</v>
      </c>
      <c r="Q7">
        <v>0</v>
      </c>
      <c r="R7">
        <v>0</v>
      </c>
      <c r="S7">
        <v>42</v>
      </c>
      <c r="T7">
        <v>16</v>
      </c>
      <c r="U7">
        <v>0</v>
      </c>
      <c r="V7">
        <v>0</v>
      </c>
      <c r="W7">
        <v>0</v>
      </c>
      <c r="X7">
        <v>0</v>
      </c>
      <c r="Y7">
        <v>0</v>
      </c>
      <c r="Z7">
        <v>3</v>
      </c>
      <c r="AA7">
        <v>0</v>
      </c>
      <c r="AB7">
        <v>0</v>
      </c>
      <c r="AC7">
        <v>0</v>
      </c>
      <c r="AD7">
        <v>0</v>
      </c>
      <c r="AE7">
        <v>80</v>
      </c>
    </row>
    <row r="8" spans="1:31" x14ac:dyDescent="0.25">
      <c r="A8" t="s">
        <v>39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9</v>
      </c>
      <c r="K8">
        <v>0</v>
      </c>
      <c r="L8">
        <v>0</v>
      </c>
      <c r="M8">
        <v>0</v>
      </c>
      <c r="N8">
        <v>0</v>
      </c>
      <c r="O8">
        <v>0</v>
      </c>
      <c r="P8">
        <v>3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2</v>
      </c>
      <c r="AC8">
        <v>0</v>
      </c>
      <c r="AD8">
        <v>0</v>
      </c>
      <c r="AE8">
        <v>14</v>
      </c>
    </row>
    <row r="9" spans="1:31" x14ac:dyDescent="0.25">
      <c r="A9" t="s">
        <v>40</v>
      </c>
      <c r="B9">
        <v>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6</v>
      </c>
      <c r="Q9">
        <v>0</v>
      </c>
      <c r="R9">
        <v>0</v>
      </c>
      <c r="S9">
        <v>0</v>
      </c>
      <c r="T9">
        <v>21</v>
      </c>
      <c r="U9">
        <v>0</v>
      </c>
      <c r="V9">
        <v>0</v>
      </c>
      <c r="W9">
        <v>0</v>
      </c>
      <c r="X9">
        <v>0</v>
      </c>
      <c r="Y9">
        <v>0</v>
      </c>
      <c r="Z9">
        <v>86</v>
      </c>
      <c r="AA9">
        <v>9</v>
      </c>
      <c r="AB9">
        <v>0</v>
      </c>
      <c r="AC9">
        <v>0</v>
      </c>
      <c r="AD9">
        <v>14</v>
      </c>
      <c r="AE9">
        <v>137</v>
      </c>
    </row>
    <row r="10" spans="1:31" x14ac:dyDescent="0.25">
      <c r="A10" t="s">
        <v>41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2</v>
      </c>
      <c r="AC10">
        <v>0</v>
      </c>
      <c r="AD10">
        <v>0</v>
      </c>
      <c r="AE10">
        <v>2</v>
      </c>
    </row>
    <row r="11" spans="1:31" x14ac:dyDescent="0.25">
      <c r="A11" t="s">
        <v>42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104</v>
      </c>
      <c r="J11">
        <v>4</v>
      </c>
      <c r="K11">
        <v>0</v>
      </c>
      <c r="L11">
        <v>0</v>
      </c>
      <c r="M11">
        <v>22</v>
      </c>
      <c r="N11">
        <v>0</v>
      </c>
      <c r="O11">
        <v>12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142</v>
      </c>
    </row>
    <row r="12" spans="1:31" x14ac:dyDescent="0.25">
      <c r="A12" t="s">
        <v>43</v>
      </c>
      <c r="B12">
        <v>35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6</v>
      </c>
      <c r="L12">
        <v>0</v>
      </c>
      <c r="M12">
        <v>0</v>
      </c>
      <c r="N12">
        <v>2</v>
      </c>
      <c r="O12">
        <v>15</v>
      </c>
      <c r="P12">
        <v>17</v>
      </c>
      <c r="Q12">
        <v>0</v>
      </c>
      <c r="R12">
        <v>7</v>
      </c>
      <c r="S12">
        <v>0</v>
      </c>
      <c r="T12">
        <v>93</v>
      </c>
      <c r="U12">
        <v>158</v>
      </c>
      <c r="V12">
        <v>10</v>
      </c>
      <c r="W12">
        <v>0</v>
      </c>
      <c r="X12">
        <v>5</v>
      </c>
      <c r="Y12">
        <v>15</v>
      </c>
      <c r="Z12">
        <v>0</v>
      </c>
      <c r="AA12">
        <v>108</v>
      </c>
      <c r="AB12">
        <v>37</v>
      </c>
      <c r="AC12">
        <v>0</v>
      </c>
      <c r="AD12">
        <v>9</v>
      </c>
      <c r="AE12">
        <v>517</v>
      </c>
    </row>
    <row r="13" spans="1:31" x14ac:dyDescent="0.25">
      <c r="A13" t="s">
        <v>44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1</v>
      </c>
    </row>
    <row r="14" spans="1:31" x14ac:dyDescent="0.25">
      <c r="A14" t="s">
        <v>45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</row>
    <row r="15" spans="1:31" x14ac:dyDescent="0.25">
      <c r="A15" t="s">
        <v>46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2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2</v>
      </c>
      <c r="AC15">
        <v>0</v>
      </c>
      <c r="AD15">
        <v>0</v>
      </c>
      <c r="AE15">
        <v>4</v>
      </c>
    </row>
    <row r="16" spans="1:31" x14ac:dyDescent="0.25">
      <c r="A16" t="s">
        <v>47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8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2</v>
      </c>
      <c r="AD16">
        <v>0</v>
      </c>
      <c r="AE16">
        <v>10</v>
      </c>
    </row>
    <row r="17" spans="1:31" x14ac:dyDescent="0.25">
      <c r="A17" t="s">
        <v>48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9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9</v>
      </c>
    </row>
    <row r="18" spans="1:31" x14ac:dyDescent="0.25">
      <c r="A18" t="s">
        <v>49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51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51</v>
      </c>
    </row>
    <row r="19" spans="1:31" x14ac:dyDescent="0.25">
      <c r="A19" t="s">
        <v>50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20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22</v>
      </c>
    </row>
    <row r="20" spans="1:31" x14ac:dyDescent="0.25">
      <c r="A20" t="s">
        <v>51</v>
      </c>
      <c r="B20">
        <v>11</v>
      </c>
      <c r="C20">
        <v>40</v>
      </c>
      <c r="D20">
        <v>11</v>
      </c>
      <c r="E20">
        <v>0</v>
      </c>
      <c r="F20">
        <v>1</v>
      </c>
      <c r="G20">
        <v>100</v>
      </c>
      <c r="H20">
        <v>0</v>
      </c>
      <c r="I20">
        <v>77</v>
      </c>
      <c r="J20">
        <v>104</v>
      </c>
      <c r="K20">
        <v>14</v>
      </c>
      <c r="L20">
        <v>0</v>
      </c>
      <c r="M20">
        <v>0</v>
      </c>
      <c r="N20">
        <v>10</v>
      </c>
      <c r="O20">
        <v>14</v>
      </c>
      <c r="P20">
        <v>69</v>
      </c>
      <c r="Q20">
        <v>0</v>
      </c>
      <c r="R20">
        <v>0</v>
      </c>
      <c r="S20">
        <v>0</v>
      </c>
      <c r="T20">
        <v>309</v>
      </c>
      <c r="U20">
        <v>0</v>
      </c>
      <c r="V20">
        <v>22</v>
      </c>
      <c r="W20">
        <v>0</v>
      </c>
      <c r="X20">
        <v>7</v>
      </c>
      <c r="Y20">
        <v>32</v>
      </c>
      <c r="Z20">
        <v>71</v>
      </c>
      <c r="AA20">
        <v>71</v>
      </c>
      <c r="AB20">
        <v>233</v>
      </c>
      <c r="AC20">
        <v>2</v>
      </c>
      <c r="AD20">
        <v>10</v>
      </c>
      <c r="AE20">
        <v>1208</v>
      </c>
    </row>
    <row r="21" spans="1:31" x14ac:dyDescent="0.25">
      <c r="A21" t="s">
        <v>52</v>
      </c>
      <c r="B21">
        <v>0</v>
      </c>
      <c r="C21">
        <v>0</v>
      </c>
      <c r="D21">
        <v>0</v>
      </c>
      <c r="E21">
        <v>5</v>
      </c>
      <c r="F21">
        <v>1</v>
      </c>
      <c r="G21">
        <v>0</v>
      </c>
      <c r="H21">
        <v>7</v>
      </c>
      <c r="I21">
        <v>3</v>
      </c>
      <c r="J21">
        <v>0</v>
      </c>
      <c r="K21">
        <v>0</v>
      </c>
      <c r="L21">
        <v>8</v>
      </c>
      <c r="M21">
        <v>4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28</v>
      </c>
    </row>
    <row r="22" spans="1:31" x14ac:dyDescent="0.25">
      <c r="A22" t="s">
        <v>32</v>
      </c>
      <c r="B22">
        <v>47</v>
      </c>
      <c r="C22">
        <v>40</v>
      </c>
      <c r="D22">
        <v>11</v>
      </c>
      <c r="E22">
        <v>5</v>
      </c>
      <c r="F22">
        <v>2</v>
      </c>
      <c r="G22">
        <v>100</v>
      </c>
      <c r="H22">
        <v>7</v>
      </c>
      <c r="I22">
        <v>186</v>
      </c>
      <c r="J22">
        <v>208</v>
      </c>
      <c r="K22">
        <v>20</v>
      </c>
      <c r="L22">
        <v>8</v>
      </c>
      <c r="M22">
        <v>26</v>
      </c>
      <c r="N22">
        <v>29</v>
      </c>
      <c r="O22">
        <v>41</v>
      </c>
      <c r="P22">
        <v>111</v>
      </c>
      <c r="Q22">
        <v>25</v>
      </c>
      <c r="R22">
        <v>7</v>
      </c>
      <c r="S22">
        <v>51</v>
      </c>
      <c r="T22">
        <v>446</v>
      </c>
      <c r="U22">
        <v>158</v>
      </c>
      <c r="V22">
        <v>32</v>
      </c>
      <c r="W22">
        <v>1</v>
      </c>
      <c r="X22">
        <v>12</v>
      </c>
      <c r="Y22">
        <v>47</v>
      </c>
      <c r="Z22">
        <v>160</v>
      </c>
      <c r="AA22">
        <v>188</v>
      </c>
      <c r="AB22">
        <v>276</v>
      </c>
      <c r="AC22">
        <v>4</v>
      </c>
      <c r="AD22">
        <v>33</v>
      </c>
      <c r="AE22">
        <v>2281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2D72E-1BBE-4CC9-8D12-F14D3234A1EA}">
  <dimension ref="A1:AE22"/>
  <sheetViews>
    <sheetView topLeftCell="AC1" workbookViewId="0">
      <selection activeCell="AE1" sqref="AE1:AE22"/>
    </sheetView>
  </sheetViews>
  <sheetFormatPr defaultRowHeight="15" x14ac:dyDescent="0.25"/>
  <cols>
    <col min="31" max="31" width="15.85546875" bestFit="1" customWidth="1"/>
  </cols>
  <sheetData>
    <row r="1" spans="1:31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s="1" t="s">
        <v>32</v>
      </c>
    </row>
    <row r="2" spans="1:31" x14ac:dyDescent="0.25">
      <c r="A2" t="s">
        <v>33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3937.5</v>
      </c>
      <c r="R2">
        <v>0</v>
      </c>
      <c r="S2">
        <v>0</v>
      </c>
      <c r="T2">
        <v>1102.5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 s="1">
        <v>5040</v>
      </c>
    </row>
    <row r="3" spans="1:31" x14ac:dyDescent="0.25">
      <c r="A3" t="s">
        <v>34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7586.26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s="1">
        <v>7586.26</v>
      </c>
    </row>
    <row r="4" spans="1:31" x14ac:dyDescent="0.25">
      <c r="A4" t="s">
        <v>35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2799.36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s="1">
        <v>2799.36</v>
      </c>
    </row>
    <row r="5" spans="1:31" x14ac:dyDescent="0.25">
      <c r="A5" t="s">
        <v>36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3323.52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s="1">
        <v>3323.52</v>
      </c>
    </row>
    <row r="6" spans="1:31" x14ac:dyDescent="0.25">
      <c r="A6" t="s">
        <v>37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2335.64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s="1">
        <v>2335.64</v>
      </c>
    </row>
    <row r="7" spans="1:31" x14ac:dyDescent="0.25">
      <c r="A7" t="s">
        <v>38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1829.37</v>
      </c>
      <c r="O7">
        <v>0</v>
      </c>
      <c r="P7">
        <v>215.22</v>
      </c>
      <c r="Q7">
        <v>0</v>
      </c>
      <c r="R7">
        <v>0</v>
      </c>
      <c r="S7">
        <v>4519.62</v>
      </c>
      <c r="T7">
        <v>1721.76</v>
      </c>
      <c r="U7">
        <v>0</v>
      </c>
      <c r="V7">
        <v>0</v>
      </c>
      <c r="W7">
        <v>0</v>
      </c>
      <c r="X7">
        <v>0</v>
      </c>
      <c r="Y7">
        <v>0</v>
      </c>
      <c r="Z7">
        <v>322.83</v>
      </c>
      <c r="AA7">
        <v>0</v>
      </c>
      <c r="AB7">
        <v>0</v>
      </c>
      <c r="AC7">
        <v>0</v>
      </c>
      <c r="AD7">
        <v>0</v>
      </c>
      <c r="AE7" s="1">
        <v>8608.7999999999993</v>
      </c>
    </row>
    <row r="8" spans="1:31" x14ac:dyDescent="0.25">
      <c r="A8" t="s">
        <v>39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6859.44</v>
      </c>
      <c r="K8">
        <v>0</v>
      </c>
      <c r="L8">
        <v>0</v>
      </c>
      <c r="M8">
        <v>0</v>
      </c>
      <c r="N8">
        <v>0</v>
      </c>
      <c r="O8">
        <v>0</v>
      </c>
      <c r="P8">
        <v>2286.48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762.16</v>
      </c>
      <c r="AC8">
        <v>0</v>
      </c>
      <c r="AD8">
        <v>0</v>
      </c>
      <c r="AE8" s="1">
        <v>9908.08</v>
      </c>
    </row>
    <row r="9" spans="1:31" x14ac:dyDescent="0.25">
      <c r="A9" t="s">
        <v>40</v>
      </c>
      <c r="B9">
        <v>430.46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2582.7600000000002</v>
      </c>
      <c r="Q9">
        <v>0</v>
      </c>
      <c r="R9">
        <v>0</v>
      </c>
      <c r="S9">
        <v>0</v>
      </c>
      <c r="T9">
        <v>9039.66</v>
      </c>
      <c r="U9">
        <v>0</v>
      </c>
      <c r="V9">
        <v>0</v>
      </c>
      <c r="W9">
        <v>0</v>
      </c>
      <c r="X9">
        <v>0</v>
      </c>
      <c r="Y9">
        <v>0</v>
      </c>
      <c r="Z9">
        <v>37019.56</v>
      </c>
      <c r="AA9">
        <v>3874.14</v>
      </c>
      <c r="AB9">
        <v>0</v>
      </c>
      <c r="AC9">
        <v>0</v>
      </c>
      <c r="AD9">
        <v>6026.44</v>
      </c>
      <c r="AE9" s="1">
        <v>58973.02</v>
      </c>
    </row>
    <row r="10" spans="1:31" x14ac:dyDescent="0.25">
      <c r="A10" t="s">
        <v>41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1692.38</v>
      </c>
      <c r="AC10">
        <v>0</v>
      </c>
      <c r="AD10">
        <v>0</v>
      </c>
      <c r="AE10" s="1">
        <v>1692.38</v>
      </c>
    </row>
    <row r="11" spans="1:31" x14ac:dyDescent="0.25">
      <c r="A11" t="s">
        <v>42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93483.520000000004</v>
      </c>
      <c r="J11">
        <v>3595.52</v>
      </c>
      <c r="K11">
        <v>0</v>
      </c>
      <c r="L11">
        <v>0</v>
      </c>
      <c r="M11">
        <v>19775.36</v>
      </c>
      <c r="N11">
        <v>0</v>
      </c>
      <c r="O11">
        <v>10786.56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s="1">
        <v>127640.96000000001</v>
      </c>
    </row>
    <row r="12" spans="1:31" x14ac:dyDescent="0.25">
      <c r="A12" t="s">
        <v>43</v>
      </c>
      <c r="B12">
        <v>3946.95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3383.1</v>
      </c>
      <c r="L12">
        <v>0</v>
      </c>
      <c r="M12">
        <v>0</v>
      </c>
      <c r="N12">
        <v>225.54</v>
      </c>
      <c r="O12">
        <v>1691.55</v>
      </c>
      <c r="P12">
        <v>1917.09</v>
      </c>
      <c r="Q12">
        <v>0</v>
      </c>
      <c r="R12">
        <v>789.39</v>
      </c>
      <c r="S12">
        <v>0</v>
      </c>
      <c r="T12">
        <v>10487.61</v>
      </c>
      <c r="U12">
        <v>17817.66</v>
      </c>
      <c r="V12">
        <v>1127.7</v>
      </c>
      <c r="W12">
        <v>0</v>
      </c>
      <c r="X12">
        <v>563.85</v>
      </c>
      <c r="Y12">
        <v>8457.75</v>
      </c>
      <c r="Z12">
        <v>0</v>
      </c>
      <c r="AA12">
        <v>12179.16</v>
      </c>
      <c r="AB12">
        <v>4172.49</v>
      </c>
      <c r="AC12">
        <v>0</v>
      </c>
      <c r="AD12">
        <v>5074.6499999999996</v>
      </c>
      <c r="AE12" s="1">
        <v>71834.490000000005</v>
      </c>
    </row>
    <row r="13" spans="1:31" x14ac:dyDescent="0.25">
      <c r="A13" t="s">
        <v>44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1175.02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s="1">
        <v>1175.02</v>
      </c>
    </row>
    <row r="14" spans="1:31" x14ac:dyDescent="0.25">
      <c r="A14" t="s">
        <v>45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483.6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s="1">
        <v>483.6</v>
      </c>
    </row>
    <row r="15" spans="1:31" x14ac:dyDescent="0.25">
      <c r="A15" t="s">
        <v>46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2225.66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2225.66</v>
      </c>
      <c r="AC15">
        <v>0</v>
      </c>
      <c r="AD15">
        <v>0</v>
      </c>
      <c r="AE15" s="1">
        <v>4451.32</v>
      </c>
    </row>
    <row r="16" spans="1:31" x14ac:dyDescent="0.25">
      <c r="A16" t="s">
        <v>47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720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450</v>
      </c>
      <c r="AD16">
        <v>0</v>
      </c>
      <c r="AE16" s="1">
        <v>1170</v>
      </c>
    </row>
    <row r="17" spans="1:31" x14ac:dyDescent="0.25">
      <c r="A17" t="s">
        <v>48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1550.43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s="1">
        <v>1550.43</v>
      </c>
    </row>
    <row r="18" spans="1:31" x14ac:dyDescent="0.25">
      <c r="A18" t="s">
        <v>49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22258.44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s="1">
        <v>22258.44</v>
      </c>
    </row>
    <row r="19" spans="1:31" x14ac:dyDescent="0.25">
      <c r="A19" t="s">
        <v>50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17967</v>
      </c>
      <c r="K19">
        <v>0</v>
      </c>
      <c r="L19">
        <v>0</v>
      </c>
      <c r="M19">
        <v>0</v>
      </c>
      <c r="N19">
        <v>0</v>
      </c>
      <c r="O19">
        <v>0</v>
      </c>
      <c r="P19">
        <v>898.35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898.35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s="1">
        <v>19763.7</v>
      </c>
    </row>
    <row r="20" spans="1:31" x14ac:dyDescent="0.25">
      <c r="A20" t="s">
        <v>51</v>
      </c>
      <c r="B20">
        <v>8487.6</v>
      </c>
      <c r="C20">
        <v>30864</v>
      </c>
      <c r="D20">
        <v>8487.6</v>
      </c>
      <c r="E20">
        <v>0</v>
      </c>
      <c r="F20">
        <v>771.6</v>
      </c>
      <c r="G20">
        <v>77160</v>
      </c>
      <c r="H20">
        <v>0</v>
      </c>
      <c r="I20">
        <v>59413.2</v>
      </c>
      <c r="J20">
        <v>80246.399999999994</v>
      </c>
      <c r="K20">
        <v>10802.4</v>
      </c>
      <c r="L20">
        <v>0</v>
      </c>
      <c r="M20">
        <v>0</v>
      </c>
      <c r="N20">
        <v>7716</v>
      </c>
      <c r="O20">
        <v>10802.4</v>
      </c>
      <c r="P20">
        <v>53240.4</v>
      </c>
      <c r="Q20">
        <v>0</v>
      </c>
      <c r="R20">
        <v>0</v>
      </c>
      <c r="S20">
        <v>0</v>
      </c>
      <c r="T20">
        <v>238424.4</v>
      </c>
      <c r="U20">
        <v>0</v>
      </c>
      <c r="V20">
        <v>16975.2</v>
      </c>
      <c r="W20">
        <v>0</v>
      </c>
      <c r="X20">
        <v>5401.2</v>
      </c>
      <c r="Y20">
        <v>24691.200000000001</v>
      </c>
      <c r="Z20">
        <v>54783.6</v>
      </c>
      <c r="AA20">
        <v>54783.6</v>
      </c>
      <c r="AB20">
        <v>179782.8</v>
      </c>
      <c r="AC20">
        <v>1543.2</v>
      </c>
      <c r="AD20">
        <v>7716</v>
      </c>
      <c r="AE20" s="1">
        <v>932092.8</v>
      </c>
    </row>
    <row r="21" spans="1:31" x14ac:dyDescent="0.25">
      <c r="A21" t="s">
        <v>52</v>
      </c>
      <c r="B21">
        <v>0</v>
      </c>
      <c r="C21">
        <v>0</v>
      </c>
      <c r="D21">
        <v>0</v>
      </c>
      <c r="E21">
        <v>1095.5999999999999</v>
      </c>
      <c r="F21">
        <v>438.24</v>
      </c>
      <c r="G21">
        <v>0</v>
      </c>
      <c r="H21">
        <v>1533.84</v>
      </c>
      <c r="I21">
        <v>1314.72</v>
      </c>
      <c r="J21">
        <v>0</v>
      </c>
      <c r="K21">
        <v>0</v>
      </c>
      <c r="L21">
        <v>5697.12</v>
      </c>
      <c r="M21">
        <v>876.48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s="1">
        <v>10956</v>
      </c>
    </row>
    <row r="22" spans="1:31" x14ac:dyDescent="0.25">
      <c r="A22" t="s">
        <v>32</v>
      </c>
      <c r="B22">
        <v>12865.01</v>
      </c>
      <c r="C22">
        <v>30864</v>
      </c>
      <c r="D22">
        <v>8487.6</v>
      </c>
      <c r="E22">
        <v>1095.5999999999999</v>
      </c>
      <c r="F22">
        <v>1209.8399999999999</v>
      </c>
      <c r="G22">
        <v>77160</v>
      </c>
      <c r="H22">
        <v>1533.84</v>
      </c>
      <c r="I22">
        <v>157534.96</v>
      </c>
      <c r="J22">
        <v>141312.42000000001</v>
      </c>
      <c r="K22">
        <v>14185.5</v>
      </c>
      <c r="L22">
        <v>5697.12</v>
      </c>
      <c r="M22">
        <v>20651.84</v>
      </c>
      <c r="N22">
        <v>9770.91</v>
      </c>
      <c r="O22">
        <v>23280.51</v>
      </c>
      <c r="P22">
        <v>68080.22</v>
      </c>
      <c r="Q22">
        <v>3937.5</v>
      </c>
      <c r="R22">
        <v>789.39</v>
      </c>
      <c r="S22">
        <v>6070.05</v>
      </c>
      <c r="T22">
        <v>260775.93</v>
      </c>
      <c r="U22">
        <v>17817.66</v>
      </c>
      <c r="V22">
        <v>18102.900000000001</v>
      </c>
      <c r="W22">
        <v>898.35</v>
      </c>
      <c r="X22">
        <v>5965.05</v>
      </c>
      <c r="Y22">
        <v>33148.949999999997</v>
      </c>
      <c r="Z22">
        <v>92125.99</v>
      </c>
      <c r="AA22">
        <v>70836.899999999994</v>
      </c>
      <c r="AB22">
        <v>188635.49</v>
      </c>
      <c r="AC22">
        <v>1993.2</v>
      </c>
      <c r="AD22">
        <v>18817.09</v>
      </c>
      <c r="AE22" s="1">
        <v>1293643.82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AD8A7-F061-4E04-9A89-0C689DF5397F}">
  <dimension ref="A1:AF22"/>
  <sheetViews>
    <sheetView topLeftCell="J1" workbookViewId="0">
      <selection activeCell="AF22" sqref="AF22"/>
    </sheetView>
  </sheetViews>
  <sheetFormatPr defaultRowHeight="15" x14ac:dyDescent="0.25"/>
  <cols>
    <col min="1" max="1" width="10" bestFit="1" customWidth="1"/>
    <col min="3" max="3" width="13.28515625" bestFit="1" customWidth="1"/>
    <col min="4" max="5" width="12.140625" bestFit="1" customWidth="1"/>
    <col min="6" max="7" width="10.5703125" bestFit="1" customWidth="1"/>
    <col min="8" max="8" width="13.28515625" bestFit="1" customWidth="1"/>
    <col min="9" max="9" width="12.140625" bestFit="1" customWidth="1"/>
    <col min="10" max="10" width="13.28515625" bestFit="1" customWidth="1"/>
    <col min="11" max="11" width="9.28515625" bestFit="1" customWidth="1"/>
    <col min="12" max="12" width="13.28515625" bestFit="1" customWidth="1"/>
    <col min="13" max="13" width="14.28515625" bestFit="1" customWidth="1"/>
    <col min="14" max="16" width="10.5703125" bestFit="1" customWidth="1"/>
    <col min="17" max="18" width="12.140625" bestFit="1" customWidth="1"/>
    <col min="19" max="20" width="13.28515625" bestFit="1" customWidth="1"/>
    <col min="21" max="21" width="14.28515625" bestFit="1" customWidth="1"/>
    <col min="22" max="22" width="13.28515625" bestFit="1" customWidth="1"/>
    <col min="23" max="23" width="14.28515625" bestFit="1" customWidth="1"/>
    <col min="24" max="31" width="9.28515625" bestFit="1" customWidth="1"/>
    <col min="32" max="32" width="15.85546875" bestFit="1" customWidth="1"/>
  </cols>
  <sheetData>
    <row r="1" spans="1:32" x14ac:dyDescent="0.25">
      <c r="B1" t="s">
        <v>0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</row>
    <row r="2" spans="1:32" x14ac:dyDescent="0.25">
      <c r="A2">
        <f>LEFT(B2,10)*1</f>
        <v>405010079</v>
      </c>
      <c r="B2" t="s">
        <v>33</v>
      </c>
      <c r="C2" s="1">
        <f>IFERROR(VLOOKUP($A2,delib30,2,0)*(Físico!B2),0)</f>
        <v>0</v>
      </c>
      <c r="D2" s="1">
        <f>IFERROR(VLOOKUP($A2,delib30,2,0)*(Físico!C2),0)</f>
        <v>0</v>
      </c>
      <c r="E2" s="1">
        <f>IFERROR(VLOOKUP($A2,delib30,2,0)*(Físico!D2),0)</f>
        <v>0</v>
      </c>
      <c r="F2" s="1">
        <f>IFERROR(VLOOKUP($A2,delib30,2,0)*(Físico!E2),0)</f>
        <v>0</v>
      </c>
      <c r="G2" s="1">
        <f>IFERROR(VLOOKUP($A2,delib30,2,0)*(Físico!F2),0)</f>
        <v>0</v>
      </c>
      <c r="H2" s="1">
        <f>IFERROR(VLOOKUP($A2,delib30,2,0)*(Físico!G2),0)</f>
        <v>0</v>
      </c>
      <c r="I2" s="1">
        <f>IFERROR(VLOOKUP($A2,delib30,2,0)*(Físico!H2),0)</f>
        <v>0</v>
      </c>
      <c r="J2" s="1">
        <f>IFERROR(VLOOKUP($A2,delib30,2,0)*(Físico!I2),0)</f>
        <v>0</v>
      </c>
      <c r="K2" s="1">
        <f>IFERROR(VLOOKUP($A2,delib30,2,0)*(Físico!J2),0)</f>
        <v>0</v>
      </c>
      <c r="L2" s="1">
        <f>IFERROR(VLOOKUP($A2,delib30,2,0)*(Físico!K2),0)</f>
        <v>0</v>
      </c>
      <c r="M2" s="1">
        <f>IFERROR(VLOOKUP($A2,delib30,2,0)*(Físico!L2),0)</f>
        <v>0</v>
      </c>
      <c r="N2" s="1">
        <f>IFERROR(VLOOKUP($A2,delib30,2,0)*(Físico!M2),0)</f>
        <v>0</v>
      </c>
      <c r="O2" s="1">
        <f>IFERROR(VLOOKUP($A2,delib30,2,0)*(Físico!N2),0)</f>
        <v>0</v>
      </c>
      <c r="P2" s="1">
        <f>IFERROR(VLOOKUP($A2,delib30,2,0)*(Físico!O2),0)</f>
        <v>0</v>
      </c>
      <c r="Q2" s="1">
        <f>IFERROR(VLOOKUP($A2,delib30,2,0)*(Físico!P2),0)</f>
        <v>0</v>
      </c>
      <c r="R2" s="1">
        <f>IFERROR(VLOOKUP($A2,delib30,2,0)*(Físico!Q2),0)</f>
        <v>9843.75</v>
      </c>
      <c r="S2" s="1">
        <f>IFERROR(VLOOKUP($A2,delib30,2,0)*(Físico!R2),0)</f>
        <v>0</v>
      </c>
      <c r="T2" s="1">
        <f>IFERROR(VLOOKUP($A2,delib30,2,0)*(Físico!S2),0)</f>
        <v>0</v>
      </c>
      <c r="U2" s="1">
        <f>IFERROR(VLOOKUP($A2,delib30,2,0)*(Físico!T2),0)</f>
        <v>2756.25</v>
      </c>
      <c r="V2" s="1">
        <f>IFERROR(VLOOKUP($A2,delib30,2,0)*(Físico!U2),0)</f>
        <v>0</v>
      </c>
      <c r="W2" s="1">
        <f>IFERROR(VLOOKUP($A2,delib30,2,0)*(Físico!V2),0)</f>
        <v>0</v>
      </c>
      <c r="X2" s="1">
        <f>IFERROR(VLOOKUP($A2,delib30,2,0)*(Físico!W2),0)</f>
        <v>0</v>
      </c>
      <c r="Y2" s="1">
        <f>IFERROR(VLOOKUP($A2,delib30,2,0)*(Físico!X2),0)</f>
        <v>0</v>
      </c>
      <c r="Z2" s="1">
        <f>IFERROR(VLOOKUP($A2,delib30,2,0)*(Físico!Y2),0)</f>
        <v>0</v>
      </c>
      <c r="AA2" s="1">
        <f>IFERROR(VLOOKUP($A2,delib30,2,0)*(Físico!Z2),0)</f>
        <v>0</v>
      </c>
      <c r="AB2" s="1">
        <f>IFERROR(VLOOKUP($A2,delib30,2,0)*(Físico!AA2),0)</f>
        <v>0</v>
      </c>
      <c r="AC2" s="1">
        <f>IFERROR(VLOOKUP($A2,delib30,2,0)*(Físico!AB2),0)</f>
        <v>0</v>
      </c>
      <c r="AD2" s="1">
        <f>IFERROR(VLOOKUP($A2,delib30,2,0)*(Físico!AC2),0)</f>
        <v>0</v>
      </c>
      <c r="AE2" s="1">
        <f>IFERROR(VLOOKUP($A2,delib30,2,0)*(Físico!AD2),0)</f>
        <v>0</v>
      </c>
      <c r="AF2" s="1">
        <f>SUM(C2:AE2)</f>
        <v>12600</v>
      </c>
    </row>
    <row r="3" spans="1:32" x14ac:dyDescent="0.25">
      <c r="A3">
        <f t="shared" ref="A3:A21" si="0">LEFT(B3,10)*1</f>
        <v>405010117</v>
      </c>
      <c r="B3" t="s">
        <v>34</v>
      </c>
      <c r="C3" s="1">
        <f>IFERROR(VLOOKUP($A3,delib30,2,0)*(Físico!B3),0)</f>
        <v>0</v>
      </c>
      <c r="D3" s="1">
        <f>IFERROR(VLOOKUP($A3,delib30,2,0)*(Físico!C3),0)</f>
        <v>0</v>
      </c>
      <c r="E3" s="1">
        <f>IFERROR(VLOOKUP($A3,delib30,2,0)*(Físico!D3),0)</f>
        <v>0</v>
      </c>
      <c r="F3" s="1">
        <f>IFERROR(VLOOKUP($A3,delib30,2,0)*(Físico!E3),0)</f>
        <v>0</v>
      </c>
      <c r="G3" s="1">
        <f>IFERROR(VLOOKUP($A3,delib30,2,0)*(Físico!F3),0)</f>
        <v>0</v>
      </c>
      <c r="H3" s="1">
        <f>IFERROR(VLOOKUP($A3,delib30,2,0)*(Físico!G3),0)</f>
        <v>0</v>
      </c>
      <c r="I3" s="1">
        <f>IFERROR(VLOOKUP($A3,delib30,2,0)*(Físico!H3),0)</f>
        <v>0</v>
      </c>
      <c r="J3" s="1">
        <f>IFERROR(VLOOKUP($A3,delib30,2,0)*(Físico!I3),0)</f>
        <v>0</v>
      </c>
      <c r="K3" s="1">
        <f>IFERROR(VLOOKUP($A3,delib30,2,0)*(Físico!J3),0)</f>
        <v>7586.2599999999993</v>
      </c>
      <c r="L3" s="1">
        <f>IFERROR(VLOOKUP($A3,delib30,2,0)*(Físico!K3),0)</f>
        <v>0</v>
      </c>
      <c r="M3" s="1">
        <f>IFERROR(VLOOKUP($A3,delib30,2,0)*(Físico!L3),0)</f>
        <v>0</v>
      </c>
      <c r="N3" s="1">
        <f>IFERROR(VLOOKUP($A3,delib30,2,0)*(Físico!M3),0)</f>
        <v>0</v>
      </c>
      <c r="O3" s="1">
        <f>IFERROR(VLOOKUP($A3,delib30,2,0)*(Físico!N3),0)</f>
        <v>0</v>
      </c>
      <c r="P3" s="1">
        <f>IFERROR(VLOOKUP($A3,delib30,2,0)*(Físico!O3),0)</f>
        <v>0</v>
      </c>
      <c r="Q3" s="1">
        <f>IFERROR(VLOOKUP($A3,delib30,2,0)*(Físico!P3),0)</f>
        <v>0</v>
      </c>
      <c r="R3" s="1">
        <f>IFERROR(VLOOKUP($A3,delib30,2,0)*(Físico!Q3),0)</f>
        <v>0</v>
      </c>
      <c r="S3" s="1">
        <f>IFERROR(VLOOKUP($A3,delib30,2,0)*(Físico!R3),0)</f>
        <v>0</v>
      </c>
      <c r="T3" s="1">
        <f>IFERROR(VLOOKUP($A3,delib30,2,0)*(Físico!S3),0)</f>
        <v>0</v>
      </c>
      <c r="U3" s="1">
        <f>IFERROR(VLOOKUP($A3,delib30,2,0)*(Físico!T3),0)</f>
        <v>0</v>
      </c>
      <c r="V3" s="1">
        <f>IFERROR(VLOOKUP($A3,delib30,2,0)*(Físico!U3),0)</f>
        <v>0</v>
      </c>
      <c r="W3" s="1">
        <f>IFERROR(VLOOKUP($A3,delib30,2,0)*(Físico!V3),0)</f>
        <v>0</v>
      </c>
      <c r="X3" s="1">
        <f>IFERROR(VLOOKUP($A3,delib30,2,0)*(Físico!W3),0)</f>
        <v>0</v>
      </c>
      <c r="Y3" s="1">
        <f>IFERROR(VLOOKUP($A3,delib30,2,0)*(Físico!X3),0)</f>
        <v>0</v>
      </c>
      <c r="Z3" s="1">
        <f>IFERROR(VLOOKUP($A3,delib30,2,0)*(Físico!Y3),0)</f>
        <v>0</v>
      </c>
      <c r="AA3" s="1">
        <f>IFERROR(VLOOKUP($A3,delib30,2,0)*(Físico!Z3),0)</f>
        <v>0</v>
      </c>
      <c r="AB3" s="1">
        <f>IFERROR(VLOOKUP($A3,delib30,2,0)*(Físico!AA3),0)</f>
        <v>0</v>
      </c>
      <c r="AC3" s="1">
        <f>IFERROR(VLOOKUP($A3,delib30,2,0)*(Físico!AB3),0)</f>
        <v>0</v>
      </c>
      <c r="AD3" s="1">
        <f>IFERROR(VLOOKUP($A3,delib30,2,0)*(Físico!AC3),0)</f>
        <v>0</v>
      </c>
      <c r="AE3" s="1">
        <f>IFERROR(VLOOKUP($A3,delib30,2,0)*(Físico!AD3),0)</f>
        <v>0</v>
      </c>
      <c r="AF3" s="1">
        <f t="shared" ref="AF3:AF21" si="1">SUM(C3:AE3)</f>
        <v>7586.2599999999993</v>
      </c>
    </row>
    <row r="4" spans="1:32" x14ac:dyDescent="0.25">
      <c r="A4">
        <f t="shared" si="0"/>
        <v>405010125</v>
      </c>
      <c r="B4" t="s">
        <v>35</v>
      </c>
      <c r="C4" s="1">
        <f>IFERROR(VLOOKUP($A4,delib30,2,0)*(Físico!B4),0)</f>
        <v>0</v>
      </c>
      <c r="D4" s="1">
        <f>IFERROR(VLOOKUP($A4,delib30,2,0)*(Físico!C4),0)</f>
        <v>0</v>
      </c>
      <c r="E4" s="1">
        <f>IFERROR(VLOOKUP($A4,delib30,2,0)*(Físico!D4),0)</f>
        <v>0</v>
      </c>
      <c r="F4" s="1">
        <f>IFERROR(VLOOKUP($A4,delib30,2,0)*(Físico!E4),0)</f>
        <v>0</v>
      </c>
      <c r="G4" s="1">
        <f>IFERROR(VLOOKUP($A4,delib30,2,0)*(Físico!F4),0)</f>
        <v>0</v>
      </c>
      <c r="H4" s="1">
        <f>IFERROR(VLOOKUP($A4,delib30,2,0)*(Físico!G4),0)</f>
        <v>0</v>
      </c>
      <c r="I4" s="1">
        <f>IFERROR(VLOOKUP($A4,delib30,2,0)*(Físico!H4),0)</f>
        <v>0</v>
      </c>
      <c r="J4" s="1">
        <f>IFERROR(VLOOKUP($A4,delib30,2,0)*(Físico!I4),0)</f>
        <v>0</v>
      </c>
      <c r="K4" s="1">
        <f>IFERROR(VLOOKUP($A4,delib30,2,0)*(Físico!J4),0)</f>
        <v>5598.72</v>
      </c>
      <c r="L4" s="1">
        <f>IFERROR(VLOOKUP($A4,delib30,2,0)*(Físico!K4),0)</f>
        <v>0</v>
      </c>
      <c r="M4" s="1">
        <f>IFERROR(VLOOKUP($A4,delib30,2,0)*(Físico!L4),0)</f>
        <v>0</v>
      </c>
      <c r="N4" s="1">
        <f>IFERROR(VLOOKUP($A4,delib30,2,0)*(Físico!M4),0)</f>
        <v>0</v>
      </c>
      <c r="O4" s="1">
        <f>IFERROR(VLOOKUP($A4,delib30,2,0)*(Físico!N4),0)</f>
        <v>0</v>
      </c>
      <c r="P4" s="1">
        <f>IFERROR(VLOOKUP($A4,delib30,2,0)*(Físico!O4),0)</f>
        <v>0</v>
      </c>
      <c r="Q4" s="1">
        <f>IFERROR(VLOOKUP($A4,delib30,2,0)*(Físico!P4),0)</f>
        <v>0</v>
      </c>
      <c r="R4" s="1">
        <f>IFERROR(VLOOKUP($A4,delib30,2,0)*(Físico!Q4),0)</f>
        <v>0</v>
      </c>
      <c r="S4" s="1">
        <f>IFERROR(VLOOKUP($A4,delib30,2,0)*(Físico!R4),0)</f>
        <v>0</v>
      </c>
      <c r="T4" s="1">
        <f>IFERROR(VLOOKUP($A4,delib30,2,0)*(Físico!S4),0)</f>
        <v>0</v>
      </c>
      <c r="U4" s="1">
        <f>IFERROR(VLOOKUP($A4,delib30,2,0)*(Físico!T4),0)</f>
        <v>0</v>
      </c>
      <c r="V4" s="1">
        <f>IFERROR(VLOOKUP($A4,delib30,2,0)*(Físico!U4),0)</f>
        <v>0</v>
      </c>
      <c r="W4" s="1">
        <f>IFERROR(VLOOKUP($A4,delib30,2,0)*(Físico!V4),0)</f>
        <v>0</v>
      </c>
      <c r="X4" s="1">
        <f>IFERROR(VLOOKUP($A4,delib30,2,0)*(Físico!W4),0)</f>
        <v>0</v>
      </c>
      <c r="Y4" s="1">
        <f>IFERROR(VLOOKUP($A4,delib30,2,0)*(Físico!X4),0)</f>
        <v>0</v>
      </c>
      <c r="Z4" s="1">
        <f>IFERROR(VLOOKUP($A4,delib30,2,0)*(Físico!Y4),0)</f>
        <v>0</v>
      </c>
      <c r="AA4" s="1">
        <f>IFERROR(VLOOKUP($A4,delib30,2,0)*(Físico!Z4),0)</f>
        <v>0</v>
      </c>
      <c r="AB4" s="1">
        <f>IFERROR(VLOOKUP($A4,delib30,2,0)*(Físico!AA4),0)</f>
        <v>0</v>
      </c>
      <c r="AC4" s="1">
        <f>IFERROR(VLOOKUP($A4,delib30,2,0)*(Físico!AB4),0)</f>
        <v>0</v>
      </c>
      <c r="AD4" s="1">
        <f>IFERROR(VLOOKUP($A4,delib30,2,0)*(Físico!AC4),0)</f>
        <v>0</v>
      </c>
      <c r="AE4" s="1">
        <f>IFERROR(VLOOKUP($A4,delib30,2,0)*(Físico!AD4),0)</f>
        <v>0</v>
      </c>
      <c r="AF4" s="1">
        <f t="shared" si="1"/>
        <v>5598.72</v>
      </c>
    </row>
    <row r="5" spans="1:32" x14ac:dyDescent="0.25">
      <c r="A5">
        <f t="shared" si="0"/>
        <v>405020015</v>
      </c>
      <c r="B5" t="s">
        <v>36</v>
      </c>
      <c r="C5" s="1">
        <f>IFERROR(VLOOKUP($A5,delib30,2,0)*(Físico!B5),0)</f>
        <v>0</v>
      </c>
      <c r="D5" s="1">
        <f>IFERROR(VLOOKUP($A5,delib30,2,0)*(Físico!C5),0)</f>
        <v>0</v>
      </c>
      <c r="E5" s="1">
        <f>IFERROR(VLOOKUP($A5,delib30,2,0)*(Físico!D5),0)</f>
        <v>0</v>
      </c>
      <c r="F5" s="1">
        <f>IFERROR(VLOOKUP($A5,delib30,2,0)*(Físico!E5),0)</f>
        <v>0</v>
      </c>
      <c r="G5" s="1">
        <f>IFERROR(VLOOKUP($A5,delib30,2,0)*(Físico!F5),0)</f>
        <v>0</v>
      </c>
      <c r="H5" s="1">
        <f>IFERROR(VLOOKUP($A5,delib30,2,0)*(Físico!G5),0)</f>
        <v>0</v>
      </c>
      <c r="I5" s="1">
        <f>IFERROR(VLOOKUP($A5,delib30,2,0)*(Físico!H5),0)</f>
        <v>0</v>
      </c>
      <c r="J5" s="1">
        <f>IFERROR(VLOOKUP($A5,delib30,2,0)*(Físico!I5),0)</f>
        <v>3323.52</v>
      </c>
      <c r="K5" s="1">
        <f>IFERROR(VLOOKUP($A5,delib30,2,0)*(Físico!J5),0)</f>
        <v>0</v>
      </c>
      <c r="L5" s="1">
        <f>IFERROR(VLOOKUP($A5,delib30,2,0)*(Físico!K5),0)</f>
        <v>0</v>
      </c>
      <c r="M5" s="1">
        <f>IFERROR(VLOOKUP($A5,delib30,2,0)*(Físico!L5),0)</f>
        <v>0</v>
      </c>
      <c r="N5" s="1">
        <f>IFERROR(VLOOKUP($A5,delib30,2,0)*(Físico!M5),0)</f>
        <v>0</v>
      </c>
      <c r="O5" s="1">
        <f>IFERROR(VLOOKUP($A5,delib30,2,0)*(Físico!N5),0)</f>
        <v>0</v>
      </c>
      <c r="P5" s="1">
        <f>IFERROR(VLOOKUP($A5,delib30,2,0)*(Físico!O5),0)</f>
        <v>0</v>
      </c>
      <c r="Q5" s="1">
        <f>IFERROR(VLOOKUP($A5,delib30,2,0)*(Físico!P5),0)</f>
        <v>0</v>
      </c>
      <c r="R5" s="1">
        <f>IFERROR(VLOOKUP($A5,delib30,2,0)*(Físico!Q5),0)</f>
        <v>0</v>
      </c>
      <c r="S5" s="1">
        <f>IFERROR(VLOOKUP($A5,delib30,2,0)*(Físico!R5),0)</f>
        <v>0</v>
      </c>
      <c r="T5" s="1">
        <f>IFERROR(VLOOKUP($A5,delib30,2,0)*(Físico!S5),0)</f>
        <v>0</v>
      </c>
      <c r="U5" s="1">
        <f>IFERROR(VLOOKUP($A5,delib30,2,0)*(Físico!T5),0)</f>
        <v>0</v>
      </c>
      <c r="V5" s="1">
        <f>IFERROR(VLOOKUP($A5,delib30,2,0)*(Físico!U5),0)</f>
        <v>0</v>
      </c>
      <c r="W5" s="1">
        <f>IFERROR(VLOOKUP($A5,delib30,2,0)*(Físico!V5),0)</f>
        <v>0</v>
      </c>
      <c r="X5" s="1">
        <f>IFERROR(VLOOKUP($A5,delib30,2,0)*(Físico!W5),0)</f>
        <v>0</v>
      </c>
      <c r="Y5" s="1">
        <f>IFERROR(VLOOKUP($A5,delib30,2,0)*(Físico!X5),0)</f>
        <v>0</v>
      </c>
      <c r="Z5" s="1">
        <f>IFERROR(VLOOKUP($A5,delib30,2,0)*(Físico!Y5),0)</f>
        <v>0</v>
      </c>
      <c r="AA5" s="1">
        <f>IFERROR(VLOOKUP($A5,delib30,2,0)*(Físico!Z5),0)</f>
        <v>0</v>
      </c>
      <c r="AB5" s="1">
        <f>IFERROR(VLOOKUP($A5,delib30,2,0)*(Físico!AA5),0)</f>
        <v>0</v>
      </c>
      <c r="AC5" s="1">
        <f>IFERROR(VLOOKUP($A5,delib30,2,0)*(Físico!AB5),0)</f>
        <v>0</v>
      </c>
      <c r="AD5" s="1">
        <f>IFERROR(VLOOKUP($A5,delib30,2,0)*(Físico!AC5),0)</f>
        <v>0</v>
      </c>
      <c r="AE5" s="1">
        <f>IFERROR(VLOOKUP($A5,delib30,2,0)*(Físico!AD5),0)</f>
        <v>0</v>
      </c>
      <c r="AF5" s="1">
        <f t="shared" si="1"/>
        <v>3323.52</v>
      </c>
    </row>
    <row r="6" spans="1:32" x14ac:dyDescent="0.25">
      <c r="A6">
        <f t="shared" si="0"/>
        <v>405020023</v>
      </c>
      <c r="B6" t="s">
        <v>37</v>
      </c>
      <c r="C6" s="1">
        <f>IFERROR(VLOOKUP($A6,delib30,2,0)*(Físico!B6),0)</f>
        <v>0</v>
      </c>
      <c r="D6" s="1">
        <f>IFERROR(VLOOKUP($A6,delib30,2,0)*(Físico!C6),0)</f>
        <v>0</v>
      </c>
      <c r="E6" s="1">
        <f>IFERROR(VLOOKUP($A6,delib30,2,0)*(Físico!D6),0)</f>
        <v>0</v>
      </c>
      <c r="F6" s="1">
        <f>IFERROR(VLOOKUP($A6,delib30,2,0)*(Físico!E6),0)</f>
        <v>0</v>
      </c>
      <c r="G6" s="1">
        <f>IFERROR(VLOOKUP($A6,delib30,2,0)*(Físico!F6),0)</f>
        <v>0</v>
      </c>
      <c r="H6" s="1">
        <f>IFERROR(VLOOKUP($A6,delib30,2,0)*(Físico!G6),0)</f>
        <v>0</v>
      </c>
      <c r="I6" s="1">
        <f>IFERROR(VLOOKUP($A6,delib30,2,0)*(Físico!H6),0)</f>
        <v>0</v>
      </c>
      <c r="J6" s="1">
        <f>IFERROR(VLOOKUP($A6,delib30,2,0)*(Físico!I6),0)</f>
        <v>0</v>
      </c>
      <c r="K6" s="1">
        <f>IFERROR(VLOOKUP($A6,delib30,2,0)*(Físico!J6),0)</f>
        <v>0</v>
      </c>
      <c r="L6" s="1">
        <f>IFERROR(VLOOKUP($A6,delib30,2,0)*(Físico!K6),0)</f>
        <v>0</v>
      </c>
      <c r="M6" s="1">
        <f>IFERROR(VLOOKUP($A6,delib30,2,0)*(Físico!L6),0)</f>
        <v>0</v>
      </c>
      <c r="N6" s="1">
        <f>IFERROR(VLOOKUP($A6,delib30,2,0)*(Físico!M6),0)</f>
        <v>0</v>
      </c>
      <c r="O6" s="1">
        <f>IFERROR(VLOOKUP($A6,delib30,2,0)*(Físico!N6),0)</f>
        <v>0</v>
      </c>
      <c r="P6" s="1">
        <f>IFERROR(VLOOKUP($A6,delib30,2,0)*(Físico!O6),0)</f>
        <v>0</v>
      </c>
      <c r="Q6" s="1">
        <f>IFERROR(VLOOKUP($A6,delib30,2,0)*(Físico!P6),0)</f>
        <v>0</v>
      </c>
      <c r="R6" s="1">
        <f>IFERROR(VLOOKUP($A6,delib30,2,0)*(Físico!Q6),0)</f>
        <v>0</v>
      </c>
      <c r="S6" s="1">
        <f>IFERROR(VLOOKUP($A6,delib30,2,0)*(Físico!R6),0)</f>
        <v>0</v>
      </c>
      <c r="T6" s="1">
        <f>IFERROR(VLOOKUP($A6,delib30,2,0)*(Físico!S6),0)</f>
        <v>0</v>
      </c>
      <c r="U6" s="1">
        <f>IFERROR(VLOOKUP($A6,delib30,2,0)*(Físico!T6),0)</f>
        <v>0</v>
      </c>
      <c r="V6" s="1">
        <f>IFERROR(VLOOKUP($A6,delib30,2,0)*(Físico!U6),0)</f>
        <v>0</v>
      </c>
      <c r="W6" s="1">
        <f>IFERROR(VLOOKUP($A6,delib30,2,0)*(Físico!V6),0)</f>
        <v>0</v>
      </c>
      <c r="X6" s="1">
        <f>IFERROR(VLOOKUP($A6,delib30,2,0)*(Físico!W6),0)</f>
        <v>0</v>
      </c>
      <c r="Y6" s="1">
        <f>IFERROR(VLOOKUP($A6,delib30,2,0)*(Físico!X6),0)</f>
        <v>0</v>
      </c>
      <c r="Z6" s="1">
        <f>IFERROR(VLOOKUP($A6,delib30,2,0)*(Físico!Y6),0)</f>
        <v>0</v>
      </c>
      <c r="AA6" s="1">
        <f>IFERROR(VLOOKUP($A6,delib30,2,0)*(Físico!Z6),0)</f>
        <v>0</v>
      </c>
      <c r="AB6" s="1">
        <f>IFERROR(VLOOKUP($A6,delib30,2,0)*(Físico!AA6),0)</f>
        <v>0</v>
      </c>
      <c r="AC6" s="1">
        <f>IFERROR(VLOOKUP($A6,delib30,2,0)*(Físico!AB6),0)</f>
        <v>0</v>
      </c>
      <c r="AD6" s="1">
        <f>IFERROR(VLOOKUP($A6,delib30,2,0)*(Físico!AC6),0)</f>
        <v>0</v>
      </c>
      <c r="AE6" s="1">
        <f>IFERROR(VLOOKUP($A6,delib30,2,0)*(Físico!AD6),0)</f>
        <v>0</v>
      </c>
      <c r="AF6" s="1">
        <f t="shared" si="1"/>
        <v>0</v>
      </c>
    </row>
    <row r="7" spans="1:32" x14ac:dyDescent="0.25">
      <c r="A7">
        <f t="shared" si="0"/>
        <v>405030045</v>
      </c>
      <c r="B7" t="s">
        <v>38</v>
      </c>
      <c r="C7" s="1">
        <f>IFERROR(VLOOKUP($A7,delib30,2,0)*(Físico!B7),0)</f>
        <v>0</v>
      </c>
      <c r="D7" s="1">
        <f>IFERROR(VLOOKUP($A7,delib30,2,0)*(Físico!C7),0)</f>
        <v>0</v>
      </c>
      <c r="E7" s="1">
        <f>IFERROR(VLOOKUP($A7,delib30,2,0)*(Físico!D7),0)</f>
        <v>0</v>
      </c>
      <c r="F7" s="1">
        <f>IFERROR(VLOOKUP($A7,delib30,2,0)*(Físico!E7),0)</f>
        <v>0</v>
      </c>
      <c r="G7" s="1">
        <f>IFERROR(VLOOKUP($A7,delib30,2,0)*(Físico!F7),0)</f>
        <v>0</v>
      </c>
      <c r="H7" s="1">
        <f>IFERROR(VLOOKUP($A7,delib30,2,0)*(Físico!G7),0)</f>
        <v>0</v>
      </c>
      <c r="I7" s="1">
        <f>IFERROR(VLOOKUP($A7,delib30,2,0)*(Físico!H7),0)</f>
        <v>0</v>
      </c>
      <c r="J7" s="1">
        <f>IFERROR(VLOOKUP($A7,delib30,2,0)*(Físico!I7),0)</f>
        <v>0</v>
      </c>
      <c r="K7" s="1">
        <f>IFERROR(VLOOKUP($A7,delib30,2,0)*(Físico!J7),0)</f>
        <v>0</v>
      </c>
      <c r="L7" s="1">
        <f>IFERROR(VLOOKUP($A7,delib30,2,0)*(Físico!K7),0)</f>
        <v>0</v>
      </c>
      <c r="M7" s="1">
        <f>IFERROR(VLOOKUP($A7,delib30,2,0)*(Físico!L7),0)</f>
        <v>0</v>
      </c>
      <c r="N7" s="1">
        <f>IFERROR(VLOOKUP($A7,delib30,2,0)*(Físico!M7),0)</f>
        <v>0</v>
      </c>
      <c r="O7" s="1">
        <f>IFERROR(VLOOKUP($A7,delib30,2,0)*(Físico!N7),0)</f>
        <v>9146.8499999999985</v>
      </c>
      <c r="P7" s="1">
        <f>IFERROR(VLOOKUP($A7,delib30,2,0)*(Físico!O7),0)</f>
        <v>0</v>
      </c>
      <c r="Q7" s="1">
        <f>IFERROR(VLOOKUP($A7,delib30,2,0)*(Físico!P7),0)</f>
        <v>1076.0999999999999</v>
      </c>
      <c r="R7" s="1">
        <f>IFERROR(VLOOKUP($A7,delib30,2,0)*(Físico!Q7),0)</f>
        <v>0</v>
      </c>
      <c r="S7" s="1">
        <f>IFERROR(VLOOKUP($A7,delib30,2,0)*(Físico!R7),0)</f>
        <v>0</v>
      </c>
      <c r="T7" s="1">
        <f>IFERROR(VLOOKUP($A7,delib30,2,0)*(Físico!S7),0)</f>
        <v>22598.1</v>
      </c>
      <c r="U7" s="1">
        <f>IFERROR(VLOOKUP($A7,delib30,2,0)*(Físico!T7),0)</f>
        <v>8608.7999999999993</v>
      </c>
      <c r="V7" s="1">
        <f>IFERROR(VLOOKUP($A7,delib30,2,0)*(Físico!U7),0)</f>
        <v>0</v>
      </c>
      <c r="W7" s="1">
        <f>IFERROR(VLOOKUP($A7,delib30,2,0)*(Físico!V7),0)</f>
        <v>0</v>
      </c>
      <c r="X7" s="1">
        <f>IFERROR(VLOOKUP($A7,delib30,2,0)*(Físico!W7),0)</f>
        <v>0</v>
      </c>
      <c r="Y7" s="1">
        <f>IFERROR(VLOOKUP($A7,delib30,2,0)*(Físico!X7),0)</f>
        <v>0</v>
      </c>
      <c r="Z7" s="1">
        <f>IFERROR(VLOOKUP($A7,delib30,2,0)*(Físico!Y7),0)</f>
        <v>0</v>
      </c>
      <c r="AA7" s="1">
        <f>IFERROR(VLOOKUP($A7,delib30,2,0)*(Físico!Z7),0)</f>
        <v>1614.1499999999999</v>
      </c>
      <c r="AB7" s="1">
        <f>IFERROR(VLOOKUP($A7,delib30,2,0)*(Físico!AA7),0)</f>
        <v>0</v>
      </c>
      <c r="AC7" s="1">
        <f>IFERROR(VLOOKUP($A7,delib30,2,0)*(Físico!AB7),0)</f>
        <v>0</v>
      </c>
      <c r="AD7" s="1">
        <f>IFERROR(VLOOKUP($A7,delib30,2,0)*(Físico!AC7),0)</f>
        <v>0</v>
      </c>
      <c r="AE7" s="1">
        <f>IFERROR(VLOOKUP($A7,delib30,2,0)*(Físico!AD7),0)</f>
        <v>0</v>
      </c>
      <c r="AF7" s="1">
        <f t="shared" si="1"/>
        <v>43043.999999999993</v>
      </c>
    </row>
    <row r="8" spans="1:32" x14ac:dyDescent="0.25">
      <c r="A8">
        <f t="shared" si="0"/>
        <v>405030134</v>
      </c>
      <c r="B8" t="s">
        <v>39</v>
      </c>
      <c r="C8" s="1">
        <f>IFERROR(VLOOKUP($A8,delib30,2,0)*(Físico!B8),0)</f>
        <v>0</v>
      </c>
      <c r="D8" s="1">
        <f>IFERROR(VLOOKUP($A8,delib30,2,0)*(Físico!C8),0)</f>
        <v>0</v>
      </c>
      <c r="E8" s="1">
        <f>IFERROR(VLOOKUP($A8,delib30,2,0)*(Físico!D8),0)</f>
        <v>0</v>
      </c>
      <c r="F8" s="1">
        <f>IFERROR(VLOOKUP($A8,delib30,2,0)*(Físico!E8),0)</f>
        <v>0</v>
      </c>
      <c r="G8" s="1">
        <f>IFERROR(VLOOKUP($A8,delib30,2,0)*(Físico!F8),0)</f>
        <v>0</v>
      </c>
      <c r="H8" s="1">
        <f>IFERROR(VLOOKUP($A8,delib30,2,0)*(Físico!G8),0)</f>
        <v>0</v>
      </c>
      <c r="I8" s="1">
        <f>IFERROR(VLOOKUP($A8,delib30,2,0)*(Físico!H8),0)</f>
        <v>0</v>
      </c>
      <c r="J8" s="1">
        <f>IFERROR(VLOOKUP($A8,delib30,2,0)*(Físico!I8),0)</f>
        <v>0</v>
      </c>
      <c r="K8" s="1">
        <f>IFERROR(VLOOKUP($A8,delib30,2,0)*(Físico!J8),0)</f>
        <v>3429.72</v>
      </c>
      <c r="L8" s="1">
        <f>IFERROR(VLOOKUP($A8,delib30,2,0)*(Físico!K8),0)</f>
        <v>0</v>
      </c>
      <c r="M8" s="1">
        <f>IFERROR(VLOOKUP($A8,delib30,2,0)*(Físico!L8),0)</f>
        <v>0</v>
      </c>
      <c r="N8" s="1">
        <f>IFERROR(VLOOKUP($A8,delib30,2,0)*(Físico!M8),0)</f>
        <v>0</v>
      </c>
      <c r="O8" s="1">
        <f>IFERROR(VLOOKUP($A8,delib30,2,0)*(Físico!N8),0)</f>
        <v>0</v>
      </c>
      <c r="P8" s="1">
        <f>IFERROR(VLOOKUP($A8,delib30,2,0)*(Físico!O8),0)</f>
        <v>0</v>
      </c>
      <c r="Q8" s="1">
        <f>IFERROR(VLOOKUP($A8,delib30,2,0)*(Físico!P8),0)</f>
        <v>1143.24</v>
      </c>
      <c r="R8" s="1">
        <f>IFERROR(VLOOKUP($A8,delib30,2,0)*(Físico!Q8),0)</f>
        <v>0</v>
      </c>
      <c r="S8" s="1">
        <f>IFERROR(VLOOKUP($A8,delib30,2,0)*(Físico!R8),0)</f>
        <v>0</v>
      </c>
      <c r="T8" s="1">
        <f>IFERROR(VLOOKUP($A8,delib30,2,0)*(Físico!S8),0)</f>
        <v>0</v>
      </c>
      <c r="U8" s="1">
        <f>IFERROR(VLOOKUP($A8,delib30,2,0)*(Físico!T8),0)</f>
        <v>0</v>
      </c>
      <c r="V8" s="1">
        <f>IFERROR(VLOOKUP($A8,delib30,2,0)*(Físico!U8),0)</f>
        <v>0</v>
      </c>
      <c r="W8" s="1">
        <f>IFERROR(VLOOKUP($A8,delib30,2,0)*(Físico!V8),0)</f>
        <v>0</v>
      </c>
      <c r="X8" s="1">
        <f>IFERROR(VLOOKUP($A8,delib30,2,0)*(Físico!W8),0)</f>
        <v>0</v>
      </c>
      <c r="Y8" s="1">
        <f>IFERROR(VLOOKUP($A8,delib30,2,0)*(Físico!X8),0)</f>
        <v>0</v>
      </c>
      <c r="Z8" s="1">
        <f>IFERROR(VLOOKUP($A8,delib30,2,0)*(Físico!Y8),0)</f>
        <v>0</v>
      </c>
      <c r="AA8" s="1">
        <f>IFERROR(VLOOKUP($A8,delib30,2,0)*(Físico!Z8),0)</f>
        <v>0</v>
      </c>
      <c r="AB8" s="1">
        <f>IFERROR(VLOOKUP($A8,delib30,2,0)*(Físico!AA8),0)</f>
        <v>0</v>
      </c>
      <c r="AC8" s="1">
        <f>IFERROR(VLOOKUP($A8,delib30,2,0)*(Físico!AB8),0)</f>
        <v>762.16</v>
      </c>
      <c r="AD8" s="1">
        <f>IFERROR(VLOOKUP($A8,delib30,2,0)*(Físico!AC8),0)</f>
        <v>0</v>
      </c>
      <c r="AE8" s="1">
        <f>IFERROR(VLOOKUP($A8,delib30,2,0)*(Físico!AD8),0)</f>
        <v>0</v>
      </c>
      <c r="AF8" s="1">
        <f t="shared" si="1"/>
        <v>5335.12</v>
      </c>
    </row>
    <row r="9" spans="1:32" x14ac:dyDescent="0.25">
      <c r="A9">
        <f t="shared" si="0"/>
        <v>405030193</v>
      </c>
      <c r="B9" t="s">
        <v>40</v>
      </c>
      <c r="C9" s="1">
        <f>IFERROR(VLOOKUP($A9,delib30,2,0)*(Físico!B9),0)</f>
        <v>430.46</v>
      </c>
      <c r="D9" s="1">
        <f>IFERROR(VLOOKUP($A9,delib30,2,0)*(Físico!C9),0)</f>
        <v>0</v>
      </c>
      <c r="E9" s="1">
        <f>IFERROR(VLOOKUP($A9,delib30,2,0)*(Físico!D9),0)</f>
        <v>0</v>
      </c>
      <c r="F9" s="1">
        <f>IFERROR(VLOOKUP($A9,delib30,2,0)*(Físico!E9),0)</f>
        <v>0</v>
      </c>
      <c r="G9" s="1">
        <f>IFERROR(VLOOKUP($A9,delib30,2,0)*(Físico!F9),0)</f>
        <v>0</v>
      </c>
      <c r="H9" s="1">
        <f>IFERROR(VLOOKUP($A9,delib30,2,0)*(Físico!G9),0)</f>
        <v>0</v>
      </c>
      <c r="I9" s="1">
        <f>IFERROR(VLOOKUP($A9,delib30,2,0)*(Físico!H9),0)</f>
        <v>0</v>
      </c>
      <c r="J9" s="1">
        <f>IFERROR(VLOOKUP($A9,delib30,2,0)*(Físico!I9),0)</f>
        <v>0</v>
      </c>
      <c r="K9" s="1">
        <f>IFERROR(VLOOKUP($A9,delib30,2,0)*(Físico!J9),0)</f>
        <v>0</v>
      </c>
      <c r="L9" s="1">
        <f>IFERROR(VLOOKUP($A9,delib30,2,0)*(Físico!K9),0)</f>
        <v>0</v>
      </c>
      <c r="M9" s="1">
        <f>IFERROR(VLOOKUP($A9,delib30,2,0)*(Físico!L9),0)</f>
        <v>0</v>
      </c>
      <c r="N9" s="1">
        <f>IFERROR(VLOOKUP($A9,delib30,2,0)*(Físico!M9),0)</f>
        <v>0</v>
      </c>
      <c r="O9" s="1">
        <f>IFERROR(VLOOKUP($A9,delib30,2,0)*(Físico!N9),0)</f>
        <v>0</v>
      </c>
      <c r="P9" s="1">
        <f>IFERROR(VLOOKUP($A9,delib30,2,0)*(Físico!O9),0)</f>
        <v>0</v>
      </c>
      <c r="Q9" s="1">
        <f>IFERROR(VLOOKUP($A9,delib30,2,0)*(Físico!P9),0)</f>
        <v>2582.7599999999998</v>
      </c>
      <c r="R9" s="1">
        <f>IFERROR(VLOOKUP($A9,delib30,2,0)*(Físico!Q9),0)</f>
        <v>0</v>
      </c>
      <c r="S9" s="1">
        <f>IFERROR(VLOOKUP($A9,delib30,2,0)*(Físico!R9),0)</f>
        <v>0</v>
      </c>
      <c r="T9" s="1">
        <f>IFERROR(VLOOKUP($A9,delib30,2,0)*(Físico!S9),0)</f>
        <v>0</v>
      </c>
      <c r="U9" s="1">
        <f>IFERROR(VLOOKUP($A9,delib30,2,0)*(Físico!T9),0)</f>
        <v>9039.66</v>
      </c>
      <c r="V9" s="1">
        <f>IFERROR(VLOOKUP($A9,delib30,2,0)*(Físico!U9),0)</f>
        <v>0</v>
      </c>
      <c r="W9" s="1">
        <f>IFERROR(VLOOKUP($A9,delib30,2,0)*(Físico!V9),0)</f>
        <v>0</v>
      </c>
      <c r="X9" s="1">
        <f>IFERROR(VLOOKUP($A9,delib30,2,0)*(Físico!W9),0)</f>
        <v>0</v>
      </c>
      <c r="Y9" s="1">
        <f>IFERROR(VLOOKUP($A9,delib30,2,0)*(Físico!X9),0)</f>
        <v>0</v>
      </c>
      <c r="Z9" s="1">
        <f>IFERROR(VLOOKUP($A9,delib30,2,0)*(Físico!Y9),0)</f>
        <v>0</v>
      </c>
      <c r="AA9" s="1">
        <f>IFERROR(VLOOKUP($A9,delib30,2,0)*(Físico!Z9),0)</f>
        <v>37019.56</v>
      </c>
      <c r="AB9" s="1">
        <f>IFERROR(VLOOKUP($A9,delib30,2,0)*(Físico!AA9),0)</f>
        <v>3874.14</v>
      </c>
      <c r="AC9" s="1">
        <f>IFERROR(VLOOKUP($A9,delib30,2,0)*(Físico!AB9),0)</f>
        <v>0</v>
      </c>
      <c r="AD9" s="1">
        <f>IFERROR(VLOOKUP($A9,delib30,2,0)*(Físico!AC9),0)</f>
        <v>0</v>
      </c>
      <c r="AE9" s="1">
        <f>IFERROR(VLOOKUP($A9,delib30,2,0)*(Físico!AD9),0)</f>
        <v>6026.44</v>
      </c>
      <c r="AF9" s="1">
        <f t="shared" si="1"/>
        <v>58973.02</v>
      </c>
    </row>
    <row r="10" spans="1:32" x14ac:dyDescent="0.25">
      <c r="A10">
        <f t="shared" si="0"/>
        <v>405040105</v>
      </c>
      <c r="B10" t="s">
        <v>41</v>
      </c>
      <c r="C10" s="1">
        <f>IFERROR(VLOOKUP($A10,delib30,2,0)*(Físico!B10),0)</f>
        <v>0</v>
      </c>
      <c r="D10" s="1">
        <f>IFERROR(VLOOKUP($A10,delib30,2,0)*(Físico!C10),0)</f>
        <v>0</v>
      </c>
      <c r="E10" s="1">
        <f>IFERROR(VLOOKUP($A10,delib30,2,0)*(Físico!D10),0)</f>
        <v>0</v>
      </c>
      <c r="F10" s="1">
        <f>IFERROR(VLOOKUP($A10,delib30,2,0)*(Físico!E10),0)</f>
        <v>0</v>
      </c>
      <c r="G10" s="1">
        <f>IFERROR(VLOOKUP($A10,delib30,2,0)*(Físico!F10),0)</f>
        <v>0</v>
      </c>
      <c r="H10" s="1">
        <f>IFERROR(VLOOKUP($A10,delib30,2,0)*(Físico!G10),0)</f>
        <v>0</v>
      </c>
      <c r="I10" s="1">
        <f>IFERROR(VLOOKUP($A10,delib30,2,0)*(Físico!H10),0)</f>
        <v>0</v>
      </c>
      <c r="J10" s="1">
        <f>IFERROR(VLOOKUP($A10,delib30,2,0)*(Físico!I10),0)</f>
        <v>0</v>
      </c>
      <c r="K10" s="1">
        <f>IFERROR(VLOOKUP($A10,delib30,2,0)*(Físico!J10),0)</f>
        <v>0</v>
      </c>
      <c r="L10" s="1">
        <f>IFERROR(VLOOKUP($A10,delib30,2,0)*(Físico!K10),0)</f>
        <v>0</v>
      </c>
      <c r="M10" s="1">
        <f>IFERROR(VLOOKUP($A10,delib30,2,0)*(Físico!L10),0)</f>
        <v>0</v>
      </c>
      <c r="N10" s="1">
        <f>IFERROR(VLOOKUP($A10,delib30,2,0)*(Físico!M10),0)</f>
        <v>0</v>
      </c>
      <c r="O10" s="1">
        <f>IFERROR(VLOOKUP($A10,delib30,2,0)*(Físico!N10),0)</f>
        <v>0</v>
      </c>
      <c r="P10" s="1">
        <f>IFERROR(VLOOKUP($A10,delib30,2,0)*(Físico!O10),0)</f>
        <v>0</v>
      </c>
      <c r="Q10" s="1">
        <f>IFERROR(VLOOKUP($A10,delib30,2,0)*(Físico!P10),0)</f>
        <v>0</v>
      </c>
      <c r="R10" s="1">
        <f>IFERROR(VLOOKUP($A10,delib30,2,0)*(Físico!Q10),0)</f>
        <v>0</v>
      </c>
      <c r="S10" s="1">
        <f>IFERROR(VLOOKUP($A10,delib30,2,0)*(Físico!R10),0)</f>
        <v>0</v>
      </c>
      <c r="T10" s="1">
        <f>IFERROR(VLOOKUP($A10,delib30,2,0)*(Físico!S10),0)</f>
        <v>0</v>
      </c>
      <c r="U10" s="1">
        <f>IFERROR(VLOOKUP($A10,delib30,2,0)*(Físico!T10),0)</f>
        <v>0</v>
      </c>
      <c r="V10" s="1">
        <f>IFERROR(VLOOKUP($A10,delib30,2,0)*(Físico!U10),0)</f>
        <v>0</v>
      </c>
      <c r="W10" s="1">
        <f>IFERROR(VLOOKUP($A10,delib30,2,0)*(Físico!V10),0)</f>
        <v>0</v>
      </c>
      <c r="X10" s="1">
        <f>IFERROR(VLOOKUP($A10,delib30,2,0)*(Físico!W10),0)</f>
        <v>0</v>
      </c>
      <c r="Y10" s="1">
        <f>IFERROR(VLOOKUP($A10,delib30,2,0)*(Físico!X10),0)</f>
        <v>0</v>
      </c>
      <c r="Z10" s="1">
        <f>IFERROR(VLOOKUP($A10,delib30,2,0)*(Físico!Y10),0)</f>
        <v>0</v>
      </c>
      <c r="AA10" s="1">
        <f>IFERROR(VLOOKUP($A10,delib30,2,0)*(Físico!Z10),0)</f>
        <v>0</v>
      </c>
      <c r="AB10" s="1">
        <f>IFERROR(VLOOKUP($A10,delib30,2,0)*(Físico!AA10),0)</f>
        <v>0</v>
      </c>
      <c r="AC10" s="1">
        <f>IFERROR(VLOOKUP($A10,delib30,2,0)*(Físico!AB10),0)</f>
        <v>1692.38</v>
      </c>
      <c r="AD10" s="1">
        <f>IFERROR(VLOOKUP($A10,delib30,2,0)*(Físico!AC10),0)</f>
        <v>0</v>
      </c>
      <c r="AE10" s="1">
        <f>IFERROR(VLOOKUP($A10,delib30,2,0)*(Físico!AD10),0)</f>
        <v>0</v>
      </c>
      <c r="AF10" s="1">
        <f t="shared" si="1"/>
        <v>1692.38</v>
      </c>
    </row>
    <row r="11" spans="1:32" x14ac:dyDescent="0.25">
      <c r="A11">
        <f t="shared" si="0"/>
        <v>405040202</v>
      </c>
      <c r="B11" t="s">
        <v>42</v>
      </c>
      <c r="C11" s="1">
        <f>IFERROR(VLOOKUP($A11,delib30,2,0)*(Físico!B11),0)</f>
        <v>0</v>
      </c>
      <c r="D11" s="1">
        <f>IFERROR(VLOOKUP($A11,delib30,2,0)*(Físico!C11),0)</f>
        <v>0</v>
      </c>
      <c r="E11" s="1">
        <f>IFERROR(VLOOKUP($A11,delib30,2,0)*(Físico!D11),0)</f>
        <v>0</v>
      </c>
      <c r="F11" s="1">
        <f>IFERROR(VLOOKUP($A11,delib30,2,0)*(Físico!E11),0)</f>
        <v>0</v>
      </c>
      <c r="G11" s="1">
        <f>IFERROR(VLOOKUP($A11,delib30,2,0)*(Físico!F11),0)</f>
        <v>0</v>
      </c>
      <c r="H11" s="1">
        <f>IFERROR(VLOOKUP($A11,delib30,2,0)*(Físico!G11),0)</f>
        <v>0</v>
      </c>
      <c r="I11" s="1">
        <f>IFERROR(VLOOKUP($A11,delib30,2,0)*(Físico!H11),0)</f>
        <v>0</v>
      </c>
      <c r="J11" s="1">
        <f>IFERROR(VLOOKUP($A11,delib30,2,0)*(Físico!I11),0)</f>
        <v>0</v>
      </c>
      <c r="K11" s="1">
        <f>IFERROR(VLOOKUP($A11,delib30,2,0)*(Físico!J11),0)</f>
        <v>0</v>
      </c>
      <c r="L11" s="1">
        <f>IFERROR(VLOOKUP($A11,delib30,2,0)*(Físico!K11),0)</f>
        <v>0</v>
      </c>
      <c r="M11" s="1">
        <f>IFERROR(VLOOKUP($A11,delib30,2,0)*(Físico!L11),0)</f>
        <v>0</v>
      </c>
      <c r="N11" s="1">
        <f>IFERROR(VLOOKUP($A11,delib30,2,0)*(Físico!M11),0)</f>
        <v>0</v>
      </c>
      <c r="O11" s="1">
        <f>IFERROR(VLOOKUP($A11,delib30,2,0)*(Físico!N11),0)</f>
        <v>0</v>
      </c>
      <c r="P11" s="1">
        <f>IFERROR(VLOOKUP($A11,delib30,2,0)*(Físico!O11),0)</f>
        <v>0</v>
      </c>
      <c r="Q11" s="1">
        <f>IFERROR(VLOOKUP($A11,delib30,2,0)*(Físico!P11),0)</f>
        <v>0</v>
      </c>
      <c r="R11" s="1">
        <f>IFERROR(VLOOKUP($A11,delib30,2,0)*(Físico!Q11),0)</f>
        <v>0</v>
      </c>
      <c r="S11" s="1">
        <f>IFERROR(VLOOKUP($A11,delib30,2,0)*(Físico!R11),0)</f>
        <v>0</v>
      </c>
      <c r="T11" s="1">
        <f>IFERROR(VLOOKUP($A11,delib30,2,0)*(Físico!S11),0)</f>
        <v>0</v>
      </c>
      <c r="U11" s="1">
        <f>IFERROR(VLOOKUP($A11,delib30,2,0)*(Físico!T11),0)</f>
        <v>0</v>
      </c>
      <c r="V11" s="1">
        <f>IFERROR(VLOOKUP($A11,delib30,2,0)*(Físico!U11),0)</f>
        <v>0</v>
      </c>
      <c r="W11" s="1">
        <f>IFERROR(VLOOKUP($A11,delib30,2,0)*(Físico!V11),0)</f>
        <v>0</v>
      </c>
      <c r="X11" s="1">
        <f>IFERROR(VLOOKUP($A11,delib30,2,0)*(Físico!W11),0)</f>
        <v>0</v>
      </c>
      <c r="Y11" s="1">
        <f>IFERROR(VLOOKUP($A11,delib30,2,0)*(Físico!X11),0)</f>
        <v>0</v>
      </c>
      <c r="Z11" s="1">
        <f>IFERROR(VLOOKUP($A11,delib30,2,0)*(Físico!Y11),0)</f>
        <v>0</v>
      </c>
      <c r="AA11" s="1">
        <f>IFERROR(VLOOKUP($A11,delib30,2,0)*(Físico!Z11),0)</f>
        <v>0</v>
      </c>
      <c r="AB11" s="1">
        <f>IFERROR(VLOOKUP($A11,delib30,2,0)*(Físico!AA11),0)</f>
        <v>0</v>
      </c>
      <c r="AC11" s="1">
        <f>IFERROR(VLOOKUP($A11,delib30,2,0)*(Físico!AB11),0)</f>
        <v>0</v>
      </c>
      <c r="AD11" s="1">
        <f>IFERROR(VLOOKUP($A11,delib30,2,0)*(Físico!AC11),0)</f>
        <v>0</v>
      </c>
      <c r="AE11" s="1">
        <f>IFERROR(VLOOKUP($A11,delib30,2,0)*(Físico!AD11),0)</f>
        <v>0</v>
      </c>
      <c r="AF11" s="1">
        <f t="shared" si="1"/>
        <v>0</v>
      </c>
    </row>
    <row r="12" spans="1:32" x14ac:dyDescent="0.25">
      <c r="A12">
        <f t="shared" si="0"/>
        <v>405050020</v>
      </c>
      <c r="B12" t="s">
        <v>43</v>
      </c>
      <c r="C12" s="1">
        <f>IFERROR(VLOOKUP($A12,delib30,2,0)*(Físico!B12),0)</f>
        <v>15787.8</v>
      </c>
      <c r="D12" s="1">
        <f>IFERROR(VLOOKUP($A12,delib30,2,0)*(Físico!C12),0)</f>
        <v>0</v>
      </c>
      <c r="E12" s="1">
        <f>IFERROR(VLOOKUP($A12,delib30,2,0)*(Físico!D12),0)</f>
        <v>0</v>
      </c>
      <c r="F12" s="1">
        <f>IFERROR(VLOOKUP($A12,delib30,2,0)*(Físico!E12),0)</f>
        <v>0</v>
      </c>
      <c r="G12" s="1">
        <f>IFERROR(VLOOKUP($A12,delib30,2,0)*(Físico!F12),0)</f>
        <v>0</v>
      </c>
      <c r="H12" s="1">
        <f>IFERROR(VLOOKUP($A12,delib30,2,0)*(Físico!G12),0)</f>
        <v>0</v>
      </c>
      <c r="I12" s="1">
        <f>IFERROR(VLOOKUP($A12,delib30,2,0)*(Físico!H12),0)</f>
        <v>0</v>
      </c>
      <c r="J12" s="1">
        <f>IFERROR(VLOOKUP($A12,delib30,2,0)*(Físico!I12),0)</f>
        <v>0</v>
      </c>
      <c r="K12" s="1">
        <f>IFERROR(VLOOKUP($A12,delib30,2,0)*(Físico!J12),0)</f>
        <v>0</v>
      </c>
      <c r="L12" s="1">
        <f>IFERROR(VLOOKUP($A12,delib30,2,0)*(Físico!K12),0)</f>
        <v>2706.48</v>
      </c>
      <c r="M12" s="1">
        <f>IFERROR(VLOOKUP($A12,delib30,2,0)*(Físico!L12),0)</f>
        <v>0</v>
      </c>
      <c r="N12" s="1">
        <f>IFERROR(VLOOKUP($A12,delib30,2,0)*(Físico!M12),0)</f>
        <v>0</v>
      </c>
      <c r="O12" s="1">
        <f>IFERROR(VLOOKUP($A12,delib30,2,0)*(Físico!N12),0)</f>
        <v>902.16</v>
      </c>
      <c r="P12" s="1">
        <f>IFERROR(VLOOKUP($A12,delib30,2,0)*(Físico!O12),0)</f>
        <v>6766.2</v>
      </c>
      <c r="Q12" s="1">
        <f>IFERROR(VLOOKUP($A12,delib30,2,0)*(Físico!P12),0)</f>
        <v>7668.36</v>
      </c>
      <c r="R12" s="1">
        <f>IFERROR(VLOOKUP($A12,delib30,2,0)*(Físico!Q12),0)</f>
        <v>0</v>
      </c>
      <c r="S12" s="1">
        <f>IFERROR(VLOOKUP($A12,delib30,2,0)*(Físico!R12),0)</f>
        <v>3157.56</v>
      </c>
      <c r="T12" s="1">
        <f>IFERROR(VLOOKUP($A12,delib30,2,0)*(Físico!S12),0)</f>
        <v>0</v>
      </c>
      <c r="U12" s="1">
        <f>IFERROR(VLOOKUP($A12,delib30,2,0)*(Físico!T12),0)</f>
        <v>41950.439999999995</v>
      </c>
      <c r="V12" s="1">
        <f>IFERROR(VLOOKUP($A12,delib30,2,0)*(Físico!U12),0)</f>
        <v>71270.64</v>
      </c>
      <c r="W12" s="1">
        <f>IFERROR(VLOOKUP($A12,delib30,2,0)*(Físico!V12),0)</f>
        <v>4510.8</v>
      </c>
      <c r="X12" s="1">
        <f>IFERROR(VLOOKUP($A12,delib30,2,0)*(Físico!W12),0)</f>
        <v>0</v>
      </c>
      <c r="Y12" s="1">
        <f>IFERROR(VLOOKUP($A12,delib30,2,0)*(Físico!X12),0)</f>
        <v>2255.4</v>
      </c>
      <c r="Z12" s="1">
        <f>IFERROR(VLOOKUP($A12,delib30,2,0)*(Físico!Y12),0)</f>
        <v>6766.2</v>
      </c>
      <c r="AA12" s="1">
        <f>IFERROR(VLOOKUP($A12,delib30,2,0)*(Físico!Z12),0)</f>
        <v>0</v>
      </c>
      <c r="AB12" s="1">
        <f>IFERROR(VLOOKUP($A12,delib30,2,0)*(Físico!AA12),0)</f>
        <v>48716.639999999999</v>
      </c>
      <c r="AC12" s="1">
        <f>IFERROR(VLOOKUP($A12,delib30,2,0)*(Físico!AB12),0)</f>
        <v>16689.96</v>
      </c>
      <c r="AD12" s="1">
        <f>IFERROR(VLOOKUP($A12,delib30,2,0)*(Físico!AC12),0)</f>
        <v>0</v>
      </c>
      <c r="AE12" s="1">
        <f>IFERROR(VLOOKUP($A12,delib30,2,0)*(Físico!AD12),0)</f>
        <v>4059.72</v>
      </c>
      <c r="AF12" s="1">
        <f t="shared" si="1"/>
        <v>233208.36</v>
      </c>
    </row>
    <row r="13" spans="1:32" x14ac:dyDescent="0.25">
      <c r="A13">
        <f t="shared" si="0"/>
        <v>405050046</v>
      </c>
      <c r="B13" t="s">
        <v>44</v>
      </c>
      <c r="C13" s="1">
        <f>IFERROR(VLOOKUP($A13,delib30,2,0)*(Físico!B13),0)</f>
        <v>0</v>
      </c>
      <c r="D13" s="1">
        <f>IFERROR(VLOOKUP($A13,delib30,2,0)*(Físico!C13),0)</f>
        <v>0</v>
      </c>
      <c r="E13" s="1">
        <f>IFERROR(VLOOKUP($A13,delib30,2,0)*(Físico!D13),0)</f>
        <v>0</v>
      </c>
      <c r="F13" s="1">
        <f>IFERROR(VLOOKUP($A13,delib30,2,0)*(Físico!E13),0)</f>
        <v>0</v>
      </c>
      <c r="G13" s="1">
        <f>IFERROR(VLOOKUP($A13,delib30,2,0)*(Físico!F13),0)</f>
        <v>0</v>
      </c>
      <c r="H13" s="1">
        <f>IFERROR(VLOOKUP($A13,delib30,2,0)*(Físico!G13),0)</f>
        <v>0</v>
      </c>
      <c r="I13" s="1">
        <f>IFERROR(VLOOKUP($A13,delib30,2,0)*(Físico!H13),0)</f>
        <v>0</v>
      </c>
      <c r="J13" s="1">
        <f>IFERROR(VLOOKUP($A13,delib30,2,0)*(Físico!I13),0)</f>
        <v>0</v>
      </c>
      <c r="K13" s="1">
        <f>IFERROR(VLOOKUP($A13,delib30,2,0)*(Físico!J13),0)</f>
        <v>0</v>
      </c>
      <c r="L13" s="1">
        <f>IFERROR(VLOOKUP($A13,delib30,2,0)*(Físico!K13),0)</f>
        <v>0</v>
      </c>
      <c r="M13" s="1">
        <f>IFERROR(VLOOKUP($A13,delib30,2,0)*(Físico!L13),0)</f>
        <v>0</v>
      </c>
      <c r="N13" s="1">
        <f>IFERROR(VLOOKUP($A13,delib30,2,0)*(Físico!M13),0)</f>
        <v>0</v>
      </c>
      <c r="O13" s="1">
        <f>IFERROR(VLOOKUP($A13,delib30,2,0)*(Físico!N13),0)</f>
        <v>0</v>
      </c>
      <c r="P13" s="1">
        <f>IFERROR(VLOOKUP($A13,delib30,2,0)*(Físico!O13),0)</f>
        <v>0</v>
      </c>
      <c r="Q13" s="1">
        <f>IFERROR(VLOOKUP($A13,delib30,2,0)*(Físico!P13),0)</f>
        <v>0</v>
      </c>
      <c r="R13" s="1">
        <f>IFERROR(VLOOKUP($A13,delib30,2,0)*(Físico!Q13),0)</f>
        <v>0</v>
      </c>
      <c r="S13" s="1">
        <f>IFERROR(VLOOKUP($A13,delib30,2,0)*(Físico!R13),0)</f>
        <v>0</v>
      </c>
      <c r="T13" s="1">
        <f>IFERROR(VLOOKUP($A13,delib30,2,0)*(Físico!S13),0)</f>
        <v>0</v>
      </c>
      <c r="U13" s="1">
        <f>IFERROR(VLOOKUP($A13,delib30,2,0)*(Físico!T13),0)</f>
        <v>0</v>
      </c>
      <c r="V13" s="1">
        <f>IFERROR(VLOOKUP($A13,delib30,2,0)*(Físico!U13),0)</f>
        <v>0</v>
      </c>
      <c r="W13" s="1">
        <f>IFERROR(VLOOKUP($A13,delib30,2,0)*(Físico!V13),0)</f>
        <v>0</v>
      </c>
      <c r="X13" s="1">
        <f>IFERROR(VLOOKUP($A13,delib30,2,0)*(Físico!W13),0)</f>
        <v>0</v>
      </c>
      <c r="Y13" s="1">
        <f>IFERROR(VLOOKUP($A13,delib30,2,0)*(Físico!X13),0)</f>
        <v>0</v>
      </c>
      <c r="Z13" s="1">
        <f>IFERROR(VLOOKUP($A13,delib30,2,0)*(Físico!Y13),0)</f>
        <v>0</v>
      </c>
      <c r="AA13" s="1">
        <f>IFERROR(VLOOKUP($A13,delib30,2,0)*(Físico!Z13),0)</f>
        <v>0</v>
      </c>
      <c r="AB13" s="1">
        <f>IFERROR(VLOOKUP($A13,delib30,2,0)*(Físico!AA13),0)</f>
        <v>0</v>
      </c>
      <c r="AC13" s="1">
        <f>IFERROR(VLOOKUP($A13,delib30,2,0)*(Físico!AB13),0)</f>
        <v>0</v>
      </c>
      <c r="AD13" s="1">
        <f>IFERROR(VLOOKUP($A13,delib30,2,0)*(Físico!AC13),0)</f>
        <v>0</v>
      </c>
      <c r="AE13" s="1">
        <f>IFERROR(VLOOKUP($A13,delib30,2,0)*(Físico!AD13),0)</f>
        <v>0</v>
      </c>
      <c r="AF13" s="1">
        <f t="shared" si="1"/>
        <v>0</v>
      </c>
    </row>
    <row r="14" spans="1:32" x14ac:dyDescent="0.25">
      <c r="A14">
        <f t="shared" si="0"/>
        <v>405050100</v>
      </c>
      <c r="B14" t="s">
        <v>45</v>
      </c>
      <c r="C14" s="1">
        <f>IFERROR(VLOOKUP($A14,delib30,2,0)*(Físico!B14),0)</f>
        <v>0</v>
      </c>
      <c r="D14" s="1">
        <f>IFERROR(VLOOKUP($A14,delib30,2,0)*(Físico!C14),0)</f>
        <v>0</v>
      </c>
      <c r="E14" s="1">
        <f>IFERROR(VLOOKUP($A14,delib30,2,0)*(Físico!D14),0)</f>
        <v>0</v>
      </c>
      <c r="F14" s="1">
        <f>IFERROR(VLOOKUP($A14,delib30,2,0)*(Físico!E14),0)</f>
        <v>0</v>
      </c>
      <c r="G14" s="1">
        <f>IFERROR(VLOOKUP($A14,delib30,2,0)*(Físico!F14),0)</f>
        <v>0</v>
      </c>
      <c r="H14" s="1">
        <f>IFERROR(VLOOKUP($A14,delib30,2,0)*(Físico!G14),0)</f>
        <v>0</v>
      </c>
      <c r="I14" s="1">
        <f>IFERROR(VLOOKUP($A14,delib30,2,0)*(Físico!H14),0)</f>
        <v>0</v>
      </c>
      <c r="J14" s="1">
        <f>IFERROR(VLOOKUP($A14,delib30,2,0)*(Físico!I14),0)</f>
        <v>0</v>
      </c>
      <c r="K14" s="1">
        <f>IFERROR(VLOOKUP($A14,delib30,2,0)*(Físico!J14),0)</f>
        <v>0</v>
      </c>
      <c r="L14" s="1">
        <f>IFERROR(VLOOKUP($A14,delib30,2,0)*(Físico!K14),0)</f>
        <v>0</v>
      </c>
      <c r="M14" s="1">
        <f>IFERROR(VLOOKUP($A14,delib30,2,0)*(Físico!L14),0)</f>
        <v>0</v>
      </c>
      <c r="N14" s="1">
        <f>IFERROR(VLOOKUP($A14,delib30,2,0)*(Físico!M14),0)</f>
        <v>0</v>
      </c>
      <c r="O14" s="1">
        <f>IFERROR(VLOOKUP($A14,delib30,2,0)*(Físico!N14),0)</f>
        <v>0</v>
      </c>
      <c r="P14" s="1">
        <f>IFERROR(VLOOKUP($A14,delib30,2,0)*(Físico!O14),0)</f>
        <v>0</v>
      </c>
      <c r="Q14" s="1">
        <f>IFERROR(VLOOKUP($A14,delib30,2,0)*(Físico!P14),0)</f>
        <v>483.6</v>
      </c>
      <c r="R14" s="1">
        <f>IFERROR(VLOOKUP($A14,delib30,2,0)*(Físico!Q14),0)</f>
        <v>0</v>
      </c>
      <c r="S14" s="1">
        <f>IFERROR(VLOOKUP($A14,delib30,2,0)*(Físico!R14),0)</f>
        <v>0</v>
      </c>
      <c r="T14" s="1">
        <f>IFERROR(VLOOKUP($A14,delib30,2,0)*(Físico!S14),0)</f>
        <v>0</v>
      </c>
      <c r="U14" s="1">
        <f>IFERROR(VLOOKUP($A14,delib30,2,0)*(Físico!T14),0)</f>
        <v>0</v>
      </c>
      <c r="V14" s="1">
        <f>IFERROR(VLOOKUP($A14,delib30,2,0)*(Físico!U14),0)</f>
        <v>0</v>
      </c>
      <c r="W14" s="1">
        <f>IFERROR(VLOOKUP($A14,delib30,2,0)*(Físico!V14),0)</f>
        <v>0</v>
      </c>
      <c r="X14" s="1">
        <f>IFERROR(VLOOKUP($A14,delib30,2,0)*(Físico!W14),0)</f>
        <v>0</v>
      </c>
      <c r="Y14" s="1">
        <f>IFERROR(VLOOKUP($A14,delib30,2,0)*(Físico!X14),0)</f>
        <v>0</v>
      </c>
      <c r="Z14" s="1">
        <f>IFERROR(VLOOKUP($A14,delib30,2,0)*(Físico!Y14),0)</f>
        <v>0</v>
      </c>
      <c r="AA14" s="1">
        <f>IFERROR(VLOOKUP($A14,delib30,2,0)*(Físico!Z14),0)</f>
        <v>0</v>
      </c>
      <c r="AB14" s="1">
        <f>IFERROR(VLOOKUP($A14,delib30,2,0)*(Físico!AA14),0)</f>
        <v>0</v>
      </c>
      <c r="AC14" s="1">
        <f>IFERROR(VLOOKUP($A14,delib30,2,0)*(Físico!AB14),0)</f>
        <v>0</v>
      </c>
      <c r="AD14" s="1">
        <f>IFERROR(VLOOKUP($A14,delib30,2,0)*(Físico!AC14),0)</f>
        <v>0</v>
      </c>
      <c r="AE14" s="1">
        <f>IFERROR(VLOOKUP($A14,delib30,2,0)*(Físico!AD14),0)</f>
        <v>0</v>
      </c>
      <c r="AF14" s="1">
        <f t="shared" si="1"/>
        <v>483.6</v>
      </c>
    </row>
    <row r="15" spans="1:32" x14ac:dyDescent="0.25">
      <c r="A15">
        <f t="shared" si="0"/>
        <v>405050151</v>
      </c>
      <c r="B15" t="s">
        <v>46</v>
      </c>
      <c r="C15" s="1">
        <f>IFERROR(VLOOKUP($A15,delib30,2,0)*(Físico!B15),0)</f>
        <v>0</v>
      </c>
      <c r="D15" s="1">
        <f>IFERROR(VLOOKUP($A15,delib30,2,0)*(Físico!C15),0)</f>
        <v>0</v>
      </c>
      <c r="E15" s="1">
        <f>IFERROR(VLOOKUP($A15,delib30,2,0)*(Físico!D15),0)</f>
        <v>0</v>
      </c>
      <c r="F15" s="1">
        <f>IFERROR(VLOOKUP($A15,delib30,2,0)*(Físico!E15),0)</f>
        <v>0</v>
      </c>
      <c r="G15" s="1">
        <f>IFERROR(VLOOKUP($A15,delib30,2,0)*(Físico!F15),0)</f>
        <v>0</v>
      </c>
      <c r="H15" s="1">
        <f>IFERROR(VLOOKUP($A15,delib30,2,0)*(Físico!G15),0)</f>
        <v>0</v>
      </c>
      <c r="I15" s="1">
        <f>IFERROR(VLOOKUP($A15,delib30,2,0)*(Físico!H15),0)</f>
        <v>0</v>
      </c>
      <c r="J15" s="1">
        <f>IFERROR(VLOOKUP($A15,delib30,2,0)*(Físico!I15),0)</f>
        <v>0</v>
      </c>
      <c r="K15" s="1">
        <f>IFERROR(VLOOKUP($A15,delib30,2,0)*(Físico!J15),0)</f>
        <v>0</v>
      </c>
      <c r="L15" s="1">
        <f>IFERROR(VLOOKUP($A15,delib30,2,0)*(Físico!K15),0)</f>
        <v>0</v>
      </c>
      <c r="M15" s="1">
        <f>IFERROR(VLOOKUP($A15,delib30,2,0)*(Físico!L15),0)</f>
        <v>0</v>
      </c>
      <c r="N15" s="1">
        <f>IFERROR(VLOOKUP($A15,delib30,2,0)*(Físico!M15),0)</f>
        <v>0</v>
      </c>
      <c r="O15" s="1">
        <f>IFERROR(VLOOKUP($A15,delib30,2,0)*(Físico!N15),0)</f>
        <v>0</v>
      </c>
      <c r="P15" s="1">
        <f>IFERROR(VLOOKUP($A15,delib30,2,0)*(Físico!O15),0)</f>
        <v>0</v>
      </c>
      <c r="Q15" s="1">
        <f>IFERROR(VLOOKUP($A15,delib30,2,0)*(Físico!P15),0)</f>
        <v>2225.66</v>
      </c>
      <c r="R15" s="1">
        <f>IFERROR(VLOOKUP($A15,delib30,2,0)*(Físico!Q15),0)</f>
        <v>0</v>
      </c>
      <c r="S15" s="1">
        <f>IFERROR(VLOOKUP($A15,delib30,2,0)*(Físico!R15),0)</f>
        <v>0</v>
      </c>
      <c r="T15" s="1">
        <f>IFERROR(VLOOKUP($A15,delib30,2,0)*(Físico!S15),0)</f>
        <v>0</v>
      </c>
      <c r="U15" s="1">
        <f>IFERROR(VLOOKUP($A15,delib30,2,0)*(Físico!T15),0)</f>
        <v>0</v>
      </c>
      <c r="V15" s="1">
        <f>IFERROR(VLOOKUP($A15,delib30,2,0)*(Físico!U15),0)</f>
        <v>0</v>
      </c>
      <c r="W15" s="1">
        <f>IFERROR(VLOOKUP($A15,delib30,2,0)*(Físico!V15),0)</f>
        <v>0</v>
      </c>
      <c r="X15" s="1">
        <f>IFERROR(VLOOKUP($A15,delib30,2,0)*(Físico!W15),0)</f>
        <v>0</v>
      </c>
      <c r="Y15" s="1">
        <f>IFERROR(VLOOKUP($A15,delib30,2,0)*(Físico!X15),0)</f>
        <v>0</v>
      </c>
      <c r="Z15" s="1">
        <f>IFERROR(VLOOKUP($A15,delib30,2,0)*(Físico!Y15),0)</f>
        <v>0</v>
      </c>
      <c r="AA15" s="1">
        <f>IFERROR(VLOOKUP($A15,delib30,2,0)*(Físico!Z15),0)</f>
        <v>0</v>
      </c>
      <c r="AB15" s="1">
        <f>IFERROR(VLOOKUP($A15,delib30,2,0)*(Físico!AA15),0)</f>
        <v>0</v>
      </c>
      <c r="AC15" s="1">
        <f>IFERROR(VLOOKUP($A15,delib30,2,0)*(Físico!AB15),0)</f>
        <v>2225.66</v>
      </c>
      <c r="AD15" s="1">
        <f>IFERROR(VLOOKUP($A15,delib30,2,0)*(Físico!AC15),0)</f>
        <v>0</v>
      </c>
      <c r="AE15" s="1">
        <f>IFERROR(VLOOKUP($A15,delib30,2,0)*(Físico!AD15),0)</f>
        <v>0</v>
      </c>
      <c r="AF15" s="1">
        <f t="shared" si="1"/>
        <v>4451.32</v>
      </c>
    </row>
    <row r="16" spans="1:32" x14ac:dyDescent="0.25">
      <c r="A16">
        <f t="shared" si="0"/>
        <v>405050194</v>
      </c>
      <c r="B16" t="s">
        <v>47</v>
      </c>
      <c r="C16" s="1">
        <f>IFERROR(VLOOKUP($A16,delib30,2,0)*(Físico!B16),0)</f>
        <v>0</v>
      </c>
      <c r="D16" s="1">
        <f>IFERROR(VLOOKUP($A16,delib30,2,0)*(Físico!C16),0)</f>
        <v>0</v>
      </c>
      <c r="E16" s="1">
        <f>IFERROR(VLOOKUP($A16,delib30,2,0)*(Físico!D16),0)</f>
        <v>0</v>
      </c>
      <c r="F16" s="1">
        <f>IFERROR(VLOOKUP($A16,delib30,2,0)*(Físico!E16),0)</f>
        <v>0</v>
      </c>
      <c r="G16" s="1">
        <f>IFERROR(VLOOKUP($A16,delib30,2,0)*(Físico!F16),0)</f>
        <v>0</v>
      </c>
      <c r="H16" s="1">
        <f>IFERROR(VLOOKUP($A16,delib30,2,0)*(Físico!G16),0)</f>
        <v>0</v>
      </c>
      <c r="I16" s="1">
        <f>IFERROR(VLOOKUP($A16,delib30,2,0)*(Físico!H16),0)</f>
        <v>0</v>
      </c>
      <c r="J16" s="1">
        <f>IFERROR(VLOOKUP($A16,delib30,2,0)*(Físico!I16),0)</f>
        <v>0</v>
      </c>
      <c r="K16" s="1">
        <f>IFERROR(VLOOKUP($A16,delib30,2,0)*(Físico!J16),0)</f>
        <v>0</v>
      </c>
      <c r="L16" s="1">
        <f>IFERROR(VLOOKUP($A16,delib30,2,0)*(Físico!K16),0)</f>
        <v>0</v>
      </c>
      <c r="M16" s="1">
        <f>IFERROR(VLOOKUP($A16,delib30,2,0)*(Físico!L16),0)</f>
        <v>0</v>
      </c>
      <c r="N16" s="1">
        <f>IFERROR(VLOOKUP($A16,delib30,2,0)*(Físico!M16),0)</f>
        <v>0</v>
      </c>
      <c r="O16" s="1">
        <f>IFERROR(VLOOKUP($A16,delib30,2,0)*(Físico!N16),0)</f>
        <v>0</v>
      </c>
      <c r="P16" s="1">
        <f>IFERROR(VLOOKUP($A16,delib30,2,0)*(Físico!O16),0)</f>
        <v>0</v>
      </c>
      <c r="Q16" s="1">
        <f>IFERROR(VLOOKUP($A16,delib30,2,0)*(Físico!P16),0)</f>
        <v>3240</v>
      </c>
      <c r="R16" s="1">
        <f>IFERROR(VLOOKUP($A16,delib30,2,0)*(Físico!Q16),0)</f>
        <v>0</v>
      </c>
      <c r="S16" s="1">
        <f>IFERROR(VLOOKUP($A16,delib30,2,0)*(Físico!R16),0)</f>
        <v>0</v>
      </c>
      <c r="T16" s="1">
        <f>IFERROR(VLOOKUP($A16,delib30,2,0)*(Físico!S16),0)</f>
        <v>0</v>
      </c>
      <c r="U16" s="1">
        <f>IFERROR(VLOOKUP($A16,delib30,2,0)*(Físico!T16),0)</f>
        <v>0</v>
      </c>
      <c r="V16" s="1">
        <f>IFERROR(VLOOKUP($A16,delib30,2,0)*(Físico!U16),0)</f>
        <v>0</v>
      </c>
      <c r="W16" s="1">
        <f>IFERROR(VLOOKUP($A16,delib30,2,0)*(Físico!V16),0)</f>
        <v>0</v>
      </c>
      <c r="X16" s="1">
        <f>IFERROR(VLOOKUP($A16,delib30,2,0)*(Físico!W16),0)</f>
        <v>0</v>
      </c>
      <c r="Y16" s="1">
        <f>IFERROR(VLOOKUP($A16,delib30,2,0)*(Físico!X16),0)</f>
        <v>0</v>
      </c>
      <c r="Z16" s="1">
        <f>IFERROR(VLOOKUP($A16,delib30,2,0)*(Físico!Y16),0)</f>
        <v>0</v>
      </c>
      <c r="AA16" s="1">
        <f>IFERROR(VLOOKUP($A16,delib30,2,0)*(Físico!Z16),0)</f>
        <v>0</v>
      </c>
      <c r="AB16" s="1">
        <f>IFERROR(VLOOKUP($A16,delib30,2,0)*(Físico!AA16),0)</f>
        <v>0</v>
      </c>
      <c r="AC16" s="1">
        <f>IFERROR(VLOOKUP($A16,delib30,2,0)*(Físico!AB16),0)</f>
        <v>0</v>
      </c>
      <c r="AD16" s="1">
        <f>IFERROR(VLOOKUP($A16,delib30,2,0)*(Físico!AC16),0)</f>
        <v>810</v>
      </c>
      <c r="AE16" s="1">
        <f>IFERROR(VLOOKUP($A16,delib30,2,0)*(Físico!AD16),0)</f>
        <v>0</v>
      </c>
      <c r="AF16" s="1">
        <f t="shared" si="1"/>
        <v>4050</v>
      </c>
    </row>
    <row r="17" spans="1:32" x14ac:dyDescent="0.25">
      <c r="A17">
        <f t="shared" si="0"/>
        <v>405050216</v>
      </c>
      <c r="B17" t="s">
        <v>48</v>
      </c>
      <c r="C17" s="1">
        <f>IFERROR(VLOOKUP($A17,delib30,2,0)*(Físico!B17),0)</f>
        <v>0</v>
      </c>
      <c r="D17" s="1">
        <f>IFERROR(VLOOKUP($A17,delib30,2,0)*(Físico!C17),0)</f>
        <v>0</v>
      </c>
      <c r="E17" s="1">
        <f>IFERROR(VLOOKUP($A17,delib30,2,0)*(Físico!D17),0)</f>
        <v>0</v>
      </c>
      <c r="F17" s="1">
        <f>IFERROR(VLOOKUP($A17,delib30,2,0)*(Físico!E17),0)</f>
        <v>0</v>
      </c>
      <c r="G17" s="1">
        <f>IFERROR(VLOOKUP($A17,delib30,2,0)*(Físico!F17),0)</f>
        <v>0</v>
      </c>
      <c r="H17" s="1">
        <f>IFERROR(VLOOKUP($A17,delib30,2,0)*(Físico!G17),0)</f>
        <v>0</v>
      </c>
      <c r="I17" s="1">
        <f>IFERROR(VLOOKUP($A17,delib30,2,0)*(Físico!H17),0)</f>
        <v>0</v>
      </c>
      <c r="J17" s="1">
        <f>IFERROR(VLOOKUP($A17,delib30,2,0)*(Físico!I17),0)</f>
        <v>0</v>
      </c>
      <c r="K17" s="1">
        <f>IFERROR(VLOOKUP($A17,delib30,2,0)*(Físico!J17),0)</f>
        <v>0</v>
      </c>
      <c r="L17" s="1">
        <f>IFERROR(VLOOKUP($A17,delib30,2,0)*(Físico!K17),0)</f>
        <v>0</v>
      </c>
      <c r="M17" s="1">
        <f>IFERROR(VLOOKUP($A17,delib30,2,0)*(Físico!L17),0)</f>
        <v>0</v>
      </c>
      <c r="N17" s="1">
        <f>IFERROR(VLOOKUP($A17,delib30,2,0)*(Físico!M17),0)</f>
        <v>0</v>
      </c>
      <c r="O17" s="1">
        <f>IFERROR(VLOOKUP($A17,delib30,2,0)*(Físico!N17),0)</f>
        <v>0</v>
      </c>
      <c r="P17" s="1">
        <f>IFERROR(VLOOKUP($A17,delib30,2,0)*(Físico!O17),0)</f>
        <v>0</v>
      </c>
      <c r="Q17" s="1">
        <f>IFERROR(VLOOKUP($A17,delib30,2,0)*(Físico!P17),0)</f>
        <v>0</v>
      </c>
      <c r="R17" s="1">
        <f>IFERROR(VLOOKUP($A17,delib30,2,0)*(Físico!Q17),0)</f>
        <v>0</v>
      </c>
      <c r="S17" s="1">
        <f>IFERROR(VLOOKUP($A17,delib30,2,0)*(Físico!R17),0)</f>
        <v>0</v>
      </c>
      <c r="T17" s="1">
        <f>IFERROR(VLOOKUP($A17,delib30,2,0)*(Físico!S17),0)</f>
        <v>4651.2899999999991</v>
      </c>
      <c r="U17" s="1">
        <f>IFERROR(VLOOKUP($A17,delib30,2,0)*(Físico!T17),0)</f>
        <v>0</v>
      </c>
      <c r="V17" s="1">
        <f>IFERROR(VLOOKUP($A17,delib30,2,0)*(Físico!U17),0)</f>
        <v>0</v>
      </c>
      <c r="W17" s="1">
        <f>IFERROR(VLOOKUP($A17,delib30,2,0)*(Físico!V17),0)</f>
        <v>0</v>
      </c>
      <c r="X17" s="1">
        <f>IFERROR(VLOOKUP($A17,delib30,2,0)*(Físico!W17),0)</f>
        <v>0</v>
      </c>
      <c r="Y17" s="1">
        <f>IFERROR(VLOOKUP($A17,delib30,2,0)*(Físico!X17),0)</f>
        <v>0</v>
      </c>
      <c r="Z17" s="1">
        <f>IFERROR(VLOOKUP($A17,delib30,2,0)*(Físico!Y17),0)</f>
        <v>0</v>
      </c>
      <c r="AA17" s="1">
        <f>IFERROR(VLOOKUP($A17,delib30,2,0)*(Físico!Z17),0)</f>
        <v>0</v>
      </c>
      <c r="AB17" s="1">
        <f>IFERROR(VLOOKUP($A17,delib30,2,0)*(Físico!AA17),0)</f>
        <v>0</v>
      </c>
      <c r="AC17" s="1">
        <f>IFERROR(VLOOKUP($A17,delib30,2,0)*(Físico!AB17),0)</f>
        <v>0</v>
      </c>
      <c r="AD17" s="1">
        <f>IFERROR(VLOOKUP($A17,delib30,2,0)*(Físico!AC17),0)</f>
        <v>0</v>
      </c>
      <c r="AE17" s="1">
        <f>IFERROR(VLOOKUP($A17,delib30,2,0)*(Físico!AD17),0)</f>
        <v>0</v>
      </c>
      <c r="AF17" s="1">
        <f t="shared" si="1"/>
        <v>4651.2899999999991</v>
      </c>
    </row>
    <row r="18" spans="1:32" x14ac:dyDescent="0.25">
      <c r="A18">
        <f t="shared" si="0"/>
        <v>405050224</v>
      </c>
      <c r="B18" t="s">
        <v>49</v>
      </c>
      <c r="C18" s="1">
        <f>IFERROR(VLOOKUP($A18,delib30,2,0)*(Físico!B18),0)</f>
        <v>0</v>
      </c>
      <c r="D18" s="1">
        <f>IFERROR(VLOOKUP($A18,delib30,2,0)*(Físico!C18),0)</f>
        <v>0</v>
      </c>
      <c r="E18" s="1">
        <f>IFERROR(VLOOKUP($A18,delib30,2,0)*(Físico!D18),0)</f>
        <v>0</v>
      </c>
      <c r="F18" s="1">
        <f>IFERROR(VLOOKUP($A18,delib30,2,0)*(Físico!E18),0)</f>
        <v>0</v>
      </c>
      <c r="G18" s="1">
        <f>IFERROR(VLOOKUP($A18,delib30,2,0)*(Físico!F18),0)</f>
        <v>0</v>
      </c>
      <c r="H18" s="1">
        <f>IFERROR(VLOOKUP($A18,delib30,2,0)*(Físico!G18),0)</f>
        <v>0</v>
      </c>
      <c r="I18" s="1">
        <f>IFERROR(VLOOKUP($A18,delib30,2,0)*(Físico!H18),0)</f>
        <v>0</v>
      </c>
      <c r="J18" s="1">
        <f>IFERROR(VLOOKUP($A18,delib30,2,0)*(Físico!I18),0)</f>
        <v>0</v>
      </c>
      <c r="K18" s="1">
        <f>IFERROR(VLOOKUP($A18,delib30,2,0)*(Físico!J18),0)</f>
        <v>44516.88</v>
      </c>
      <c r="L18" s="1">
        <f>IFERROR(VLOOKUP($A18,delib30,2,0)*(Físico!K18),0)</f>
        <v>0</v>
      </c>
      <c r="M18" s="1">
        <f>IFERROR(VLOOKUP($A18,delib30,2,0)*(Físico!L18),0)</f>
        <v>0</v>
      </c>
      <c r="N18" s="1">
        <f>IFERROR(VLOOKUP($A18,delib30,2,0)*(Físico!M18),0)</f>
        <v>0</v>
      </c>
      <c r="O18" s="1">
        <f>IFERROR(VLOOKUP($A18,delib30,2,0)*(Físico!N18),0)</f>
        <v>0</v>
      </c>
      <c r="P18" s="1">
        <f>IFERROR(VLOOKUP($A18,delib30,2,0)*(Físico!O18),0)</f>
        <v>0</v>
      </c>
      <c r="Q18" s="1">
        <f>IFERROR(VLOOKUP($A18,delib30,2,0)*(Físico!P18),0)</f>
        <v>0</v>
      </c>
      <c r="R18" s="1">
        <f>IFERROR(VLOOKUP($A18,delib30,2,0)*(Físico!Q18),0)</f>
        <v>0</v>
      </c>
      <c r="S18" s="1">
        <f>IFERROR(VLOOKUP($A18,delib30,2,0)*(Físico!R18),0)</f>
        <v>0</v>
      </c>
      <c r="T18" s="1">
        <f>IFERROR(VLOOKUP($A18,delib30,2,0)*(Físico!S18),0)</f>
        <v>0</v>
      </c>
      <c r="U18" s="1">
        <f>IFERROR(VLOOKUP($A18,delib30,2,0)*(Físico!T18),0)</f>
        <v>0</v>
      </c>
      <c r="V18" s="1">
        <f>IFERROR(VLOOKUP($A18,delib30,2,0)*(Físico!U18),0)</f>
        <v>0</v>
      </c>
      <c r="W18" s="1">
        <f>IFERROR(VLOOKUP($A18,delib30,2,0)*(Físico!V18),0)</f>
        <v>0</v>
      </c>
      <c r="X18" s="1">
        <f>IFERROR(VLOOKUP($A18,delib30,2,0)*(Físico!W18),0)</f>
        <v>0</v>
      </c>
      <c r="Y18" s="1">
        <f>IFERROR(VLOOKUP($A18,delib30,2,0)*(Físico!X18),0)</f>
        <v>0</v>
      </c>
      <c r="Z18" s="1">
        <f>IFERROR(VLOOKUP($A18,delib30,2,0)*(Físico!Y18),0)</f>
        <v>0</v>
      </c>
      <c r="AA18" s="1">
        <f>IFERROR(VLOOKUP($A18,delib30,2,0)*(Físico!Z18),0)</f>
        <v>0</v>
      </c>
      <c r="AB18" s="1">
        <f>IFERROR(VLOOKUP($A18,delib30,2,0)*(Físico!AA18),0)</f>
        <v>0</v>
      </c>
      <c r="AC18" s="1">
        <f>IFERROR(VLOOKUP($A18,delib30,2,0)*(Físico!AB18),0)</f>
        <v>0</v>
      </c>
      <c r="AD18" s="1">
        <f>IFERROR(VLOOKUP($A18,delib30,2,0)*(Físico!AC18),0)</f>
        <v>0</v>
      </c>
      <c r="AE18" s="1">
        <f>IFERROR(VLOOKUP($A18,delib30,2,0)*(Físico!AD18),0)</f>
        <v>0</v>
      </c>
      <c r="AF18" s="1">
        <f t="shared" si="1"/>
        <v>44516.88</v>
      </c>
    </row>
    <row r="19" spans="1:32" x14ac:dyDescent="0.25">
      <c r="A19">
        <f t="shared" si="0"/>
        <v>405050321</v>
      </c>
      <c r="B19" t="s">
        <v>50</v>
      </c>
      <c r="C19" s="1">
        <f>IFERROR(VLOOKUP($A19,delib30,2,0)*(Físico!B19),0)</f>
        <v>0</v>
      </c>
      <c r="D19" s="1">
        <f>IFERROR(VLOOKUP($A19,delib30,2,0)*(Físico!C19),0)</f>
        <v>0</v>
      </c>
      <c r="E19" s="1">
        <f>IFERROR(VLOOKUP($A19,delib30,2,0)*(Físico!D19),0)</f>
        <v>0</v>
      </c>
      <c r="F19" s="1">
        <f>IFERROR(VLOOKUP($A19,delib30,2,0)*(Físico!E19),0)</f>
        <v>0</v>
      </c>
      <c r="G19" s="1">
        <f>IFERROR(VLOOKUP($A19,delib30,2,0)*(Físico!F19),0)</f>
        <v>0</v>
      </c>
      <c r="H19" s="1">
        <f>IFERROR(VLOOKUP($A19,delib30,2,0)*(Físico!G19),0)</f>
        <v>0</v>
      </c>
      <c r="I19" s="1">
        <f>IFERROR(VLOOKUP($A19,delib30,2,0)*(Físico!H19),0)</f>
        <v>0</v>
      </c>
      <c r="J19" s="1">
        <f>IFERROR(VLOOKUP($A19,delib30,2,0)*(Físico!I19),0)</f>
        <v>0</v>
      </c>
      <c r="K19" s="1">
        <f>IFERROR(VLOOKUP($A19,delib30,2,0)*(Físico!J19),0)</f>
        <v>17967</v>
      </c>
      <c r="L19" s="1">
        <f>IFERROR(VLOOKUP($A19,delib30,2,0)*(Físico!K19),0)</f>
        <v>0</v>
      </c>
      <c r="M19" s="1">
        <f>IFERROR(VLOOKUP($A19,delib30,2,0)*(Físico!L19),0)</f>
        <v>0</v>
      </c>
      <c r="N19" s="1">
        <f>IFERROR(VLOOKUP($A19,delib30,2,0)*(Físico!M19),0)</f>
        <v>0</v>
      </c>
      <c r="O19" s="1">
        <f>IFERROR(VLOOKUP($A19,delib30,2,0)*(Físico!N19),0)</f>
        <v>0</v>
      </c>
      <c r="P19" s="1">
        <f>IFERROR(VLOOKUP($A19,delib30,2,0)*(Físico!O19),0)</f>
        <v>0</v>
      </c>
      <c r="Q19" s="1">
        <f>IFERROR(VLOOKUP($A19,delib30,2,0)*(Físico!P19),0)</f>
        <v>898.35</v>
      </c>
      <c r="R19" s="1">
        <f>IFERROR(VLOOKUP($A19,delib30,2,0)*(Físico!Q19),0)</f>
        <v>0</v>
      </c>
      <c r="S19" s="1">
        <f>IFERROR(VLOOKUP($A19,delib30,2,0)*(Físico!R19),0)</f>
        <v>0</v>
      </c>
      <c r="T19" s="1">
        <f>IFERROR(VLOOKUP($A19,delib30,2,0)*(Físico!S19),0)</f>
        <v>0</v>
      </c>
      <c r="U19" s="1">
        <f>IFERROR(VLOOKUP($A19,delib30,2,0)*(Físico!T19),0)</f>
        <v>0</v>
      </c>
      <c r="V19" s="1">
        <f>IFERROR(VLOOKUP($A19,delib30,2,0)*(Físico!U19),0)</f>
        <v>0</v>
      </c>
      <c r="W19" s="1">
        <f>IFERROR(VLOOKUP($A19,delib30,2,0)*(Físico!V19),0)</f>
        <v>0</v>
      </c>
      <c r="X19" s="1">
        <f>IFERROR(VLOOKUP($A19,delib30,2,0)*(Físico!W19),0)</f>
        <v>898.35</v>
      </c>
      <c r="Y19" s="1">
        <f>IFERROR(VLOOKUP($A19,delib30,2,0)*(Físico!X19),0)</f>
        <v>0</v>
      </c>
      <c r="Z19" s="1">
        <f>IFERROR(VLOOKUP($A19,delib30,2,0)*(Físico!Y19),0)</f>
        <v>0</v>
      </c>
      <c r="AA19" s="1">
        <f>IFERROR(VLOOKUP($A19,delib30,2,0)*(Físico!Z19),0)</f>
        <v>0</v>
      </c>
      <c r="AB19" s="1">
        <f>IFERROR(VLOOKUP($A19,delib30,2,0)*(Físico!AA19),0)</f>
        <v>0</v>
      </c>
      <c r="AC19" s="1">
        <f>IFERROR(VLOOKUP($A19,delib30,2,0)*(Físico!AB19),0)</f>
        <v>0</v>
      </c>
      <c r="AD19" s="1">
        <f>IFERROR(VLOOKUP($A19,delib30,2,0)*(Físico!AC19),0)</f>
        <v>0</v>
      </c>
      <c r="AE19" s="1">
        <f>IFERROR(VLOOKUP($A19,delib30,2,0)*(Físico!AD19),0)</f>
        <v>0</v>
      </c>
      <c r="AF19" s="1">
        <f t="shared" si="1"/>
        <v>19763.699999999997</v>
      </c>
    </row>
    <row r="20" spans="1:32" x14ac:dyDescent="0.25">
      <c r="A20">
        <f t="shared" si="0"/>
        <v>405050372</v>
      </c>
      <c r="B20" t="s">
        <v>51</v>
      </c>
      <c r="C20" s="1">
        <f>IFERROR(VLOOKUP($A20,delib30,2,0)*(Físico!B20),0)</f>
        <v>4950</v>
      </c>
      <c r="D20" s="1">
        <f>IFERROR(VLOOKUP($A20,delib30,2,0)*(Físico!C20),0)</f>
        <v>18000</v>
      </c>
      <c r="E20" s="1">
        <f>IFERROR(VLOOKUP($A20,delib30,2,0)*(Físico!D20),0)</f>
        <v>4950</v>
      </c>
      <c r="F20" s="1">
        <f>IFERROR(VLOOKUP($A20,delib30,2,0)*(Físico!E20),0)</f>
        <v>0</v>
      </c>
      <c r="G20" s="1">
        <f>IFERROR(VLOOKUP($A20,delib30,2,0)*(Físico!F20),0)</f>
        <v>450</v>
      </c>
      <c r="H20" s="1">
        <f>IFERROR(VLOOKUP($A20,delib30,2,0)*(Físico!G20),0)</f>
        <v>45000</v>
      </c>
      <c r="I20" s="1">
        <f>IFERROR(VLOOKUP($A20,delib30,2,0)*(Físico!H20),0)</f>
        <v>0</v>
      </c>
      <c r="J20" s="1">
        <f>IFERROR(VLOOKUP($A20,delib30,2,0)*(Físico!I20),0)</f>
        <v>34650</v>
      </c>
      <c r="K20" s="1">
        <f>IFERROR(VLOOKUP($A20,delib30,2,0)*(Físico!J20),0)</f>
        <v>46800</v>
      </c>
      <c r="L20" s="1">
        <f>IFERROR(VLOOKUP($A20,delib30,2,0)*(Físico!K20),0)</f>
        <v>6300</v>
      </c>
      <c r="M20" s="1">
        <f>IFERROR(VLOOKUP($A20,delib30,2,0)*(Físico!L20),0)</f>
        <v>0</v>
      </c>
      <c r="N20" s="1">
        <f>IFERROR(VLOOKUP($A20,delib30,2,0)*(Físico!M20),0)</f>
        <v>0</v>
      </c>
      <c r="O20" s="1">
        <f>IFERROR(VLOOKUP($A20,delib30,2,0)*(Físico!N20),0)</f>
        <v>4500</v>
      </c>
      <c r="P20" s="1">
        <f>IFERROR(VLOOKUP($A20,delib30,2,0)*(Físico!O20),0)</f>
        <v>6300</v>
      </c>
      <c r="Q20" s="1">
        <f>IFERROR(VLOOKUP($A20,delib30,2,0)*(Físico!P20),0)</f>
        <v>31050</v>
      </c>
      <c r="R20" s="1">
        <f>IFERROR(VLOOKUP($A20,delib30,2,0)*(Físico!Q20),0)</f>
        <v>0</v>
      </c>
      <c r="S20" s="1">
        <f>IFERROR(VLOOKUP($A20,delib30,2,0)*(Físico!R20),0)</f>
        <v>0</v>
      </c>
      <c r="T20" s="1">
        <f>IFERROR(VLOOKUP($A20,delib30,2,0)*(Físico!S20),0)</f>
        <v>0</v>
      </c>
      <c r="U20" s="1">
        <f>IFERROR(VLOOKUP($A20,delib30,2,0)*(Físico!T20),0)</f>
        <v>139050</v>
      </c>
      <c r="V20" s="1">
        <f>IFERROR(VLOOKUP($A20,delib30,2,0)*(Físico!U20),0)</f>
        <v>0</v>
      </c>
      <c r="W20" s="1">
        <f>IFERROR(VLOOKUP($A20,delib30,2,0)*(Físico!V20),0)</f>
        <v>9900</v>
      </c>
      <c r="X20" s="1">
        <f>IFERROR(VLOOKUP($A20,delib30,2,0)*(Físico!W20),0)</f>
        <v>0</v>
      </c>
      <c r="Y20" s="1">
        <f>IFERROR(VLOOKUP($A20,delib30,2,0)*(Físico!X20),0)</f>
        <v>3150</v>
      </c>
      <c r="Z20" s="1">
        <f>IFERROR(VLOOKUP($A20,delib30,2,0)*(Físico!Y20),0)</f>
        <v>14400</v>
      </c>
      <c r="AA20" s="1">
        <f>IFERROR(VLOOKUP($A20,delib30,2,0)*(Físico!Z20),0)</f>
        <v>31950</v>
      </c>
      <c r="AB20" s="1">
        <f>IFERROR(VLOOKUP($A20,delib30,2,0)*(Físico!AA20),0)</f>
        <v>31950</v>
      </c>
      <c r="AC20" s="1">
        <f>IFERROR(VLOOKUP($A20,delib30,2,0)*(Físico!AB20),0)</f>
        <v>104850</v>
      </c>
      <c r="AD20" s="1">
        <f>IFERROR(VLOOKUP($A20,delib30,2,0)*(Físico!AC20),0)</f>
        <v>900</v>
      </c>
      <c r="AE20" s="1">
        <f>IFERROR(VLOOKUP($A20,delib30,2,0)*(Físico!AD20),0)</f>
        <v>4500</v>
      </c>
      <c r="AF20" s="1">
        <f t="shared" si="1"/>
        <v>543600</v>
      </c>
    </row>
    <row r="21" spans="1:32" x14ac:dyDescent="0.25">
      <c r="A21">
        <f t="shared" si="0"/>
        <v>409050083</v>
      </c>
      <c r="B21" t="s">
        <v>52</v>
      </c>
      <c r="C21" s="1">
        <f>IFERROR(VLOOKUP($A21,delib30,2,0)*(Físico!B21),0)</f>
        <v>0</v>
      </c>
      <c r="D21" s="1">
        <f>IFERROR(VLOOKUP($A21,delib30,2,0)*(Físico!C21),0)</f>
        <v>0</v>
      </c>
      <c r="E21" s="1">
        <f>IFERROR(VLOOKUP($A21,delib30,2,0)*(Físico!D21),0)</f>
        <v>0</v>
      </c>
      <c r="F21" s="1">
        <f>IFERROR(VLOOKUP($A21,delib30,2,0)*(Físico!E21),0)</f>
        <v>3286.8</v>
      </c>
      <c r="G21" s="1">
        <f>IFERROR(VLOOKUP($A21,delib30,2,0)*(Físico!F21),0)</f>
        <v>657.36</v>
      </c>
      <c r="H21" s="1">
        <f>IFERROR(VLOOKUP($A21,delib30,2,0)*(Físico!G21),0)</f>
        <v>0</v>
      </c>
      <c r="I21" s="1">
        <f>IFERROR(VLOOKUP($A21,delib30,2,0)*(Físico!H21),0)</f>
        <v>4601.5200000000004</v>
      </c>
      <c r="J21" s="1">
        <f>IFERROR(VLOOKUP($A21,delib30,2,0)*(Físico!I21),0)</f>
        <v>1972.08</v>
      </c>
      <c r="K21" s="1">
        <f>IFERROR(VLOOKUP($A21,delib30,2,0)*(Físico!J21),0)</f>
        <v>0</v>
      </c>
      <c r="L21" s="1">
        <f>IFERROR(VLOOKUP($A21,delib30,2,0)*(Físico!K21),0)</f>
        <v>0</v>
      </c>
      <c r="M21" s="1">
        <f>IFERROR(VLOOKUP($A21,delib30,2,0)*(Físico!L21),0)</f>
        <v>5258.88</v>
      </c>
      <c r="N21" s="1">
        <f>IFERROR(VLOOKUP($A21,delib30,2,0)*(Físico!M21),0)</f>
        <v>2629.44</v>
      </c>
      <c r="O21" s="1">
        <f>IFERROR(VLOOKUP($A21,delib30,2,0)*(Físico!N21),0)</f>
        <v>0</v>
      </c>
      <c r="P21" s="1">
        <f>IFERROR(VLOOKUP($A21,delib30,2,0)*(Físico!O21),0)</f>
        <v>0</v>
      </c>
      <c r="Q21" s="1">
        <f>IFERROR(VLOOKUP($A21,delib30,2,0)*(Físico!P21),0)</f>
        <v>0</v>
      </c>
      <c r="R21" s="1">
        <f>IFERROR(VLOOKUP($A21,delib30,2,0)*(Físico!Q21),0)</f>
        <v>0</v>
      </c>
      <c r="S21" s="1">
        <f>IFERROR(VLOOKUP($A21,delib30,2,0)*(Físico!R21),0)</f>
        <v>0</v>
      </c>
      <c r="T21" s="1">
        <f>IFERROR(VLOOKUP($A21,delib30,2,0)*(Físico!S21),0)</f>
        <v>0</v>
      </c>
      <c r="U21" s="1">
        <f>IFERROR(VLOOKUP($A21,delib30,2,0)*(Físico!T21),0)</f>
        <v>0</v>
      </c>
      <c r="V21" s="1">
        <f>IFERROR(VLOOKUP($A21,delib30,2,0)*(Físico!U21),0)</f>
        <v>0</v>
      </c>
      <c r="W21" s="1">
        <f>IFERROR(VLOOKUP($A21,delib30,2,0)*(Físico!V21),0)</f>
        <v>0</v>
      </c>
      <c r="X21" s="1">
        <f>IFERROR(VLOOKUP($A21,delib30,2,0)*(Físico!W21),0)</f>
        <v>0</v>
      </c>
      <c r="Y21" s="1">
        <f>IFERROR(VLOOKUP($A21,delib30,2,0)*(Físico!X21),0)</f>
        <v>0</v>
      </c>
      <c r="Z21" s="1">
        <f>IFERROR(VLOOKUP($A21,delib30,2,0)*(Físico!Y21),0)</f>
        <v>0</v>
      </c>
      <c r="AA21" s="1">
        <f>IFERROR(VLOOKUP($A21,delib30,2,0)*(Físico!Z21),0)</f>
        <v>0</v>
      </c>
      <c r="AB21" s="1">
        <f>IFERROR(VLOOKUP($A21,delib30,2,0)*(Físico!AA21),0)</f>
        <v>0</v>
      </c>
      <c r="AC21" s="1">
        <f>IFERROR(VLOOKUP($A21,delib30,2,0)*(Físico!AB21),0)</f>
        <v>0</v>
      </c>
      <c r="AD21" s="1">
        <f>IFERROR(VLOOKUP($A21,delib30,2,0)*(Físico!AC21),0)</f>
        <v>0</v>
      </c>
      <c r="AE21" s="1">
        <f>IFERROR(VLOOKUP($A21,delib30,2,0)*(Físico!AD21),0)</f>
        <v>0</v>
      </c>
      <c r="AF21" s="1">
        <f t="shared" si="1"/>
        <v>18406.079999999998</v>
      </c>
    </row>
    <row r="22" spans="1:32" x14ac:dyDescent="0.25">
      <c r="B22" t="s">
        <v>32</v>
      </c>
      <c r="C22" s="1">
        <f t="shared" ref="C22:AE22" si="2">SUM(C2:C21)</f>
        <v>21168.26</v>
      </c>
      <c r="D22" s="1">
        <f t="shared" si="2"/>
        <v>18000</v>
      </c>
      <c r="E22" s="1">
        <f t="shared" si="2"/>
        <v>4950</v>
      </c>
      <c r="F22" s="1">
        <f t="shared" si="2"/>
        <v>3286.8</v>
      </c>
      <c r="G22" s="1">
        <f t="shared" si="2"/>
        <v>1107.3600000000001</v>
      </c>
      <c r="H22" s="1">
        <f t="shared" si="2"/>
        <v>45000</v>
      </c>
      <c r="I22" s="1">
        <f t="shared" si="2"/>
        <v>4601.5200000000004</v>
      </c>
      <c r="J22" s="1">
        <f t="shared" si="2"/>
        <v>39945.599999999999</v>
      </c>
      <c r="K22" s="1">
        <f t="shared" si="2"/>
        <v>125898.58</v>
      </c>
      <c r="L22" s="1">
        <f t="shared" si="2"/>
        <v>9006.48</v>
      </c>
      <c r="M22" s="1">
        <f t="shared" si="2"/>
        <v>5258.88</v>
      </c>
      <c r="N22" s="1">
        <f t="shared" si="2"/>
        <v>2629.44</v>
      </c>
      <c r="O22" s="1">
        <f t="shared" si="2"/>
        <v>14549.009999999998</v>
      </c>
      <c r="P22" s="1">
        <f t="shared" si="2"/>
        <v>13066.2</v>
      </c>
      <c r="Q22" s="1">
        <f t="shared" si="2"/>
        <v>50368.07</v>
      </c>
      <c r="R22" s="1">
        <f t="shared" si="2"/>
        <v>9843.75</v>
      </c>
      <c r="S22" s="1">
        <f t="shared" si="2"/>
        <v>3157.56</v>
      </c>
      <c r="T22" s="1">
        <f t="shared" si="2"/>
        <v>27249.39</v>
      </c>
      <c r="U22" s="1">
        <f t="shared" si="2"/>
        <v>201405.15</v>
      </c>
      <c r="V22" s="1">
        <f t="shared" si="2"/>
        <v>71270.64</v>
      </c>
      <c r="W22" s="1">
        <f t="shared" si="2"/>
        <v>14410.8</v>
      </c>
      <c r="X22" s="1">
        <f t="shared" si="2"/>
        <v>898.35</v>
      </c>
      <c r="Y22" s="1">
        <f t="shared" si="2"/>
        <v>5405.4</v>
      </c>
      <c r="Z22" s="1">
        <f t="shared" si="2"/>
        <v>21166.2</v>
      </c>
      <c r="AA22" s="1">
        <f t="shared" si="2"/>
        <v>70583.709999999992</v>
      </c>
      <c r="AB22" s="1">
        <f t="shared" si="2"/>
        <v>84540.78</v>
      </c>
      <c r="AC22" s="1">
        <f t="shared" si="2"/>
        <v>126220.16</v>
      </c>
      <c r="AD22" s="1">
        <f t="shared" si="2"/>
        <v>1710</v>
      </c>
      <c r="AE22" s="1">
        <f t="shared" si="2"/>
        <v>14586.16</v>
      </c>
      <c r="AF22" s="1">
        <f>SUM(AF2:AF21)</f>
        <v>1011284.2499999999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08528-2440-4EA0-B8A2-DADFBCAC8533}">
  <dimension ref="A1:AE31"/>
  <sheetViews>
    <sheetView workbookViewId="0">
      <selection activeCell="B2" sqref="B2"/>
    </sheetView>
  </sheetViews>
  <sheetFormatPr defaultRowHeight="15" x14ac:dyDescent="0.25"/>
  <cols>
    <col min="2" max="2" width="13.28515625" bestFit="1" customWidth="1"/>
    <col min="22" max="22" width="15.85546875" bestFit="1" customWidth="1"/>
    <col min="30" max="30" width="13.28515625" bestFit="1" customWidth="1"/>
    <col min="31" max="31" width="15.85546875" bestFit="1" customWidth="1"/>
  </cols>
  <sheetData>
    <row r="1" spans="1:31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</row>
    <row r="2" spans="1:31" x14ac:dyDescent="0.25">
      <c r="A2" t="s">
        <v>33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13781.25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3858.75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0</v>
      </c>
      <c r="AE2" s="2">
        <f>SUM(B2:AD2)</f>
        <v>17640</v>
      </c>
    </row>
    <row r="3" spans="1:31" x14ac:dyDescent="0.25">
      <c r="A3" t="s">
        <v>34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15172.52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0</v>
      </c>
      <c r="Z3" s="2">
        <f>Financeiro!Z3+Complemento!AA3</f>
        <v>0</v>
      </c>
      <c r="AA3" s="2">
        <f>Financeiro!AA3+Complemento!AB3</f>
        <v>0</v>
      </c>
      <c r="AB3" s="2">
        <f>Financeiro!AB3+Complemento!AC3</f>
        <v>0</v>
      </c>
      <c r="AC3" s="2">
        <f>Financeiro!AC3+Complemento!AD3</f>
        <v>0</v>
      </c>
      <c r="AD3" s="2">
        <f>Financeiro!AD3+Complemento!AE3</f>
        <v>0</v>
      </c>
      <c r="AE3" s="2">
        <f t="shared" ref="AE3:AE21" si="0">SUM(B3:AD3)</f>
        <v>15172.52</v>
      </c>
    </row>
    <row r="4" spans="1:31" x14ac:dyDescent="0.25">
      <c r="A4" t="s">
        <v>35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8398.08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 t="shared" si="0"/>
        <v>8398.08</v>
      </c>
    </row>
    <row r="5" spans="1:31" x14ac:dyDescent="0.25">
      <c r="A5" t="s">
        <v>36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6647.04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 t="shared" si="0"/>
        <v>6647.04</v>
      </c>
    </row>
    <row r="6" spans="1:31" x14ac:dyDescent="0.25">
      <c r="A6" t="s">
        <v>37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2335.64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0</v>
      </c>
      <c r="AE6" s="2">
        <f t="shared" si="0"/>
        <v>2335.64</v>
      </c>
    </row>
    <row r="7" spans="1:31" x14ac:dyDescent="0.25">
      <c r="A7" t="s">
        <v>38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10976.219999999998</v>
      </c>
      <c r="O7" s="2">
        <f>Financeiro!O7+Complemento!P7</f>
        <v>0</v>
      </c>
      <c r="P7" s="2">
        <f>Financeiro!P7+Complemento!Q7</f>
        <v>1291.32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27117.719999999998</v>
      </c>
      <c r="T7" s="2">
        <f>Financeiro!T7+Complemento!U7</f>
        <v>10330.56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1936.9799999999998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0</v>
      </c>
      <c r="AE7" s="2">
        <f t="shared" si="0"/>
        <v>51652.799999999996</v>
      </c>
    </row>
    <row r="8" spans="1:31" x14ac:dyDescent="0.25">
      <c r="A8" t="s">
        <v>39</v>
      </c>
      <c r="B8" s="2">
        <f>Financeiro!B8+Complemento!C8</f>
        <v>0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10289.16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3429.7200000000003</v>
      </c>
      <c r="Q8" s="2">
        <f>Financeiro!Q8+Complemento!R8</f>
        <v>0</v>
      </c>
      <c r="R8" s="2">
        <f>Financeiro!R8+Complemento!S8</f>
        <v>0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0</v>
      </c>
      <c r="W8" s="2">
        <f>Financeiro!W8+Complemento!X8</f>
        <v>0</v>
      </c>
      <c r="X8" s="2">
        <f>Financeiro!X8+Complemento!Y8</f>
        <v>0</v>
      </c>
      <c r="Y8" s="2">
        <f>Financeiro!Y8+Complemento!Z8</f>
        <v>0</v>
      </c>
      <c r="Z8" s="2">
        <f>Financeiro!Z8+Complemento!AA8</f>
        <v>0</v>
      </c>
      <c r="AA8" s="2">
        <f>Financeiro!AA8+Complemento!AB8</f>
        <v>0</v>
      </c>
      <c r="AB8" s="2">
        <f>Financeiro!AB8+Complemento!AC8</f>
        <v>1524.32</v>
      </c>
      <c r="AC8" s="2">
        <f>Financeiro!AC8+Complemento!AD8</f>
        <v>0</v>
      </c>
      <c r="AD8" s="2">
        <f>Financeiro!AD8+Complemento!AE8</f>
        <v>0</v>
      </c>
      <c r="AE8" s="2">
        <f t="shared" si="0"/>
        <v>15243.2</v>
      </c>
    </row>
    <row r="9" spans="1:31" x14ac:dyDescent="0.25">
      <c r="A9" t="s">
        <v>40</v>
      </c>
      <c r="B9" s="2">
        <f>Financeiro!B9+Complemento!C9</f>
        <v>860.92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5165.5200000000004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18079.32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74039.12</v>
      </c>
      <c r="AA9" s="2">
        <f>Financeiro!AA9+Complemento!AB9</f>
        <v>7748.28</v>
      </c>
      <c r="AB9" s="2">
        <f>Financeiro!AB9+Complemento!AC9</f>
        <v>0</v>
      </c>
      <c r="AC9" s="2">
        <f>Financeiro!AC9+Complemento!AD9</f>
        <v>0</v>
      </c>
      <c r="AD9" s="2">
        <f>Financeiro!AD9+Complemento!AE9</f>
        <v>12052.88</v>
      </c>
      <c r="AE9" s="2">
        <f t="shared" si="0"/>
        <v>117946.04000000001</v>
      </c>
    </row>
    <row r="10" spans="1:31" x14ac:dyDescent="0.25">
      <c r="A10" t="s">
        <v>41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2">
        <f>Financeiro!AA10+Complemento!AB10</f>
        <v>0</v>
      </c>
      <c r="AB10" s="2">
        <f>Financeiro!AB10+Complemento!AC10</f>
        <v>3384.76</v>
      </c>
      <c r="AC10" s="2">
        <f>Financeiro!AC10+Complemento!AD10</f>
        <v>0</v>
      </c>
      <c r="AD10" s="2">
        <f>Financeiro!AD10+Complemento!AE10</f>
        <v>0</v>
      </c>
      <c r="AE10" s="2">
        <f t="shared" si="0"/>
        <v>3384.76</v>
      </c>
    </row>
    <row r="11" spans="1:31" x14ac:dyDescent="0.25">
      <c r="A11" t="s">
        <v>42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93483.520000000004</v>
      </c>
      <c r="J11" s="2">
        <f>Financeiro!J11+Complemento!K11</f>
        <v>3595.52</v>
      </c>
      <c r="K11" s="2">
        <f>Financeiro!K11+Complemento!L11</f>
        <v>0</v>
      </c>
      <c r="L11" s="2">
        <f>Financeiro!L11+Complemento!M11</f>
        <v>0</v>
      </c>
      <c r="M11" s="2">
        <f>Financeiro!M11+Complemento!N11</f>
        <v>19775.36</v>
      </c>
      <c r="N11" s="2">
        <f>Financeiro!N11+Complemento!O11</f>
        <v>0</v>
      </c>
      <c r="O11" s="2">
        <f>Financeiro!O11+Complemento!P11</f>
        <v>10786.56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0</v>
      </c>
      <c r="AE11" s="2">
        <f t="shared" si="0"/>
        <v>127640.96000000001</v>
      </c>
    </row>
    <row r="12" spans="1:31" x14ac:dyDescent="0.25">
      <c r="A12" t="s">
        <v>43</v>
      </c>
      <c r="B12" s="2">
        <f>Financeiro!B12+Complemento!C12</f>
        <v>19734.75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6089.58</v>
      </c>
      <c r="L12" s="2">
        <f>Financeiro!L12+Complemento!M12</f>
        <v>0</v>
      </c>
      <c r="M12" s="2">
        <f>Financeiro!M12+Complemento!N12</f>
        <v>0</v>
      </c>
      <c r="N12" s="2">
        <f>Financeiro!N12+Complemento!O12</f>
        <v>1127.7</v>
      </c>
      <c r="O12" s="2">
        <f>Financeiro!O12+Complemento!P12</f>
        <v>8457.75</v>
      </c>
      <c r="P12" s="2">
        <f>Financeiro!P12+Complemento!Q12</f>
        <v>9585.4499999999989</v>
      </c>
      <c r="Q12" s="2">
        <f>Financeiro!Q12+Complemento!R12</f>
        <v>0</v>
      </c>
      <c r="R12" s="2">
        <f>Financeiro!R12+Complemento!S12</f>
        <v>3946.95</v>
      </c>
      <c r="S12" s="2">
        <f>Financeiro!S12+Complemento!T12</f>
        <v>0</v>
      </c>
      <c r="T12" s="2">
        <f>Financeiro!T12+Complemento!U12</f>
        <v>52438.049999999996</v>
      </c>
      <c r="U12" s="2">
        <f>Financeiro!U12+Complemento!V12</f>
        <v>89088.3</v>
      </c>
      <c r="V12" s="2">
        <f>Financeiro!V12+Complemento!W12</f>
        <v>5638.5</v>
      </c>
      <c r="W12" s="2">
        <f>Financeiro!W12+Complemento!X12</f>
        <v>0</v>
      </c>
      <c r="X12" s="2">
        <f>Financeiro!X12+Complemento!Y12</f>
        <v>2819.25</v>
      </c>
      <c r="Y12" s="2">
        <f>Financeiro!Y12+Complemento!Z12</f>
        <v>15223.95</v>
      </c>
      <c r="Z12" s="2">
        <f>Financeiro!Z12+Complemento!AA12</f>
        <v>0</v>
      </c>
      <c r="AA12" s="2">
        <f>Financeiro!AA12+Complemento!AB12</f>
        <v>60895.8</v>
      </c>
      <c r="AB12" s="2">
        <f>Financeiro!AB12+Complemento!AC12</f>
        <v>20862.449999999997</v>
      </c>
      <c r="AC12" s="2">
        <f>Financeiro!AC12+Complemento!AD12</f>
        <v>0</v>
      </c>
      <c r="AD12" s="2">
        <f>Financeiro!AD12+Complemento!AE12</f>
        <v>9134.369999999999</v>
      </c>
      <c r="AE12" s="2">
        <f t="shared" si="0"/>
        <v>305042.84999999998</v>
      </c>
    </row>
    <row r="13" spans="1:31" x14ac:dyDescent="0.25">
      <c r="A13" t="s">
        <v>44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1175.02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0</v>
      </c>
      <c r="AC13" s="2">
        <f>Financeiro!AC13+Complemento!AD13</f>
        <v>0</v>
      </c>
      <c r="AD13" s="2">
        <f>Financeiro!AD13+Complemento!AE13</f>
        <v>0</v>
      </c>
      <c r="AE13" s="2">
        <f t="shared" si="0"/>
        <v>1175.02</v>
      </c>
    </row>
    <row r="14" spans="1:31" x14ac:dyDescent="0.25">
      <c r="A14" t="s">
        <v>45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967.2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0</v>
      </c>
      <c r="AE14" s="2">
        <f t="shared" si="0"/>
        <v>967.2</v>
      </c>
    </row>
    <row r="15" spans="1:31" x14ac:dyDescent="0.25">
      <c r="A15" t="s">
        <v>46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4451.32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4451.32</v>
      </c>
      <c r="AC15" s="2">
        <f>Financeiro!AC15+Complemento!AD15</f>
        <v>0</v>
      </c>
      <c r="AD15" s="2">
        <f>Financeiro!AD15+Complemento!AE15</f>
        <v>0</v>
      </c>
      <c r="AE15" s="2">
        <f t="shared" si="0"/>
        <v>8902.64</v>
      </c>
    </row>
    <row r="16" spans="1:31" x14ac:dyDescent="0.25">
      <c r="A16" t="s">
        <v>47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3960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1260</v>
      </c>
      <c r="AD16" s="2">
        <f>Financeiro!AD16+Complemento!AE16</f>
        <v>0</v>
      </c>
      <c r="AE16" s="2">
        <f t="shared" si="0"/>
        <v>5220</v>
      </c>
    </row>
    <row r="17" spans="1:31" x14ac:dyDescent="0.25">
      <c r="A17" t="s">
        <v>48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6201.7199999999993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 t="shared" si="0"/>
        <v>6201.7199999999993</v>
      </c>
    </row>
    <row r="18" spans="1:31" x14ac:dyDescent="0.25">
      <c r="A18" t="s">
        <v>49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66775.319999999992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 t="shared" si="0"/>
        <v>66775.319999999992</v>
      </c>
    </row>
    <row r="19" spans="1:31" x14ac:dyDescent="0.25">
      <c r="A19" t="s">
        <v>50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35934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1796.7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1796.7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0</v>
      </c>
      <c r="AB19" s="2">
        <f>Financeiro!AB19+Complemento!AC19</f>
        <v>0</v>
      </c>
      <c r="AC19" s="2">
        <f>Financeiro!AC19+Complemento!AD19</f>
        <v>0</v>
      </c>
      <c r="AD19" s="2">
        <f>Financeiro!AD19+Complemento!AE19</f>
        <v>0</v>
      </c>
      <c r="AE19" s="2">
        <f t="shared" si="0"/>
        <v>39527.399999999994</v>
      </c>
    </row>
    <row r="20" spans="1:31" x14ac:dyDescent="0.25">
      <c r="A20" t="s">
        <v>51</v>
      </c>
      <c r="B20" s="2">
        <f>Financeiro!B20+Complemento!C20</f>
        <v>13437.6</v>
      </c>
      <c r="C20" s="2">
        <f>Financeiro!C20+Complemento!D20</f>
        <v>48864</v>
      </c>
      <c r="D20" s="2">
        <f>Financeiro!D20+Complemento!E20</f>
        <v>13437.6</v>
      </c>
      <c r="E20" s="2">
        <f>Financeiro!E20+Complemento!F20</f>
        <v>0</v>
      </c>
      <c r="F20" s="2">
        <f>Financeiro!F20+Complemento!G20</f>
        <v>1221.5999999999999</v>
      </c>
      <c r="G20" s="2">
        <f>Financeiro!G20+Complemento!H20</f>
        <v>122160</v>
      </c>
      <c r="H20" s="2">
        <f>Financeiro!H20+Complemento!I20</f>
        <v>0</v>
      </c>
      <c r="I20" s="2">
        <f>Financeiro!I20+Complemento!J20</f>
        <v>94063.2</v>
      </c>
      <c r="J20" s="2">
        <f>Financeiro!J20+Complemento!K20</f>
        <v>127046.39999999999</v>
      </c>
      <c r="K20" s="2">
        <f>Financeiro!K20+Complemento!L20</f>
        <v>17102.400000000001</v>
      </c>
      <c r="L20" s="2">
        <f>Financeiro!L20+Complemento!M20</f>
        <v>0</v>
      </c>
      <c r="M20" s="2">
        <f>Financeiro!M20+Complemento!N20</f>
        <v>0</v>
      </c>
      <c r="N20" s="2">
        <f>Financeiro!N20+Complemento!O20</f>
        <v>12216</v>
      </c>
      <c r="O20" s="2">
        <f>Financeiro!O20+Complemento!P20</f>
        <v>17102.400000000001</v>
      </c>
      <c r="P20" s="2">
        <f>Financeiro!P20+Complemento!Q20</f>
        <v>84290.4</v>
      </c>
      <c r="Q20" s="2">
        <f>Financeiro!Q20+Complemento!R20</f>
        <v>0</v>
      </c>
      <c r="R20" s="2">
        <f>Financeiro!R20+Complemento!S20</f>
        <v>0</v>
      </c>
      <c r="S20" s="2">
        <f>Financeiro!S20+Complemento!T20</f>
        <v>0</v>
      </c>
      <c r="T20" s="2">
        <f>Financeiro!T20+Complemento!U20</f>
        <v>377474.4</v>
      </c>
      <c r="U20" s="2">
        <f>Financeiro!U20+Complemento!V20</f>
        <v>0</v>
      </c>
      <c r="V20" s="2">
        <f>Financeiro!V20+Complemento!W20</f>
        <v>26875.200000000001</v>
      </c>
      <c r="W20" s="2">
        <f>Financeiro!W20+Complemento!X20</f>
        <v>0</v>
      </c>
      <c r="X20" s="2">
        <f>Financeiro!X20+Complemento!Y20</f>
        <v>8551.2000000000007</v>
      </c>
      <c r="Y20" s="2">
        <f>Financeiro!Y20+Complemento!Z20</f>
        <v>39091.199999999997</v>
      </c>
      <c r="Z20" s="2">
        <f>Financeiro!Z20+Complemento!AA20</f>
        <v>86733.6</v>
      </c>
      <c r="AA20" s="2">
        <f>Financeiro!AA20+Complemento!AB20</f>
        <v>86733.6</v>
      </c>
      <c r="AB20" s="2">
        <f>Financeiro!AB20+Complemento!AC20</f>
        <v>284632.8</v>
      </c>
      <c r="AC20" s="2">
        <f>Financeiro!AC20+Complemento!AD20</f>
        <v>2443.1999999999998</v>
      </c>
      <c r="AD20" s="2">
        <f>Financeiro!AD20+Complemento!AE20</f>
        <v>12216</v>
      </c>
      <c r="AE20" s="2">
        <f t="shared" si="0"/>
        <v>1475692.8</v>
      </c>
    </row>
    <row r="21" spans="1:31" x14ac:dyDescent="0.25">
      <c r="A21" t="s">
        <v>52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0</v>
      </c>
      <c r="E21" s="2">
        <f>Financeiro!E21+Complemento!F21</f>
        <v>4382.3999999999996</v>
      </c>
      <c r="F21" s="2">
        <f>Financeiro!F21+Complemento!G21</f>
        <v>1095.5999999999999</v>
      </c>
      <c r="G21" s="2">
        <f>Financeiro!G21+Complemento!H21</f>
        <v>0</v>
      </c>
      <c r="H21" s="2">
        <f>Financeiro!H21+Complemento!I21</f>
        <v>6135.3600000000006</v>
      </c>
      <c r="I21" s="2">
        <f>Financeiro!I21+Complemento!J21</f>
        <v>3286.8</v>
      </c>
      <c r="J21" s="2">
        <f>Financeiro!J21+Complemento!K21</f>
        <v>0</v>
      </c>
      <c r="K21" s="2">
        <f>Financeiro!K21+Complemento!L21</f>
        <v>0</v>
      </c>
      <c r="L21" s="2">
        <f>Financeiro!L21+Complemento!M21</f>
        <v>10956</v>
      </c>
      <c r="M21" s="2">
        <f>Financeiro!M21+Complemento!N21</f>
        <v>3505.92</v>
      </c>
      <c r="N21" s="2">
        <f>Financeiro!N21+Complemento!O21</f>
        <v>0</v>
      </c>
      <c r="O21" s="2">
        <f>Financeiro!O21+Complemento!P21</f>
        <v>0</v>
      </c>
      <c r="P21" s="2">
        <f>Financeiro!P21+Complemento!Q21</f>
        <v>0</v>
      </c>
      <c r="Q21" s="2">
        <f>Financeiro!Q21+Complemento!R21</f>
        <v>0</v>
      </c>
      <c r="R21" s="2">
        <f>Financeiro!R21+Complemento!S21</f>
        <v>0</v>
      </c>
      <c r="S21" s="2">
        <f>Financeiro!S21+Complemento!T21</f>
        <v>0</v>
      </c>
      <c r="T21" s="2">
        <f>Financeiro!T21+Complemento!U21</f>
        <v>0</v>
      </c>
      <c r="U21" s="2">
        <f>Financeiro!U21+Complemento!V21</f>
        <v>0</v>
      </c>
      <c r="V21" s="2">
        <f>Financeiro!V21+Complemento!W21</f>
        <v>0</v>
      </c>
      <c r="W21" s="2">
        <f>Financeiro!W21+Complemento!X21</f>
        <v>0</v>
      </c>
      <c r="X21" s="2">
        <f>Financeiro!X21+Complemento!Y21</f>
        <v>0</v>
      </c>
      <c r="Y21" s="2">
        <f>Financeiro!Y21+Complemento!Z21</f>
        <v>0</v>
      </c>
      <c r="Z21" s="2">
        <f>Financeiro!Z21+Complemento!AA21</f>
        <v>0</v>
      </c>
      <c r="AA21" s="2">
        <f>Financeiro!AA21+Complemento!AB21</f>
        <v>0</v>
      </c>
      <c r="AB21" s="2">
        <f>Financeiro!AB21+Complemento!AC21</f>
        <v>0</v>
      </c>
      <c r="AC21" s="2">
        <f>Financeiro!AC21+Complemento!AD21</f>
        <v>0</v>
      </c>
      <c r="AD21" s="2">
        <f>Financeiro!AD21+Complemento!AE21</f>
        <v>0</v>
      </c>
      <c r="AE21" s="2">
        <f t="shared" si="0"/>
        <v>29362.080000000002</v>
      </c>
    </row>
    <row r="22" spans="1:31" x14ac:dyDescent="0.25">
      <c r="A22" t="s">
        <v>32</v>
      </c>
      <c r="B22" s="2">
        <f t="shared" ref="B22:AC22" si="1">SUM(B2:B21)</f>
        <v>34033.269999999997</v>
      </c>
      <c r="C22" s="2">
        <f t="shared" si="1"/>
        <v>48864</v>
      </c>
      <c r="D22" s="2">
        <f t="shared" si="1"/>
        <v>13437.6</v>
      </c>
      <c r="E22" s="2">
        <f t="shared" si="1"/>
        <v>4382.3999999999996</v>
      </c>
      <c r="F22" s="2">
        <f t="shared" si="1"/>
        <v>2317.1999999999998</v>
      </c>
      <c r="G22" s="2">
        <f t="shared" si="1"/>
        <v>122160</v>
      </c>
      <c r="H22" s="2">
        <f t="shared" si="1"/>
        <v>6135.3600000000006</v>
      </c>
      <c r="I22" s="2">
        <f t="shared" si="1"/>
        <v>197480.56</v>
      </c>
      <c r="J22" s="2">
        <f t="shared" si="1"/>
        <v>267211</v>
      </c>
      <c r="K22" s="2">
        <f t="shared" si="1"/>
        <v>23191.980000000003</v>
      </c>
      <c r="L22" s="2">
        <f t="shared" si="1"/>
        <v>10956</v>
      </c>
      <c r="M22" s="2">
        <f t="shared" si="1"/>
        <v>23281.279999999999</v>
      </c>
      <c r="N22" s="2">
        <f t="shared" si="1"/>
        <v>24319.919999999998</v>
      </c>
      <c r="O22" s="2">
        <f t="shared" si="1"/>
        <v>36346.71</v>
      </c>
      <c r="P22" s="2">
        <f t="shared" si="1"/>
        <v>118448.29</v>
      </c>
      <c r="Q22" s="2">
        <f t="shared" si="1"/>
        <v>13781.25</v>
      </c>
      <c r="R22" s="2">
        <f t="shared" si="1"/>
        <v>3946.95</v>
      </c>
      <c r="S22" s="2">
        <f t="shared" si="1"/>
        <v>33319.439999999995</v>
      </c>
      <c r="T22" s="2">
        <f t="shared" si="1"/>
        <v>462181.08</v>
      </c>
      <c r="U22" s="2">
        <f t="shared" si="1"/>
        <v>89088.3</v>
      </c>
      <c r="V22" s="2">
        <f t="shared" si="1"/>
        <v>32513.7</v>
      </c>
      <c r="W22" s="2">
        <f t="shared" si="1"/>
        <v>1796.7</v>
      </c>
      <c r="X22" s="2">
        <f t="shared" si="1"/>
        <v>11370.45</v>
      </c>
      <c r="Y22" s="2">
        <f t="shared" si="1"/>
        <v>54315.149999999994</v>
      </c>
      <c r="Z22" s="2">
        <f t="shared" si="1"/>
        <v>162709.70000000001</v>
      </c>
      <c r="AA22" s="2">
        <f t="shared" si="1"/>
        <v>155377.68</v>
      </c>
      <c r="AB22" s="2">
        <f t="shared" si="1"/>
        <v>314855.64999999997</v>
      </c>
      <c r="AC22" s="2">
        <f t="shared" si="1"/>
        <v>3703.2</v>
      </c>
      <c r="AD22" s="2">
        <f>SUM(AD2:AD21)</f>
        <v>33403.25</v>
      </c>
      <c r="AE22" s="2">
        <f>SUM(AE2:AE21)</f>
        <v>2304928.0700000003</v>
      </c>
    </row>
    <row r="23" spans="1:31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31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31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31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31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31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31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3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3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2025-04-10T16:19:06Z</dcterms:created>
  <dcterms:modified xsi:type="dcterms:W3CDTF">2025-04-23T17:37:59Z</dcterms:modified>
</cp:coreProperties>
</file>