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4530B8D1-94C2-4A7F-95E0-6A89760BC402}" xr6:coauthVersionLast="47" xr6:coauthVersionMax="47" xr10:uidLastSave="{00000000-0000-0000-0000-000000000000}"/>
  <bookViews>
    <workbookView xWindow="13770" yWindow="60" windowWidth="15135" windowHeight="15465" firstSheet="2" activeTab="5" xr2:uid="{30D6BD61-3A43-4FA4-B694-441C0F824425}"/>
  </bookViews>
  <sheets>
    <sheet name="Delib" sheetId="1" r:id="rId1"/>
    <sheet name="Resumo" sheetId="2" r:id="rId2"/>
    <sheet name="Físico" sheetId="3" r:id="rId3"/>
    <sheet name="Financeiro" sheetId="4" r:id="rId4"/>
    <sheet name="Complemento" sheetId="5" r:id="rId5"/>
    <sheet name="Total" sheetId="6" r:id="rId6"/>
  </sheets>
  <externalReferences>
    <externalReference r:id="rId7"/>
  </externalReferences>
  <definedNames>
    <definedName name="delia">[1]Delib!$A$1:$B$27</definedName>
    <definedName name="deliba">Delib!$A$1:$B$27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2" i="6" l="1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L3" i="6"/>
  <c r="AL4" i="6"/>
  <c r="AL5" i="6"/>
  <c r="AL6" i="6"/>
  <c r="AL7" i="6"/>
  <c r="AL8" i="6"/>
  <c r="AL9" i="6"/>
  <c r="AL10" i="6"/>
  <c r="AL11" i="6"/>
  <c r="AL12" i="6"/>
  <c r="AL13" i="6"/>
  <c r="AL14" i="6"/>
  <c r="AL15" i="6"/>
  <c r="AL16" i="6"/>
  <c r="AL17" i="6"/>
  <c r="AL18" i="6"/>
  <c r="AL19" i="6"/>
  <c r="AL20" i="6"/>
  <c r="AL21" i="6"/>
  <c r="AL2" i="6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B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B2" i="6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M3" i="5"/>
  <c r="AM4" i="5"/>
  <c r="AM5" i="5"/>
  <c r="AM6" i="5"/>
  <c r="AM7" i="5"/>
  <c r="AM8" i="5"/>
  <c r="AM9" i="5"/>
  <c r="AM10" i="5"/>
  <c r="AM11" i="5"/>
  <c r="AM12" i="5"/>
  <c r="AM13" i="5"/>
  <c r="AM14" i="5"/>
  <c r="AM15" i="5"/>
  <c r="AM16" i="5"/>
  <c r="AM17" i="5"/>
  <c r="AM18" i="5"/>
  <c r="AM19" i="5"/>
  <c r="AM20" i="5"/>
  <c r="AM21" i="5"/>
  <c r="AM2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C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" i="5"/>
</calcChain>
</file>

<file path=xl/sharedStrings.xml><?xml version="1.0" encoding="utf-8"?>
<sst xmlns="http://schemas.openxmlformats.org/spreadsheetml/2006/main" count="278" uniqueCount="62">
  <si>
    <t>Estabelecimentos CNES-SC</t>
  </si>
  <si>
    <t>Freqüência</t>
  </si>
  <si>
    <t>Valor Aprovado</t>
  </si>
  <si>
    <t>0610062 HOSPITAL DE OLHOS DE CONCORDIA LTDA</t>
  </si>
  <si>
    <t>0717266 CLINICA MEDICA CENTER</t>
  </si>
  <si>
    <t>2303167 HOSPITAL SANTO ANTONIO DE ITAPEMA</t>
  </si>
  <si>
    <t>2306336 HOSPITAL SAO JOSE</t>
  </si>
  <si>
    <t>2306344 HOSPITAL JARAGUA</t>
  </si>
  <si>
    <t>2418177 HOSPITAL SAO FRANCISCO DE ASSIS</t>
  </si>
  <si>
    <t>2419653 HOSPITAL NOSSA SENHORA DA CONCEICAO HNSC</t>
  </si>
  <si>
    <t>2492342 HOSPITAL SANTO ANTONIO GUARAMIRIM</t>
  </si>
  <si>
    <t>2521296 HOSPITAL BETHESDA</t>
  </si>
  <si>
    <t>2521695 HOSPITAL RIO NEGRINHO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</si>
  <si>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</si>
  <si>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</si>
  <si>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</si>
  <si>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</si>
  <si>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</si>
  <si>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2558246 HOSPITAL SANTA ISABEL</t>
  </si>
  <si>
    <t>2568713 HOSPITAL REGIONAL ALTO VALE</t>
  </si>
  <si>
    <t>2662914 HOSPITAL SEARA DO BEM MATERNO E INFANTIL</t>
  </si>
  <si>
    <t>2778831 HOSPITAL NOSSA SENHORA DA IMACULADA CONCEICAO</t>
  </si>
  <si>
    <t>2884402 INSTITUTO WSC DE OFTALMOLOGIA</t>
  </si>
  <si>
    <t>3123251 HOSPITAL DE OLHOS DE BLUMENAU</t>
  </si>
  <si>
    <t>3180948 CLINICA DE OLHOS DR ROBERTO VON HERTWIG</t>
  </si>
  <si>
    <t>3181308 BOTELHO HOSPITAL DIA DA VISAO</t>
  </si>
  <si>
    <t>3590909 HOSPITAL DA VISAO</t>
  </si>
  <si>
    <t>4564812 MULTI HOSPITAL</t>
  </si>
  <si>
    <t>4575407 COB CENTRO OFTALMOLOGICO DE BLUMENAU</t>
  </si>
  <si>
    <t>5164222 NIEDERAUER CLINICA DE OLHOS HOSPITAL DIA LTDA</t>
  </si>
  <si>
    <t>5458471 INSTITUTO DE OLHOS ALTO VALE</t>
  </si>
  <si>
    <t>6567274 CLINICA DE OLHOS ANTONELLI</t>
  </si>
  <si>
    <t>7486596 HOSPITAL REGIONAL DE BIGUACU HELMUTH NASS</t>
  </si>
  <si>
    <t>7728557 BOJ FILIAL</t>
  </si>
  <si>
    <t>9175849 OPHTALMUS CLINICA DE OLHOS CC</t>
  </si>
  <si>
    <t>9359397 HOSPITAL DA VISAO JOINVILLE</t>
  </si>
  <si>
    <t>9530053 DARIO ANTONELLI OFTALMOLOGIA LTDA</t>
  </si>
  <si>
    <t>9712038 HOSPITAL DE OLHOS DE CRICIUMA</t>
  </si>
  <si>
    <t>9717463 HOSPITAL DA VISAO JARAGUA DO SUL</t>
  </si>
  <si>
    <t>Total</t>
  </si>
  <si>
    <t>0405010010 CORRECAO CIRURGICA DE ENTROPIO E ECTROPIO</t>
  </si>
  <si>
    <t>0405010079 EXERESE DE CALAZIO E OUTRAS PEQUENAS LESOES DA PA</t>
  </si>
  <si>
    <t>0405010117 RECONSTITUICAO DE CANAL LACRIMAL</t>
  </si>
  <si>
    <t>0405010125 RECONSTITUICAO PARCIAL DE PALPEBRA COM TARSORRAFI</t>
  </si>
  <si>
    <t>0405020023 CORRECAO CIRURGICA DO ESTRABISMO (ATE 2 MUSCULOS)</t>
  </si>
  <si>
    <t>0405030045 FOTOCOAGULACAO A LASER</t>
  </si>
  <si>
    <t>0405030134 VITRECTOMIA ANTERIOR</t>
  </si>
  <si>
    <t>0405030193 PAN-FOTOCOAGULACAO DE RETINA A LASER</t>
  </si>
  <si>
    <t>0405040105 EXPLANTE DE LENTE INTRA OCULAR</t>
  </si>
  <si>
    <t>0405040202 TRATAMENTO DE PTOSE PALPEBRAL</t>
  </si>
  <si>
    <t>0405050020 CAPSULOTOMIA A YAG LASER</t>
  </si>
  <si>
    <t>0405050046 CICLOCRIOCOAGULACAO / DIATERMIA</t>
  </si>
  <si>
    <t>0405050127 FOTOTRABECULOPLASTIA A LASER</t>
  </si>
  <si>
    <t>0405050151 IMPLANTE SECUNDARIO DE LENTE INTRA-OCULAR - LIO</t>
  </si>
  <si>
    <t>0405050194 IRIDOTOMIA A LASER</t>
  </si>
  <si>
    <t>0405050216 RECOBRIMENTO CONJUNTIVAL</t>
  </si>
  <si>
    <t>0405050224 RECONSTITUICAO DE FORNIX CONJUNTIVAL</t>
  </si>
  <si>
    <t>0405050321 TRABECULECTOMIA</t>
  </si>
  <si>
    <t>0405050372 FACOEMULSIFICACAO COM IMPLANTE DE LENTE INTRA-OCU</t>
  </si>
  <si>
    <t>0409050083 POSTECTOMIA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</si>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</sst>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ES\GEMAS\CAMPANHA%20CIRURGIAS%20ELETIVAS\TABELA%20CATARINENSE%202025\Setembro\Detalhado\Ambulatorial\SIA%20FAEC%20Set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405010010</v>
          </cell>
          <cell r="B2">
            <v>407.48</v>
          </cell>
        </row>
        <row r="3">
          <cell r="A3">
            <v>405010028</v>
          </cell>
          <cell r="B3">
            <v>278.89999999999998</v>
          </cell>
        </row>
        <row r="4">
          <cell r="A4">
            <v>405010079</v>
          </cell>
          <cell r="B4">
            <v>393.75</v>
          </cell>
        </row>
        <row r="5">
          <cell r="A5">
            <v>405010117</v>
          </cell>
          <cell r="B5">
            <v>689.66</v>
          </cell>
        </row>
        <row r="6">
          <cell r="A6">
            <v>405010125</v>
          </cell>
          <cell r="B6">
            <v>622.08000000000004</v>
          </cell>
        </row>
        <row r="7">
          <cell r="A7">
            <v>405020015</v>
          </cell>
          <cell r="B7">
            <v>1661.76</v>
          </cell>
        </row>
        <row r="8">
          <cell r="A8">
            <v>405030045</v>
          </cell>
          <cell r="B8">
            <v>538.04999999999995</v>
          </cell>
        </row>
        <row r="9">
          <cell r="A9">
            <v>405030070</v>
          </cell>
          <cell r="B9">
            <v>1074.8599999999999</v>
          </cell>
        </row>
        <row r="10">
          <cell r="A10">
            <v>405030134</v>
          </cell>
          <cell r="B10">
            <v>381.08</v>
          </cell>
        </row>
        <row r="11">
          <cell r="A11">
            <v>405030193</v>
          </cell>
          <cell r="B11">
            <v>430.46</v>
          </cell>
        </row>
        <row r="12">
          <cell r="A12">
            <v>405040016</v>
          </cell>
          <cell r="B12">
            <v>564.17999999999995</v>
          </cell>
        </row>
        <row r="13">
          <cell r="A13">
            <v>405040105</v>
          </cell>
          <cell r="B13">
            <v>846.19</v>
          </cell>
        </row>
        <row r="14">
          <cell r="A14">
            <v>405050011</v>
          </cell>
          <cell r="B14">
            <v>499.7</v>
          </cell>
        </row>
        <row r="15">
          <cell r="A15">
            <v>405050020</v>
          </cell>
          <cell r="B15">
            <v>451.08</v>
          </cell>
        </row>
        <row r="16">
          <cell r="A16">
            <v>405050097</v>
          </cell>
          <cell r="B16">
            <v>531.6</v>
          </cell>
        </row>
        <row r="17">
          <cell r="A17">
            <v>405050100</v>
          </cell>
          <cell r="B17">
            <v>483.6</v>
          </cell>
        </row>
        <row r="18">
          <cell r="A18">
            <v>405050119</v>
          </cell>
          <cell r="B18">
            <v>450</v>
          </cell>
        </row>
        <row r="19">
          <cell r="A19">
            <v>405050127</v>
          </cell>
          <cell r="B19">
            <v>405</v>
          </cell>
        </row>
        <row r="20">
          <cell r="A20">
            <v>405050143</v>
          </cell>
          <cell r="B20">
            <v>1083.55</v>
          </cell>
        </row>
        <row r="21">
          <cell r="A21">
            <v>405050151</v>
          </cell>
          <cell r="B21">
            <v>1112.83</v>
          </cell>
        </row>
        <row r="22">
          <cell r="A22">
            <v>405050194</v>
          </cell>
          <cell r="B22">
            <v>405</v>
          </cell>
        </row>
        <row r="23">
          <cell r="A23">
            <v>405050216</v>
          </cell>
          <cell r="B23">
            <v>516.80999999999995</v>
          </cell>
        </row>
        <row r="24">
          <cell r="A24">
            <v>405050224</v>
          </cell>
          <cell r="B24">
            <v>872.88</v>
          </cell>
        </row>
        <row r="25">
          <cell r="A25">
            <v>405050321</v>
          </cell>
          <cell r="B25">
            <v>898.35</v>
          </cell>
        </row>
        <row r="26">
          <cell r="A26">
            <v>405050372</v>
          </cell>
          <cell r="B26">
            <v>450</v>
          </cell>
        </row>
        <row r="27">
          <cell r="A27">
            <v>409050083</v>
          </cell>
          <cell r="B27">
            <v>438.24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CF193-AAA4-4623-B940-CD644153EF21}">
  <dimension ref="A1:B27"/>
  <sheetViews>
    <sheetView workbookViewId="0">
      <selection sqref="A1:B27"/>
    </sheetView>
  </sheetViews>
  <sheetFormatPr defaultRowHeight="15" x14ac:dyDescent="0.25"/>
  <sheetData>
    <row r="1" spans="1:2" x14ac:dyDescent="0.25">
      <c r="A1" t="s">
        <v>60</v>
      </c>
      <c r="B1" s="1" t="s">
        <v>61</v>
      </c>
    </row>
    <row r="2" spans="1:2" x14ac:dyDescent="0.25">
      <c r="A2">
        <v>405010010</v>
      </c>
      <c r="B2" s="1">
        <v>407.48</v>
      </c>
    </row>
    <row r="3" spans="1:2" x14ac:dyDescent="0.25">
      <c r="A3">
        <v>405010028</v>
      </c>
      <c r="B3" s="1">
        <v>278.89999999999998</v>
      </c>
    </row>
    <row r="4" spans="1:2" x14ac:dyDescent="0.25">
      <c r="A4">
        <v>405010079</v>
      </c>
      <c r="B4" s="1">
        <v>393.75</v>
      </c>
    </row>
    <row r="5" spans="1:2" x14ac:dyDescent="0.25">
      <c r="A5">
        <v>405010117</v>
      </c>
      <c r="B5" s="1">
        <v>689.66</v>
      </c>
    </row>
    <row r="6" spans="1:2" x14ac:dyDescent="0.25">
      <c r="A6">
        <v>405010125</v>
      </c>
      <c r="B6" s="1">
        <v>622.08000000000004</v>
      </c>
    </row>
    <row r="7" spans="1:2" x14ac:dyDescent="0.25">
      <c r="A7">
        <v>405020015</v>
      </c>
      <c r="B7" s="1">
        <v>1661.76</v>
      </c>
    </row>
    <row r="8" spans="1:2" x14ac:dyDescent="0.25">
      <c r="A8">
        <v>405030045</v>
      </c>
      <c r="B8" s="1">
        <v>538.04999999999995</v>
      </c>
    </row>
    <row r="9" spans="1:2" x14ac:dyDescent="0.25">
      <c r="A9">
        <v>405030070</v>
      </c>
      <c r="B9" s="1">
        <v>1074.8599999999999</v>
      </c>
    </row>
    <row r="10" spans="1:2" x14ac:dyDescent="0.25">
      <c r="A10">
        <v>405030134</v>
      </c>
      <c r="B10" s="1">
        <v>381.08</v>
      </c>
    </row>
    <row r="11" spans="1:2" x14ac:dyDescent="0.25">
      <c r="A11">
        <v>405030193</v>
      </c>
      <c r="B11" s="1">
        <v>430.46</v>
      </c>
    </row>
    <row r="12" spans="1:2" x14ac:dyDescent="0.25">
      <c r="A12">
        <v>405040016</v>
      </c>
      <c r="B12" s="1">
        <v>564.17999999999995</v>
      </c>
    </row>
    <row r="13" spans="1:2" x14ac:dyDescent="0.25">
      <c r="A13">
        <v>405040105</v>
      </c>
      <c r="B13" s="1">
        <v>846.19</v>
      </c>
    </row>
    <row r="14" spans="1:2" x14ac:dyDescent="0.25">
      <c r="A14">
        <v>405050011</v>
      </c>
      <c r="B14" s="1">
        <v>499.7</v>
      </c>
    </row>
    <row r="15" spans="1:2" x14ac:dyDescent="0.25">
      <c r="A15">
        <v>405050020</v>
      </c>
      <c r="B15" s="1">
        <v>451.08</v>
      </c>
    </row>
    <row r="16" spans="1:2" x14ac:dyDescent="0.25">
      <c r="A16">
        <v>405050097</v>
      </c>
      <c r="B16" s="1">
        <v>531.6</v>
      </c>
    </row>
    <row r="17" spans="1:2" x14ac:dyDescent="0.25">
      <c r="A17">
        <v>405050100</v>
      </c>
      <c r="B17" s="1">
        <v>483.6</v>
      </c>
    </row>
    <row r="18" spans="1:2" x14ac:dyDescent="0.25">
      <c r="A18">
        <v>405050119</v>
      </c>
      <c r="B18" s="1">
        <v>450</v>
      </c>
    </row>
    <row r="19" spans="1:2" x14ac:dyDescent="0.25">
      <c r="A19">
        <v>405050127</v>
      </c>
      <c r="B19" s="1">
        <v>405</v>
      </c>
    </row>
    <row r="20" spans="1:2" x14ac:dyDescent="0.25">
      <c r="A20">
        <v>405050143</v>
      </c>
      <c r="B20" s="1">
        <v>1083.55</v>
      </c>
    </row>
    <row r="21" spans="1:2" x14ac:dyDescent="0.25">
      <c r="A21">
        <v>405050151</v>
      </c>
      <c r="B21" s="1">
        <v>1112.83</v>
      </c>
    </row>
    <row r="22" spans="1:2" x14ac:dyDescent="0.25">
      <c r="A22">
        <v>405050194</v>
      </c>
      <c r="B22" s="1">
        <v>405</v>
      </c>
    </row>
    <row r="23" spans="1:2" x14ac:dyDescent="0.25">
      <c r="A23">
        <v>405050216</v>
      </c>
      <c r="B23" s="1">
        <v>516.80999999999995</v>
      </c>
    </row>
    <row r="24" spans="1:2" x14ac:dyDescent="0.25">
      <c r="A24">
        <v>405050224</v>
      </c>
      <c r="B24" s="1">
        <v>872.88</v>
      </c>
    </row>
    <row r="25" spans="1:2" x14ac:dyDescent="0.25">
      <c r="A25">
        <v>405050321</v>
      </c>
      <c r="B25" s="1">
        <v>898.35</v>
      </c>
    </row>
    <row r="26" spans="1:2" x14ac:dyDescent="0.25">
      <c r="A26">
        <v>405050372</v>
      </c>
      <c r="B26" s="1">
        <v>450</v>
      </c>
    </row>
    <row r="27" spans="1:2" x14ac:dyDescent="0.25">
      <c r="A27">
        <v>409050083</v>
      </c>
      <c r="B27" s="1">
        <v>438.24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A6EAD-63C1-4BAD-A883-550AA63DD4D5}">
  <dimension ref="A1:C38"/>
  <sheetViews>
    <sheetView workbookViewId="0">
      <selection activeCell="C1" sqref="C1:C1048576"/>
    </sheetView>
  </sheetViews>
  <sheetFormatPr defaultRowHeight="15" x14ac:dyDescent="0.25"/>
  <cols>
    <col min="3" max="3" width="15.85546875" style="1" bestFit="1" customWidth="1"/>
  </cols>
  <sheetData>
    <row r="1" spans="1:3" x14ac:dyDescent="0.25">
      <c r="A1" t="s">
        <v>0</v>
      </c>
      <c r="B1" t="s">
        <v>1</v>
      </c>
      <c r="C1" s="1" t="s">
        <v>2</v>
      </c>
    </row>
    <row r="2" spans="1:3" x14ac:dyDescent="0.25">
      <c r="A2" t="s">
        <v>3</v>
      </c>
      <c r="B2">
        <v>126</v>
      </c>
      <c r="C2" s="1">
        <v>70501.460000000006</v>
      </c>
    </row>
    <row r="3" spans="1:3" x14ac:dyDescent="0.25">
      <c r="A3" t="s">
        <v>4</v>
      </c>
      <c r="B3">
        <v>3</v>
      </c>
      <c r="C3" s="1">
        <v>292.77</v>
      </c>
    </row>
    <row r="4" spans="1:3" x14ac:dyDescent="0.25">
      <c r="A4" t="s">
        <v>5</v>
      </c>
      <c r="B4">
        <v>35</v>
      </c>
      <c r="C4" s="1">
        <v>27798.44</v>
      </c>
    </row>
    <row r="5" spans="1:3" x14ac:dyDescent="0.25">
      <c r="A5" t="s">
        <v>6</v>
      </c>
      <c r="B5">
        <v>1</v>
      </c>
      <c r="C5" s="1">
        <v>438.24</v>
      </c>
    </row>
    <row r="6" spans="1:3" x14ac:dyDescent="0.25">
      <c r="A6" t="s">
        <v>7</v>
      </c>
      <c r="B6">
        <v>2</v>
      </c>
      <c r="C6" s="1">
        <v>876.48</v>
      </c>
    </row>
    <row r="7" spans="1:3" x14ac:dyDescent="0.25">
      <c r="A7" t="s">
        <v>8</v>
      </c>
      <c r="B7">
        <v>101</v>
      </c>
      <c r="C7" s="1">
        <v>77264.88</v>
      </c>
    </row>
    <row r="8" spans="1:3" x14ac:dyDescent="0.25">
      <c r="A8" t="s">
        <v>9</v>
      </c>
      <c r="B8">
        <v>52</v>
      </c>
      <c r="C8" s="1">
        <v>40123.199999999997</v>
      </c>
    </row>
    <row r="9" spans="1:3" x14ac:dyDescent="0.25">
      <c r="A9" t="s">
        <v>10</v>
      </c>
      <c r="B9">
        <v>2</v>
      </c>
      <c r="C9" s="1">
        <v>876.48</v>
      </c>
    </row>
    <row r="10" spans="1:3" x14ac:dyDescent="0.25">
      <c r="A10" t="s">
        <v>11</v>
      </c>
      <c r="B10">
        <v>107</v>
      </c>
      <c r="C10" s="1">
        <v>81561.119999999995</v>
      </c>
    </row>
    <row r="11" spans="1:3" x14ac:dyDescent="0.25">
      <c r="A11" t="s">
        <v>12</v>
      </c>
      <c r="B11">
        <v>8</v>
      </c>
      <c r="C11" s="1">
        <v>1752.96</v>
      </c>
    </row>
    <row r="12" spans="1:3" x14ac:dyDescent="0.25">
      <c r="A12" t="s">
        <v>13</v>
      </c>
      <c r="B12">
        <v>117</v>
      </c>
      <c r="C12" s="1">
        <v>70766.679999999993</v>
      </c>
    </row>
    <row r="13" spans="1:3" x14ac:dyDescent="0.25">
      <c r="A13" t="s">
        <v>14</v>
      </c>
      <c r="B13">
        <v>39</v>
      </c>
      <c r="C13" s="1">
        <v>33674.400000000001</v>
      </c>
    </row>
    <row r="14" spans="1:3" x14ac:dyDescent="0.25">
      <c r="A14" t="s">
        <v>15</v>
      </c>
      <c r="B14">
        <v>40</v>
      </c>
      <c r="C14" s="1">
        <v>28483.8</v>
      </c>
    </row>
    <row r="15" spans="1:3" x14ac:dyDescent="0.25">
      <c r="A15" t="s">
        <v>16</v>
      </c>
      <c r="B15">
        <v>113</v>
      </c>
      <c r="C15" s="1">
        <v>87190.8</v>
      </c>
    </row>
    <row r="16" spans="1:3" x14ac:dyDescent="0.25">
      <c r="A16" t="s">
        <v>17</v>
      </c>
      <c r="B16">
        <v>292</v>
      </c>
      <c r="C16" s="1">
        <v>308323</v>
      </c>
    </row>
    <row r="17" spans="1:3" x14ac:dyDescent="0.25">
      <c r="A17" t="s">
        <v>18</v>
      </c>
      <c r="B17">
        <v>8</v>
      </c>
      <c r="C17" s="1">
        <v>3505.92</v>
      </c>
    </row>
    <row r="18" spans="1:3" x14ac:dyDescent="0.25">
      <c r="A18" t="s">
        <v>19</v>
      </c>
      <c r="B18">
        <v>24</v>
      </c>
      <c r="C18" s="1">
        <v>12906.88</v>
      </c>
    </row>
    <row r="19" spans="1:3" x14ac:dyDescent="0.25">
      <c r="A19" t="s">
        <v>20</v>
      </c>
      <c r="B19">
        <v>71</v>
      </c>
      <c r="C19" s="1">
        <v>109567.2</v>
      </c>
    </row>
    <row r="20" spans="1:3" x14ac:dyDescent="0.25">
      <c r="A20" t="s">
        <v>21</v>
      </c>
      <c r="B20">
        <v>33</v>
      </c>
      <c r="C20" s="1">
        <v>50925.599999999999</v>
      </c>
    </row>
    <row r="21" spans="1:3" x14ac:dyDescent="0.25">
      <c r="A21" t="s">
        <v>22</v>
      </c>
      <c r="B21">
        <v>26</v>
      </c>
      <c r="C21" s="1">
        <v>20016.740000000002</v>
      </c>
    </row>
    <row r="22" spans="1:3" x14ac:dyDescent="0.25">
      <c r="A22" t="s">
        <v>23</v>
      </c>
      <c r="B22">
        <v>105</v>
      </c>
      <c r="C22" s="1">
        <v>64997.63</v>
      </c>
    </row>
    <row r="23" spans="1:3" x14ac:dyDescent="0.25">
      <c r="A23" t="s">
        <v>24</v>
      </c>
      <c r="B23">
        <v>26</v>
      </c>
      <c r="C23" s="1">
        <v>2916.54</v>
      </c>
    </row>
    <row r="24" spans="1:3" x14ac:dyDescent="0.25">
      <c r="A24" t="s">
        <v>25</v>
      </c>
      <c r="B24">
        <v>61</v>
      </c>
      <c r="C24" s="1">
        <v>20175.509999999998</v>
      </c>
    </row>
    <row r="25" spans="1:3" x14ac:dyDescent="0.25">
      <c r="A25" t="s">
        <v>26</v>
      </c>
      <c r="B25">
        <v>43</v>
      </c>
      <c r="C25" s="1">
        <v>4492.67</v>
      </c>
    </row>
    <row r="26" spans="1:3" x14ac:dyDescent="0.25">
      <c r="A26" t="s">
        <v>27</v>
      </c>
      <c r="B26">
        <v>228</v>
      </c>
      <c r="C26" s="1">
        <v>70439.58</v>
      </c>
    </row>
    <row r="27" spans="1:3" x14ac:dyDescent="0.25">
      <c r="A27" t="s">
        <v>28</v>
      </c>
      <c r="B27">
        <v>128</v>
      </c>
      <c r="C27" s="1">
        <v>42105.42</v>
      </c>
    </row>
    <row r="28" spans="1:3" x14ac:dyDescent="0.25">
      <c r="A28" t="s">
        <v>29</v>
      </c>
      <c r="B28">
        <v>80</v>
      </c>
      <c r="C28" s="1">
        <v>36914.49</v>
      </c>
    </row>
    <row r="29" spans="1:3" x14ac:dyDescent="0.25">
      <c r="A29" t="s">
        <v>30</v>
      </c>
      <c r="B29">
        <v>11</v>
      </c>
      <c r="C29" s="1">
        <v>5852.28</v>
      </c>
    </row>
    <row r="30" spans="1:3" x14ac:dyDescent="0.25">
      <c r="A30" t="s">
        <v>31</v>
      </c>
      <c r="B30">
        <v>26</v>
      </c>
      <c r="C30" s="1">
        <v>11716</v>
      </c>
    </row>
    <row r="31" spans="1:3" x14ac:dyDescent="0.25">
      <c r="A31" t="s">
        <v>32</v>
      </c>
      <c r="B31">
        <v>1</v>
      </c>
      <c r="C31" s="1">
        <v>771.6</v>
      </c>
    </row>
    <row r="32" spans="1:3" x14ac:dyDescent="0.25">
      <c r="A32" t="s">
        <v>33</v>
      </c>
      <c r="B32">
        <v>245</v>
      </c>
      <c r="C32" s="1">
        <v>98123.46</v>
      </c>
    </row>
    <row r="33" spans="1:3" x14ac:dyDescent="0.25">
      <c r="A33" t="s">
        <v>34</v>
      </c>
      <c r="B33">
        <v>220</v>
      </c>
      <c r="C33" s="1">
        <v>102869.03</v>
      </c>
    </row>
    <row r="34" spans="1:3" x14ac:dyDescent="0.25">
      <c r="A34" t="s">
        <v>35</v>
      </c>
      <c r="B34">
        <v>120</v>
      </c>
      <c r="C34" s="1">
        <v>64625.279999999999</v>
      </c>
    </row>
    <row r="35" spans="1:3" x14ac:dyDescent="0.25">
      <c r="A35" t="s">
        <v>36</v>
      </c>
      <c r="B35">
        <v>4</v>
      </c>
      <c r="C35" s="1">
        <v>1721.84</v>
      </c>
    </row>
    <row r="36" spans="1:3" x14ac:dyDescent="0.25">
      <c r="A36" t="s">
        <v>37</v>
      </c>
      <c r="B36">
        <v>182</v>
      </c>
      <c r="C36" s="1">
        <v>24991.55</v>
      </c>
    </row>
    <row r="37" spans="1:3" x14ac:dyDescent="0.25">
      <c r="A37" t="s">
        <v>38</v>
      </c>
      <c r="B37">
        <v>292</v>
      </c>
      <c r="C37" s="1">
        <v>132412.17000000001</v>
      </c>
    </row>
    <row r="38" spans="1:3" x14ac:dyDescent="0.25">
      <c r="A38" t="s">
        <v>39</v>
      </c>
      <c r="B38">
        <v>2972</v>
      </c>
      <c r="C38" s="1">
        <v>1711972.1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7484B-031B-4838-9C05-79442D56340A}">
  <dimension ref="A1:AL22"/>
  <sheetViews>
    <sheetView topLeftCell="Y1" workbookViewId="0">
      <selection activeCell="AL22" sqref="AL22"/>
    </sheetView>
  </sheetViews>
  <sheetFormatPr defaultRowHeight="15" x14ac:dyDescent="0.25"/>
  <cols>
    <col min="1" max="1" width="11" customWidth="1"/>
  </cols>
  <sheetData>
    <row r="1" spans="1:38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</row>
    <row r="2" spans="1:38" x14ac:dyDescent="0.25">
      <c r="A2" t="s">
        <v>40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6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6</v>
      </c>
    </row>
    <row r="3" spans="1:38" x14ac:dyDescent="0.25">
      <c r="A3" t="s">
        <v>41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6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7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13</v>
      </c>
    </row>
    <row r="4" spans="1:38" x14ac:dyDescent="0.25">
      <c r="A4" t="s">
        <v>42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18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18</v>
      </c>
    </row>
    <row r="5" spans="1:38" x14ac:dyDescent="0.25">
      <c r="A5" t="s">
        <v>43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28</v>
      </c>
      <c r="M5">
        <v>0</v>
      </c>
      <c r="N5">
        <v>0</v>
      </c>
      <c r="O5">
        <v>0</v>
      </c>
      <c r="P5">
        <v>16</v>
      </c>
      <c r="Q5">
        <v>0</v>
      </c>
      <c r="R5">
        <v>0</v>
      </c>
      <c r="S5">
        <v>0</v>
      </c>
      <c r="T5">
        <v>0</v>
      </c>
      <c r="U5">
        <v>0</v>
      </c>
      <c r="V5">
        <v>1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45</v>
      </c>
    </row>
    <row r="6" spans="1:38" x14ac:dyDescent="0.25">
      <c r="A6" t="s">
        <v>44</v>
      </c>
      <c r="B6">
        <v>0</v>
      </c>
      <c r="C6">
        <v>0</v>
      </c>
      <c r="D6">
        <v>2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2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2</v>
      </c>
      <c r="AK6">
        <v>0</v>
      </c>
      <c r="AL6">
        <v>6</v>
      </c>
    </row>
    <row r="7" spans="1:38" x14ac:dyDescent="0.25">
      <c r="A7" t="s">
        <v>45</v>
      </c>
      <c r="B7">
        <v>5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3</v>
      </c>
      <c r="W7">
        <v>3</v>
      </c>
      <c r="X7">
        <v>9</v>
      </c>
      <c r="Y7">
        <v>12</v>
      </c>
      <c r="Z7">
        <v>6</v>
      </c>
      <c r="AA7">
        <v>0</v>
      </c>
      <c r="AB7">
        <v>0</v>
      </c>
      <c r="AC7">
        <v>0</v>
      </c>
      <c r="AD7">
        <v>10</v>
      </c>
      <c r="AE7">
        <v>0</v>
      </c>
      <c r="AF7">
        <v>0</v>
      </c>
      <c r="AG7">
        <v>0</v>
      </c>
      <c r="AH7">
        <v>0</v>
      </c>
      <c r="AI7">
        <v>0</v>
      </c>
      <c r="AJ7">
        <v>71</v>
      </c>
      <c r="AK7">
        <v>0</v>
      </c>
      <c r="AL7">
        <v>119</v>
      </c>
    </row>
    <row r="8" spans="1:38" x14ac:dyDescent="0.25">
      <c r="A8" t="s">
        <v>46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27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2</v>
      </c>
      <c r="AI8">
        <v>0</v>
      </c>
      <c r="AJ8">
        <v>0</v>
      </c>
      <c r="AK8">
        <v>0</v>
      </c>
      <c r="AL8">
        <v>29</v>
      </c>
    </row>
    <row r="9" spans="1:38" x14ac:dyDescent="0.25">
      <c r="A9" t="s">
        <v>47</v>
      </c>
      <c r="B9">
        <v>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6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4</v>
      </c>
      <c r="W9">
        <v>0</v>
      </c>
      <c r="X9">
        <v>42</v>
      </c>
      <c r="Y9">
        <v>0</v>
      </c>
      <c r="Z9">
        <v>0</v>
      </c>
      <c r="AA9">
        <v>0</v>
      </c>
      <c r="AB9">
        <v>0</v>
      </c>
      <c r="AC9">
        <v>0</v>
      </c>
      <c r="AD9">
        <v>5</v>
      </c>
      <c r="AE9">
        <v>0</v>
      </c>
      <c r="AF9">
        <v>0</v>
      </c>
      <c r="AG9">
        <v>1</v>
      </c>
      <c r="AH9">
        <v>32</v>
      </c>
      <c r="AI9">
        <v>4</v>
      </c>
      <c r="AJ9">
        <v>9</v>
      </c>
      <c r="AK9">
        <v>0</v>
      </c>
      <c r="AL9">
        <v>104</v>
      </c>
    </row>
    <row r="10" spans="1:38" x14ac:dyDescent="0.25">
      <c r="A10" t="s">
        <v>48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1</v>
      </c>
      <c r="AI10">
        <v>0</v>
      </c>
      <c r="AJ10">
        <v>0</v>
      </c>
      <c r="AK10">
        <v>0</v>
      </c>
      <c r="AL10">
        <v>1</v>
      </c>
    </row>
    <row r="11" spans="1:38" x14ac:dyDescent="0.25">
      <c r="A11" t="s">
        <v>49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2</v>
      </c>
      <c r="M11">
        <v>36</v>
      </c>
      <c r="N11">
        <v>0</v>
      </c>
      <c r="O11">
        <v>0</v>
      </c>
      <c r="P11">
        <v>2</v>
      </c>
      <c r="Q11">
        <v>0</v>
      </c>
      <c r="R11">
        <v>8</v>
      </c>
      <c r="S11">
        <v>0</v>
      </c>
      <c r="T11">
        <v>0</v>
      </c>
      <c r="U11">
        <v>10</v>
      </c>
      <c r="V11">
        <v>3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61</v>
      </c>
    </row>
    <row r="12" spans="1:38" x14ac:dyDescent="0.25">
      <c r="A12" t="s">
        <v>50</v>
      </c>
      <c r="B12">
        <v>35</v>
      </c>
      <c r="C12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2</v>
      </c>
      <c r="V12">
        <v>20</v>
      </c>
      <c r="W12">
        <v>23</v>
      </c>
      <c r="X12">
        <v>10</v>
      </c>
      <c r="Y12">
        <v>0</v>
      </c>
      <c r="Z12">
        <v>144</v>
      </c>
      <c r="AA12">
        <v>86</v>
      </c>
      <c r="AB12">
        <v>27</v>
      </c>
      <c r="AC12">
        <v>4</v>
      </c>
      <c r="AD12">
        <v>0</v>
      </c>
      <c r="AE12">
        <v>0</v>
      </c>
      <c r="AF12">
        <v>138</v>
      </c>
      <c r="AG12">
        <v>101</v>
      </c>
      <c r="AH12">
        <v>27</v>
      </c>
      <c r="AI12">
        <v>0</v>
      </c>
      <c r="AJ12">
        <v>98</v>
      </c>
      <c r="AK12">
        <v>141</v>
      </c>
      <c r="AL12">
        <v>857</v>
      </c>
    </row>
    <row r="13" spans="1:38" x14ac:dyDescent="0.25">
      <c r="A13" t="s">
        <v>51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1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1</v>
      </c>
    </row>
    <row r="14" spans="1:38" x14ac:dyDescent="0.25">
      <c r="A14" t="s">
        <v>52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24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2</v>
      </c>
      <c r="AK14">
        <v>0</v>
      </c>
      <c r="AL14">
        <v>26</v>
      </c>
    </row>
    <row r="15" spans="1:38" x14ac:dyDescent="0.25">
      <c r="A15" t="s">
        <v>53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1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2</v>
      </c>
      <c r="AI15">
        <v>0</v>
      </c>
      <c r="AJ15">
        <v>0</v>
      </c>
      <c r="AK15">
        <v>0</v>
      </c>
      <c r="AL15">
        <v>3</v>
      </c>
    </row>
    <row r="16" spans="1:38" x14ac:dyDescent="0.25">
      <c r="A16" t="s">
        <v>54</v>
      </c>
      <c r="B16">
        <v>0</v>
      </c>
      <c r="C16">
        <v>2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5</v>
      </c>
      <c r="W16">
        <v>0</v>
      </c>
      <c r="X16">
        <v>0</v>
      </c>
      <c r="Y16">
        <v>2</v>
      </c>
      <c r="Z16">
        <v>0</v>
      </c>
      <c r="AA16">
        <v>0</v>
      </c>
      <c r="AB16">
        <v>4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13</v>
      </c>
    </row>
    <row r="17" spans="1:38" x14ac:dyDescent="0.25">
      <c r="A17" t="s">
        <v>55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5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5</v>
      </c>
    </row>
    <row r="18" spans="1:38" x14ac:dyDescent="0.25">
      <c r="A18" t="s">
        <v>56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65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65</v>
      </c>
    </row>
    <row r="19" spans="1:38" x14ac:dyDescent="0.25">
      <c r="A19" t="s">
        <v>57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20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21</v>
      </c>
    </row>
    <row r="20" spans="1:38" x14ac:dyDescent="0.25">
      <c r="A20" t="s">
        <v>58</v>
      </c>
      <c r="B20">
        <v>85</v>
      </c>
      <c r="C20">
        <v>0</v>
      </c>
      <c r="D20">
        <v>33</v>
      </c>
      <c r="E20">
        <v>0</v>
      </c>
      <c r="F20">
        <v>0</v>
      </c>
      <c r="G20">
        <v>99</v>
      </c>
      <c r="H20">
        <v>52</v>
      </c>
      <c r="I20">
        <v>0</v>
      </c>
      <c r="J20">
        <v>104</v>
      </c>
      <c r="K20">
        <v>0</v>
      </c>
      <c r="L20">
        <v>72</v>
      </c>
      <c r="M20">
        <v>0</v>
      </c>
      <c r="N20">
        <v>33</v>
      </c>
      <c r="O20">
        <v>113</v>
      </c>
      <c r="P20">
        <v>144</v>
      </c>
      <c r="Q20">
        <v>0</v>
      </c>
      <c r="R20">
        <v>4</v>
      </c>
      <c r="S20">
        <v>71</v>
      </c>
      <c r="T20">
        <v>33</v>
      </c>
      <c r="U20">
        <v>14</v>
      </c>
      <c r="V20">
        <v>64</v>
      </c>
      <c r="W20">
        <v>0</v>
      </c>
      <c r="X20">
        <v>0</v>
      </c>
      <c r="Y20">
        <v>0</v>
      </c>
      <c r="Z20">
        <v>66</v>
      </c>
      <c r="AA20">
        <v>42</v>
      </c>
      <c r="AB20">
        <v>42</v>
      </c>
      <c r="AC20">
        <v>7</v>
      </c>
      <c r="AD20">
        <v>11</v>
      </c>
      <c r="AE20">
        <v>1</v>
      </c>
      <c r="AF20">
        <v>107</v>
      </c>
      <c r="AG20">
        <v>118</v>
      </c>
      <c r="AH20">
        <v>56</v>
      </c>
      <c r="AI20">
        <v>0</v>
      </c>
      <c r="AJ20">
        <v>0</v>
      </c>
      <c r="AK20">
        <v>151</v>
      </c>
      <c r="AL20">
        <v>1522</v>
      </c>
    </row>
    <row r="21" spans="1:38" x14ac:dyDescent="0.25">
      <c r="A21" t="s">
        <v>59</v>
      </c>
      <c r="B21">
        <v>0</v>
      </c>
      <c r="C21">
        <v>0</v>
      </c>
      <c r="D21">
        <v>0</v>
      </c>
      <c r="E21">
        <v>1</v>
      </c>
      <c r="F21">
        <v>2</v>
      </c>
      <c r="G21">
        <v>2</v>
      </c>
      <c r="H21">
        <v>0</v>
      </c>
      <c r="I21">
        <v>2</v>
      </c>
      <c r="J21">
        <v>3</v>
      </c>
      <c r="K21">
        <v>8</v>
      </c>
      <c r="L21">
        <v>3</v>
      </c>
      <c r="M21">
        <v>3</v>
      </c>
      <c r="N21">
        <v>1</v>
      </c>
      <c r="O21">
        <v>0</v>
      </c>
      <c r="P21">
        <v>0</v>
      </c>
      <c r="Q21">
        <v>8</v>
      </c>
      <c r="R21">
        <v>12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12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57</v>
      </c>
    </row>
    <row r="22" spans="1:38" x14ac:dyDescent="0.25">
      <c r="A22" t="s">
        <v>39</v>
      </c>
      <c r="B22">
        <v>126</v>
      </c>
      <c r="C22">
        <v>3</v>
      </c>
      <c r="D22">
        <v>35</v>
      </c>
      <c r="E22">
        <v>1</v>
      </c>
      <c r="F22">
        <v>2</v>
      </c>
      <c r="G22">
        <v>101</v>
      </c>
      <c r="H22">
        <v>52</v>
      </c>
      <c r="I22">
        <v>2</v>
      </c>
      <c r="J22">
        <v>107</v>
      </c>
      <c r="K22">
        <v>8</v>
      </c>
      <c r="L22">
        <v>117</v>
      </c>
      <c r="M22">
        <v>39</v>
      </c>
      <c r="N22">
        <v>40</v>
      </c>
      <c r="O22">
        <v>113</v>
      </c>
      <c r="P22">
        <v>292</v>
      </c>
      <c r="Q22">
        <v>8</v>
      </c>
      <c r="R22">
        <v>24</v>
      </c>
      <c r="S22">
        <v>71</v>
      </c>
      <c r="T22">
        <v>33</v>
      </c>
      <c r="U22">
        <v>26</v>
      </c>
      <c r="V22">
        <v>105</v>
      </c>
      <c r="W22">
        <v>26</v>
      </c>
      <c r="X22">
        <v>61</v>
      </c>
      <c r="Y22">
        <v>43</v>
      </c>
      <c r="Z22">
        <v>228</v>
      </c>
      <c r="AA22">
        <v>128</v>
      </c>
      <c r="AB22">
        <v>80</v>
      </c>
      <c r="AC22">
        <v>11</v>
      </c>
      <c r="AD22">
        <v>26</v>
      </c>
      <c r="AE22">
        <v>1</v>
      </c>
      <c r="AF22">
        <v>245</v>
      </c>
      <c r="AG22">
        <v>220</v>
      </c>
      <c r="AH22">
        <v>120</v>
      </c>
      <c r="AI22">
        <v>4</v>
      </c>
      <c r="AJ22">
        <v>182</v>
      </c>
      <c r="AK22">
        <v>292</v>
      </c>
      <c r="AL22">
        <v>2972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ECF74-993B-4B6F-A153-CE501C26D3EC}">
  <dimension ref="A1:AL22"/>
  <sheetViews>
    <sheetView topLeftCell="AC1" workbookViewId="0">
      <selection activeCell="AL22" sqref="AL22"/>
    </sheetView>
  </sheetViews>
  <sheetFormatPr defaultRowHeight="15" x14ac:dyDescent="0.25"/>
  <cols>
    <col min="2" max="2" width="13.28515625" bestFit="1" customWidth="1"/>
    <col min="3" max="3" width="10.5703125" bestFit="1" customWidth="1"/>
    <col min="4" max="4" width="13.28515625" bestFit="1" customWidth="1"/>
    <col min="5" max="6" width="10.5703125" bestFit="1" customWidth="1"/>
    <col min="7" max="8" width="13.28515625" bestFit="1" customWidth="1"/>
    <col min="9" max="9" width="10.5703125" bestFit="1" customWidth="1"/>
    <col min="10" max="10" width="13.28515625" bestFit="1" customWidth="1"/>
    <col min="11" max="11" width="12.140625" bestFit="1" customWidth="1"/>
    <col min="12" max="15" width="13.28515625" bestFit="1" customWidth="1"/>
    <col min="16" max="16" width="14.28515625" bestFit="1" customWidth="1"/>
    <col min="17" max="17" width="12.140625" bestFit="1" customWidth="1"/>
    <col min="18" max="18" width="13.28515625" bestFit="1" customWidth="1"/>
    <col min="19" max="19" width="14.28515625" bestFit="1" customWidth="1"/>
    <col min="20" max="22" width="13.28515625" bestFit="1" customWidth="1"/>
    <col min="23" max="23" width="12.140625" bestFit="1" customWidth="1"/>
    <col min="24" max="24" width="13.28515625" bestFit="1" customWidth="1"/>
    <col min="25" max="25" width="12.140625" bestFit="1" customWidth="1"/>
    <col min="26" max="28" width="13.28515625" bestFit="1" customWidth="1"/>
    <col min="29" max="29" width="12.140625" bestFit="1" customWidth="1"/>
    <col min="30" max="30" width="13.28515625" bestFit="1" customWidth="1"/>
    <col min="31" max="31" width="10.5703125" bestFit="1" customWidth="1"/>
    <col min="32" max="32" width="13.28515625" bestFit="1" customWidth="1"/>
    <col min="33" max="33" width="14.28515625" bestFit="1" customWidth="1"/>
    <col min="34" max="34" width="13.28515625" bestFit="1" customWidth="1"/>
    <col min="35" max="35" width="12.140625" bestFit="1" customWidth="1"/>
    <col min="36" max="36" width="13.28515625" bestFit="1" customWidth="1"/>
    <col min="37" max="37" width="14.28515625" bestFit="1" customWidth="1"/>
    <col min="38" max="38" width="15.85546875" bestFit="1" customWidth="1"/>
  </cols>
  <sheetData>
    <row r="1" spans="1:38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</row>
    <row r="2" spans="1:38" x14ac:dyDescent="0.25">
      <c r="A2" t="s">
        <v>40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2444.88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2444.88</v>
      </c>
    </row>
    <row r="3" spans="1:38" x14ac:dyDescent="0.25">
      <c r="A3" t="s">
        <v>41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945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1102.5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2047.5</v>
      </c>
    </row>
    <row r="4" spans="1:38" x14ac:dyDescent="0.25">
      <c r="A4" t="s">
        <v>42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12413.88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12413.88</v>
      </c>
    </row>
    <row r="5" spans="1:38" x14ac:dyDescent="0.25">
      <c r="A5" t="s">
        <v>43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8709.1200000000008</v>
      </c>
      <c r="M5" s="1">
        <v>0</v>
      </c>
      <c r="N5" s="1">
        <v>0</v>
      </c>
      <c r="O5" s="1">
        <v>0</v>
      </c>
      <c r="P5" s="1">
        <v>4976.6400000000003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311.04000000000002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13996.8</v>
      </c>
    </row>
    <row r="6" spans="1:38" x14ac:dyDescent="0.25">
      <c r="A6" t="s">
        <v>44</v>
      </c>
      <c r="B6" s="1">
        <v>0</v>
      </c>
      <c r="C6" s="1">
        <v>0</v>
      </c>
      <c r="D6" s="1">
        <v>2335.64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4671.28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2335.64</v>
      </c>
      <c r="AK6" s="1">
        <v>0</v>
      </c>
      <c r="AL6" s="1">
        <v>9342.56</v>
      </c>
    </row>
    <row r="7" spans="1:38" x14ac:dyDescent="0.25">
      <c r="A7" t="s">
        <v>45</v>
      </c>
      <c r="B7" s="1">
        <v>538.04999999999995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322.83</v>
      </c>
      <c r="W7" s="1">
        <v>322.83</v>
      </c>
      <c r="X7" s="1">
        <v>968.49</v>
      </c>
      <c r="Y7" s="1">
        <v>1291.32</v>
      </c>
      <c r="Z7" s="1">
        <v>645.66</v>
      </c>
      <c r="AA7" s="1">
        <v>0</v>
      </c>
      <c r="AB7" s="1">
        <v>0</v>
      </c>
      <c r="AC7" s="1">
        <v>0</v>
      </c>
      <c r="AD7" s="1">
        <v>1076.0999999999999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7640.31</v>
      </c>
      <c r="AK7" s="1">
        <v>0</v>
      </c>
      <c r="AL7" s="1">
        <v>12805.59</v>
      </c>
    </row>
    <row r="8" spans="1:38" x14ac:dyDescent="0.25">
      <c r="A8" t="s">
        <v>46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20578.32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1524.32</v>
      </c>
      <c r="AI8" s="1">
        <v>0</v>
      </c>
      <c r="AJ8" s="1">
        <v>0</v>
      </c>
      <c r="AK8" s="1">
        <v>0</v>
      </c>
      <c r="AL8" s="1">
        <v>22102.639999999999</v>
      </c>
    </row>
    <row r="9" spans="1:38" x14ac:dyDescent="0.25">
      <c r="A9" t="s">
        <v>47</v>
      </c>
      <c r="B9" s="1">
        <v>430.46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2582.7600000000002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1721.84</v>
      </c>
      <c r="W9" s="1">
        <v>0</v>
      </c>
      <c r="X9" s="1">
        <v>18079.32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2152.3000000000002</v>
      </c>
      <c r="AE9" s="1">
        <v>0</v>
      </c>
      <c r="AF9" s="1">
        <v>0</v>
      </c>
      <c r="AG9" s="1">
        <v>430.46</v>
      </c>
      <c r="AH9" s="1">
        <v>13774.72</v>
      </c>
      <c r="AI9" s="1">
        <v>1721.84</v>
      </c>
      <c r="AJ9" s="1">
        <v>3874.14</v>
      </c>
      <c r="AK9" s="1">
        <v>0</v>
      </c>
      <c r="AL9" s="1">
        <v>44767.839999999997</v>
      </c>
    </row>
    <row r="10" spans="1:38" x14ac:dyDescent="0.25">
      <c r="A10" t="s">
        <v>48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846.19</v>
      </c>
      <c r="AI10" s="1">
        <v>0</v>
      </c>
      <c r="AJ10" s="1">
        <v>0</v>
      </c>
      <c r="AK10" s="1">
        <v>0</v>
      </c>
      <c r="AL10" s="1">
        <v>846.19</v>
      </c>
    </row>
    <row r="11" spans="1:38" x14ac:dyDescent="0.25">
      <c r="A11" t="s">
        <v>49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1797.76</v>
      </c>
      <c r="M11" s="1">
        <v>32359.68</v>
      </c>
      <c r="N11" s="1">
        <v>0</v>
      </c>
      <c r="O11" s="1">
        <v>0</v>
      </c>
      <c r="P11" s="1">
        <v>1797.76</v>
      </c>
      <c r="Q11" s="1">
        <v>0</v>
      </c>
      <c r="R11" s="1">
        <v>7191.04</v>
      </c>
      <c r="S11" s="1">
        <v>0</v>
      </c>
      <c r="T11" s="1">
        <v>0</v>
      </c>
      <c r="U11" s="1">
        <v>8988.7999999999993</v>
      </c>
      <c r="V11" s="1">
        <v>2696.64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54831.68</v>
      </c>
    </row>
    <row r="12" spans="1:38" x14ac:dyDescent="0.25">
      <c r="A12" t="s">
        <v>50</v>
      </c>
      <c r="B12" s="1">
        <v>3946.95</v>
      </c>
      <c r="C12" s="1">
        <v>112.77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225.54</v>
      </c>
      <c r="V12" s="1">
        <v>2255.4</v>
      </c>
      <c r="W12" s="1">
        <v>2593.71</v>
      </c>
      <c r="X12" s="1">
        <v>1127.7</v>
      </c>
      <c r="Y12" s="1">
        <v>0</v>
      </c>
      <c r="Z12" s="1">
        <v>16238.88</v>
      </c>
      <c r="AA12" s="1">
        <v>9698.2199999999993</v>
      </c>
      <c r="AB12" s="1">
        <v>3044.79</v>
      </c>
      <c r="AC12" s="1">
        <v>451.08</v>
      </c>
      <c r="AD12" s="1">
        <v>0</v>
      </c>
      <c r="AE12" s="1">
        <v>0</v>
      </c>
      <c r="AF12" s="1">
        <v>15562.26</v>
      </c>
      <c r="AG12" s="1">
        <v>11389.77</v>
      </c>
      <c r="AH12" s="1">
        <v>3044.79</v>
      </c>
      <c r="AI12" s="1">
        <v>0</v>
      </c>
      <c r="AJ12" s="1">
        <v>11051.46</v>
      </c>
      <c r="AK12" s="1">
        <v>15900.57</v>
      </c>
      <c r="AL12" s="1">
        <v>96643.89</v>
      </c>
    </row>
    <row r="13" spans="1:38" x14ac:dyDescent="0.25">
      <c r="A13" t="s">
        <v>51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1175.02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1175.02</v>
      </c>
    </row>
    <row r="14" spans="1:38" x14ac:dyDescent="0.25">
      <c r="A14" t="s">
        <v>52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2160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90</v>
      </c>
      <c r="AK14" s="1">
        <v>0</v>
      </c>
      <c r="AL14" s="1">
        <v>2250</v>
      </c>
    </row>
    <row r="15" spans="1:38" x14ac:dyDescent="0.25">
      <c r="A15" t="s">
        <v>53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1112.83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2225.66</v>
      </c>
      <c r="AI15" s="1">
        <v>0</v>
      </c>
      <c r="AJ15" s="1">
        <v>0</v>
      </c>
      <c r="AK15" s="1">
        <v>0</v>
      </c>
      <c r="AL15" s="1">
        <v>3338.49</v>
      </c>
    </row>
    <row r="16" spans="1:38" x14ac:dyDescent="0.25">
      <c r="A16" t="s">
        <v>54</v>
      </c>
      <c r="B16" s="1">
        <v>0</v>
      </c>
      <c r="C16" s="1">
        <v>180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450</v>
      </c>
      <c r="W16" s="1">
        <v>0</v>
      </c>
      <c r="X16" s="1">
        <v>0</v>
      </c>
      <c r="Y16" s="1">
        <v>180</v>
      </c>
      <c r="Z16" s="1">
        <v>0</v>
      </c>
      <c r="AA16" s="1">
        <v>0</v>
      </c>
      <c r="AB16" s="1">
        <v>360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1170</v>
      </c>
    </row>
    <row r="17" spans="1:38" x14ac:dyDescent="0.25">
      <c r="A17" t="s">
        <v>55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861.35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861.35</v>
      </c>
    </row>
    <row r="18" spans="1:38" x14ac:dyDescent="0.25">
      <c r="A18" t="s">
        <v>56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28368.6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28368.6</v>
      </c>
    </row>
    <row r="19" spans="1:38" x14ac:dyDescent="0.25">
      <c r="A19" t="s">
        <v>57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17967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898.35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18865.349999999999</v>
      </c>
    </row>
    <row r="20" spans="1:38" x14ac:dyDescent="0.25">
      <c r="A20" t="s">
        <v>58</v>
      </c>
      <c r="B20" s="1">
        <v>65586</v>
      </c>
      <c r="C20" s="1">
        <v>0</v>
      </c>
      <c r="D20" s="1">
        <v>25462.799999999999</v>
      </c>
      <c r="E20" s="1">
        <v>0</v>
      </c>
      <c r="F20" s="1">
        <v>0</v>
      </c>
      <c r="G20" s="1">
        <v>76388.399999999994</v>
      </c>
      <c r="H20" s="1">
        <v>40123.199999999997</v>
      </c>
      <c r="I20" s="1">
        <v>0</v>
      </c>
      <c r="J20" s="1">
        <v>80246.399999999994</v>
      </c>
      <c r="K20" s="1">
        <v>0</v>
      </c>
      <c r="L20" s="1">
        <v>55555.199999999997</v>
      </c>
      <c r="M20" s="1">
        <v>0</v>
      </c>
      <c r="N20" s="1">
        <v>25462.799999999999</v>
      </c>
      <c r="O20" s="1">
        <v>87190.8</v>
      </c>
      <c r="P20" s="1">
        <v>222220.79999999999</v>
      </c>
      <c r="Q20" s="1">
        <v>0</v>
      </c>
      <c r="R20" s="1">
        <v>3086.4</v>
      </c>
      <c r="S20" s="1">
        <v>109567.2</v>
      </c>
      <c r="T20" s="1">
        <v>50925.599999999999</v>
      </c>
      <c r="U20" s="1">
        <v>10802.4</v>
      </c>
      <c r="V20" s="1">
        <v>49382.400000000001</v>
      </c>
      <c r="W20" s="1">
        <v>0</v>
      </c>
      <c r="X20" s="1">
        <v>0</v>
      </c>
      <c r="Y20" s="1">
        <v>0</v>
      </c>
      <c r="Z20" s="1">
        <v>50925.599999999999</v>
      </c>
      <c r="AA20" s="1">
        <v>32407.200000000001</v>
      </c>
      <c r="AB20" s="1">
        <v>32407.200000000001</v>
      </c>
      <c r="AC20" s="1">
        <v>5401.2</v>
      </c>
      <c r="AD20" s="1">
        <v>8487.6</v>
      </c>
      <c r="AE20" s="1">
        <v>771.6</v>
      </c>
      <c r="AF20" s="1">
        <v>82561.2</v>
      </c>
      <c r="AG20" s="1">
        <v>91048.8</v>
      </c>
      <c r="AH20" s="1">
        <v>43209.599999999999</v>
      </c>
      <c r="AI20" s="1">
        <v>0</v>
      </c>
      <c r="AJ20" s="1">
        <v>0</v>
      </c>
      <c r="AK20" s="1">
        <v>116511.6</v>
      </c>
      <c r="AL20" s="1">
        <v>1365732</v>
      </c>
    </row>
    <row r="21" spans="1:38" x14ac:dyDescent="0.25">
      <c r="A21" t="s">
        <v>59</v>
      </c>
      <c r="B21" s="1">
        <v>0</v>
      </c>
      <c r="C21" s="1">
        <v>0</v>
      </c>
      <c r="D21" s="1">
        <v>0</v>
      </c>
      <c r="E21" s="1">
        <v>438.24</v>
      </c>
      <c r="F21" s="1">
        <v>876.48</v>
      </c>
      <c r="G21" s="1">
        <v>876.48</v>
      </c>
      <c r="H21" s="1">
        <v>0</v>
      </c>
      <c r="I21" s="1">
        <v>876.48</v>
      </c>
      <c r="J21" s="1">
        <v>1314.72</v>
      </c>
      <c r="K21" s="1">
        <v>1752.96</v>
      </c>
      <c r="L21" s="1">
        <v>1314.72</v>
      </c>
      <c r="M21" s="1">
        <v>1314.72</v>
      </c>
      <c r="N21" s="1">
        <v>438.24</v>
      </c>
      <c r="O21" s="1">
        <v>0</v>
      </c>
      <c r="P21" s="1">
        <v>0</v>
      </c>
      <c r="Q21" s="1">
        <v>3505.92</v>
      </c>
      <c r="R21" s="1">
        <v>2629.44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2629.44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17967.84</v>
      </c>
    </row>
    <row r="22" spans="1:38" x14ac:dyDescent="0.25">
      <c r="A22" t="s">
        <v>39</v>
      </c>
      <c r="B22" s="1">
        <v>70501.460000000006</v>
      </c>
      <c r="C22" s="1">
        <v>292.77</v>
      </c>
      <c r="D22" s="1">
        <v>27798.44</v>
      </c>
      <c r="E22" s="1">
        <v>438.24</v>
      </c>
      <c r="F22" s="1">
        <v>876.48</v>
      </c>
      <c r="G22" s="1">
        <v>77264.88</v>
      </c>
      <c r="H22" s="1">
        <v>40123.199999999997</v>
      </c>
      <c r="I22" s="1">
        <v>876.48</v>
      </c>
      <c r="J22" s="1">
        <v>81561.119999999995</v>
      </c>
      <c r="K22" s="1">
        <v>1752.96</v>
      </c>
      <c r="L22" s="1">
        <v>70766.679999999993</v>
      </c>
      <c r="M22" s="1">
        <v>33674.400000000001</v>
      </c>
      <c r="N22" s="1">
        <v>28483.8</v>
      </c>
      <c r="O22" s="1">
        <v>87190.8</v>
      </c>
      <c r="P22" s="1">
        <v>308323</v>
      </c>
      <c r="Q22" s="1">
        <v>3505.92</v>
      </c>
      <c r="R22" s="1">
        <v>12906.88</v>
      </c>
      <c r="S22" s="1">
        <v>109567.2</v>
      </c>
      <c r="T22" s="1">
        <v>50925.599999999999</v>
      </c>
      <c r="U22" s="1">
        <v>20016.740000000002</v>
      </c>
      <c r="V22" s="1">
        <v>64997.63</v>
      </c>
      <c r="W22" s="1">
        <v>2916.54</v>
      </c>
      <c r="X22" s="1">
        <v>20175.509999999998</v>
      </c>
      <c r="Y22" s="1">
        <v>4492.67</v>
      </c>
      <c r="Z22" s="1">
        <v>70439.58</v>
      </c>
      <c r="AA22" s="1">
        <v>42105.42</v>
      </c>
      <c r="AB22" s="1">
        <v>36914.49</v>
      </c>
      <c r="AC22" s="1">
        <v>5852.28</v>
      </c>
      <c r="AD22" s="1">
        <v>11716</v>
      </c>
      <c r="AE22" s="1">
        <v>771.6</v>
      </c>
      <c r="AF22" s="1">
        <v>98123.46</v>
      </c>
      <c r="AG22" s="1">
        <v>102869.03</v>
      </c>
      <c r="AH22" s="1">
        <v>64625.279999999999</v>
      </c>
      <c r="AI22" s="1">
        <v>1721.84</v>
      </c>
      <c r="AJ22" s="1">
        <v>24991.55</v>
      </c>
      <c r="AK22" s="1">
        <v>132412.17000000001</v>
      </c>
      <c r="AL22" s="1">
        <v>1711972.1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45F55-628D-4B6E-BABA-020D6CE7D8A7}">
  <dimension ref="A1:AM22"/>
  <sheetViews>
    <sheetView topLeftCell="AD1" workbookViewId="0">
      <selection activeCell="AM22" sqref="AM22"/>
    </sheetView>
  </sheetViews>
  <sheetFormatPr defaultRowHeight="15" x14ac:dyDescent="0.25"/>
  <cols>
    <col min="1" max="1" width="10" bestFit="1" customWidth="1"/>
    <col min="2" max="2" width="10.7109375" customWidth="1"/>
    <col min="3" max="3" width="13.28515625" bestFit="1" customWidth="1"/>
    <col min="4" max="4" width="12.140625" bestFit="1" customWidth="1"/>
    <col min="5" max="5" width="13.28515625" bestFit="1" customWidth="1"/>
    <col min="6" max="7" width="10.5703125" bestFit="1" customWidth="1"/>
    <col min="8" max="9" width="13.28515625" bestFit="1" customWidth="1"/>
    <col min="10" max="10" width="10.5703125" bestFit="1" customWidth="1"/>
    <col min="11" max="11" width="13.28515625" bestFit="1" customWidth="1"/>
    <col min="12" max="12" width="12.140625" bestFit="1" customWidth="1"/>
    <col min="13" max="13" width="13.28515625" bestFit="1" customWidth="1"/>
    <col min="14" max="14" width="12.140625" bestFit="1" customWidth="1"/>
    <col min="15" max="16" width="13.28515625" bestFit="1" customWidth="1"/>
    <col min="17" max="17" width="14.28515625" bestFit="1" customWidth="1"/>
    <col min="18" max="19" width="12.140625" bestFit="1" customWidth="1"/>
    <col min="20" max="21" width="13.28515625" bestFit="1" customWidth="1"/>
    <col min="22" max="22" width="12.140625" bestFit="1" customWidth="1"/>
    <col min="23" max="26" width="13.28515625" bestFit="1" customWidth="1"/>
    <col min="27" max="27" width="14.28515625" bestFit="1" customWidth="1"/>
    <col min="28" max="29" width="13.28515625" bestFit="1" customWidth="1"/>
    <col min="30" max="30" width="12.140625" bestFit="1" customWidth="1"/>
    <col min="31" max="31" width="13.28515625" bestFit="1" customWidth="1"/>
    <col min="32" max="32" width="10.5703125" bestFit="1" customWidth="1"/>
    <col min="33" max="33" width="14.28515625" bestFit="1" customWidth="1"/>
    <col min="34" max="35" width="13.28515625" bestFit="1" customWidth="1"/>
    <col min="36" max="36" width="12.140625" bestFit="1" customWidth="1"/>
    <col min="37" max="37" width="13.28515625" bestFit="1" customWidth="1"/>
    <col min="38" max="38" width="14.28515625" bestFit="1" customWidth="1"/>
    <col min="39" max="39" width="15.85546875" bestFit="1" customWidth="1"/>
  </cols>
  <sheetData>
    <row r="1" spans="1:39" x14ac:dyDescent="0.25">
      <c r="B1" t="s">
        <v>0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  <c r="AK1" t="s">
        <v>37</v>
      </c>
      <c r="AL1" t="s">
        <v>38</v>
      </c>
      <c r="AM1" t="s">
        <v>39</v>
      </c>
    </row>
    <row r="2" spans="1:39" x14ac:dyDescent="0.25">
      <c r="A2">
        <f>LEFT(B2,10)*1</f>
        <v>405010010</v>
      </c>
      <c r="B2" t="s">
        <v>40</v>
      </c>
      <c r="C2" s="1">
        <f>IFERROR(VLOOKUP($A2,deliba,2,0)*(Físico!B2),0)</f>
        <v>0</v>
      </c>
      <c r="D2" s="1">
        <f>IFERROR(VLOOKUP($A2,deliba,2,0)*(Físico!C2),0)</f>
        <v>0</v>
      </c>
      <c r="E2" s="1">
        <f>IFERROR(VLOOKUP($A2,deliba,2,0)*(Físico!D2),0)</f>
        <v>0</v>
      </c>
      <c r="F2" s="1">
        <f>IFERROR(VLOOKUP($A2,deliba,2,0)*(Físico!E2),0)</f>
        <v>0</v>
      </c>
      <c r="G2" s="1">
        <f>IFERROR(VLOOKUP($A2,deliba,2,0)*(Físico!F2),0)</f>
        <v>0</v>
      </c>
      <c r="H2" s="1">
        <f>IFERROR(VLOOKUP($A2,deliba,2,0)*(Físico!G2),0)</f>
        <v>0</v>
      </c>
      <c r="I2" s="1">
        <f>IFERROR(VLOOKUP($A2,deliba,2,0)*(Físico!H2),0)</f>
        <v>0</v>
      </c>
      <c r="J2" s="1">
        <f>IFERROR(VLOOKUP($A2,deliba,2,0)*(Físico!I2),0)</f>
        <v>0</v>
      </c>
      <c r="K2" s="1">
        <f>IFERROR(VLOOKUP($A2,deliba,2,0)*(Físico!J2),0)</f>
        <v>0</v>
      </c>
      <c r="L2" s="1">
        <f>IFERROR(VLOOKUP($A2,deliba,2,0)*(Físico!K2),0)</f>
        <v>0</v>
      </c>
      <c r="M2" s="1">
        <f>IFERROR(VLOOKUP($A2,deliba,2,0)*(Físico!L2),0)</f>
        <v>2444.88</v>
      </c>
      <c r="N2" s="1">
        <f>IFERROR(VLOOKUP($A2,deliba,2,0)*(Físico!M2),0)</f>
        <v>0</v>
      </c>
      <c r="O2" s="1">
        <f>IFERROR(VLOOKUP($A2,deliba,2,0)*(Físico!N2),0)</f>
        <v>0</v>
      </c>
      <c r="P2" s="1">
        <f>IFERROR(VLOOKUP($A2,deliba,2,0)*(Físico!O2),0)</f>
        <v>0</v>
      </c>
      <c r="Q2" s="1">
        <f>IFERROR(VLOOKUP($A2,deliba,2,0)*(Físico!P2),0)</f>
        <v>0</v>
      </c>
      <c r="R2" s="1">
        <f>IFERROR(VLOOKUP($A2,deliba,2,0)*(Físico!Q2),0)</f>
        <v>0</v>
      </c>
      <c r="S2" s="1">
        <f>IFERROR(VLOOKUP($A2,deliba,2,0)*(Físico!R2),0)</f>
        <v>0</v>
      </c>
      <c r="T2" s="1">
        <f>IFERROR(VLOOKUP($A2,deliba,2,0)*(Físico!S2),0)</f>
        <v>0</v>
      </c>
      <c r="U2" s="1">
        <f>IFERROR(VLOOKUP($A2,deliba,2,0)*(Físico!T2),0)</f>
        <v>0</v>
      </c>
      <c r="V2" s="1">
        <f>IFERROR(VLOOKUP($A2,deliba,2,0)*(Físico!U2),0)</f>
        <v>0</v>
      </c>
      <c r="W2" s="1">
        <f>IFERROR(VLOOKUP($A2,deliba,2,0)*(Físico!V2),0)</f>
        <v>0</v>
      </c>
      <c r="X2" s="1">
        <f>IFERROR(VLOOKUP($A2,deliba,2,0)*(Físico!W2),0)</f>
        <v>0</v>
      </c>
      <c r="Y2" s="1">
        <f>IFERROR(VLOOKUP($A2,deliba,2,0)*(Físico!X2),0)</f>
        <v>0</v>
      </c>
      <c r="Z2" s="1">
        <f>IFERROR(VLOOKUP($A2,deliba,2,0)*(Físico!Y2),0)</f>
        <v>0</v>
      </c>
      <c r="AA2" s="1">
        <f>IFERROR(VLOOKUP($A2,deliba,2,0)*(Físico!Z2),0)</f>
        <v>0</v>
      </c>
      <c r="AB2" s="1">
        <f>IFERROR(VLOOKUP($A2,deliba,2,0)*(Físico!AA2),0)</f>
        <v>0</v>
      </c>
      <c r="AC2" s="1">
        <f>IFERROR(VLOOKUP($A2,deliba,2,0)*(Físico!AB2),0)</f>
        <v>0</v>
      </c>
      <c r="AD2" s="1">
        <f>IFERROR(VLOOKUP($A2,deliba,2,0)*(Físico!AC2),0)</f>
        <v>0</v>
      </c>
      <c r="AE2" s="1">
        <f>IFERROR(VLOOKUP($A2,deliba,2,0)*(Físico!AD2),0)</f>
        <v>0</v>
      </c>
      <c r="AF2" s="1">
        <f>IFERROR(VLOOKUP($A2,deliba,2,0)*(Físico!AE2),0)</f>
        <v>0</v>
      </c>
      <c r="AG2" s="1">
        <f>IFERROR(VLOOKUP($A2,deliba,2,0)*(Físico!AF2),0)</f>
        <v>0</v>
      </c>
      <c r="AH2" s="1">
        <f>IFERROR(VLOOKUP($A2,deliba,2,0)*(Físico!AG2),0)</f>
        <v>0</v>
      </c>
      <c r="AI2" s="1">
        <f>IFERROR(VLOOKUP($A2,deliba,2,0)*(Físico!AH2),0)</f>
        <v>0</v>
      </c>
      <c r="AJ2" s="1">
        <f>IFERROR(VLOOKUP($A2,deliba,2,0)*(Físico!AI2),0)</f>
        <v>0</v>
      </c>
      <c r="AK2" s="1">
        <f>IFERROR(VLOOKUP($A2,deliba,2,0)*(Físico!AJ2),0)</f>
        <v>0</v>
      </c>
      <c r="AL2" s="1">
        <f>IFERROR(VLOOKUP($A2,deliba,2,0)*(Físico!AK2),0)</f>
        <v>0</v>
      </c>
      <c r="AM2" s="1">
        <f>SUM(C2:AL2)</f>
        <v>2444.88</v>
      </c>
    </row>
    <row r="3" spans="1:39" x14ac:dyDescent="0.25">
      <c r="A3">
        <f t="shared" ref="A3:A21" si="0">LEFT(B3,10)*1</f>
        <v>405010079</v>
      </c>
      <c r="B3" t="s">
        <v>41</v>
      </c>
      <c r="C3" s="1">
        <f>IFERROR(VLOOKUP($A3,deliba,2,0)*(Físico!B3),0)</f>
        <v>0</v>
      </c>
      <c r="D3" s="1">
        <f>IFERROR(VLOOKUP($A3,deliba,2,0)*(Físico!C3),0)</f>
        <v>0</v>
      </c>
      <c r="E3" s="1">
        <f>IFERROR(VLOOKUP($A3,deliba,2,0)*(Físico!D3),0)</f>
        <v>0</v>
      </c>
      <c r="F3" s="1">
        <f>IFERROR(VLOOKUP($A3,deliba,2,0)*(Físico!E3),0)</f>
        <v>0</v>
      </c>
      <c r="G3" s="1">
        <f>IFERROR(VLOOKUP($A3,deliba,2,0)*(Físico!F3),0)</f>
        <v>0</v>
      </c>
      <c r="H3" s="1">
        <f>IFERROR(VLOOKUP($A3,deliba,2,0)*(Físico!G3),0)</f>
        <v>0</v>
      </c>
      <c r="I3" s="1">
        <f>IFERROR(VLOOKUP($A3,deliba,2,0)*(Físico!H3),0)</f>
        <v>0</v>
      </c>
      <c r="J3" s="1">
        <f>IFERROR(VLOOKUP($A3,deliba,2,0)*(Físico!I3),0)</f>
        <v>0</v>
      </c>
      <c r="K3" s="1">
        <f>IFERROR(VLOOKUP($A3,deliba,2,0)*(Físico!J3),0)</f>
        <v>0</v>
      </c>
      <c r="L3" s="1">
        <f>IFERROR(VLOOKUP($A3,deliba,2,0)*(Físico!K3),0)</f>
        <v>0</v>
      </c>
      <c r="M3" s="1">
        <f>IFERROR(VLOOKUP($A3,deliba,2,0)*(Físico!L3),0)</f>
        <v>2362.5</v>
      </c>
      <c r="N3" s="1">
        <f>IFERROR(VLOOKUP($A3,deliba,2,0)*(Físico!M3),0)</f>
        <v>0</v>
      </c>
      <c r="O3" s="1">
        <f>IFERROR(VLOOKUP($A3,deliba,2,0)*(Físico!N3),0)</f>
        <v>0</v>
      </c>
      <c r="P3" s="1">
        <f>IFERROR(VLOOKUP($A3,deliba,2,0)*(Físico!O3),0)</f>
        <v>0</v>
      </c>
      <c r="Q3" s="1">
        <f>IFERROR(VLOOKUP($A3,deliba,2,0)*(Físico!P3),0)</f>
        <v>0</v>
      </c>
      <c r="R3" s="1">
        <f>IFERROR(VLOOKUP($A3,deliba,2,0)*(Físico!Q3),0)</f>
        <v>0</v>
      </c>
      <c r="S3" s="1">
        <f>IFERROR(VLOOKUP($A3,deliba,2,0)*(Físico!R3),0)</f>
        <v>0</v>
      </c>
      <c r="T3" s="1">
        <f>IFERROR(VLOOKUP($A3,deliba,2,0)*(Físico!S3),0)</f>
        <v>0</v>
      </c>
      <c r="U3" s="1">
        <f>IFERROR(VLOOKUP($A3,deliba,2,0)*(Físico!T3),0)</f>
        <v>0</v>
      </c>
      <c r="V3" s="1">
        <f>IFERROR(VLOOKUP($A3,deliba,2,0)*(Físico!U3),0)</f>
        <v>0</v>
      </c>
      <c r="W3" s="1">
        <f>IFERROR(VLOOKUP($A3,deliba,2,0)*(Físico!V3),0)</f>
        <v>0</v>
      </c>
      <c r="X3" s="1">
        <f>IFERROR(VLOOKUP($A3,deliba,2,0)*(Físico!W3),0)</f>
        <v>0</v>
      </c>
      <c r="Y3" s="1">
        <f>IFERROR(VLOOKUP($A3,deliba,2,0)*(Físico!X3),0)</f>
        <v>0</v>
      </c>
      <c r="Z3" s="1">
        <f>IFERROR(VLOOKUP($A3,deliba,2,0)*(Físico!Y3),0)</f>
        <v>0</v>
      </c>
      <c r="AA3" s="1">
        <f>IFERROR(VLOOKUP($A3,deliba,2,0)*(Físico!Z3),0)</f>
        <v>0</v>
      </c>
      <c r="AB3" s="1">
        <f>IFERROR(VLOOKUP($A3,deliba,2,0)*(Físico!AA3),0)</f>
        <v>0</v>
      </c>
      <c r="AC3" s="1">
        <f>IFERROR(VLOOKUP($A3,deliba,2,0)*(Físico!AB3),0)</f>
        <v>2756.25</v>
      </c>
      <c r="AD3" s="1">
        <f>IFERROR(VLOOKUP($A3,deliba,2,0)*(Físico!AC3),0)</f>
        <v>0</v>
      </c>
      <c r="AE3" s="1">
        <f>IFERROR(VLOOKUP($A3,deliba,2,0)*(Físico!AD3),0)</f>
        <v>0</v>
      </c>
      <c r="AF3" s="1">
        <f>IFERROR(VLOOKUP($A3,deliba,2,0)*(Físico!AE3),0)</f>
        <v>0</v>
      </c>
      <c r="AG3" s="1">
        <f>IFERROR(VLOOKUP($A3,deliba,2,0)*(Físico!AF3),0)</f>
        <v>0</v>
      </c>
      <c r="AH3" s="1">
        <f>IFERROR(VLOOKUP($A3,deliba,2,0)*(Físico!AG3),0)</f>
        <v>0</v>
      </c>
      <c r="AI3" s="1">
        <f>IFERROR(VLOOKUP($A3,deliba,2,0)*(Físico!AH3),0)</f>
        <v>0</v>
      </c>
      <c r="AJ3" s="1">
        <f>IFERROR(VLOOKUP($A3,deliba,2,0)*(Físico!AI3),0)</f>
        <v>0</v>
      </c>
      <c r="AK3" s="1">
        <f>IFERROR(VLOOKUP($A3,deliba,2,0)*(Físico!AJ3),0)</f>
        <v>0</v>
      </c>
      <c r="AL3" s="1">
        <f>IFERROR(VLOOKUP($A3,deliba,2,0)*(Físico!AK3),0)</f>
        <v>0</v>
      </c>
      <c r="AM3" s="1">
        <f t="shared" ref="AM3:AM22" si="1">SUM(C3:AL3)</f>
        <v>5118.75</v>
      </c>
    </row>
    <row r="4" spans="1:39" x14ac:dyDescent="0.25">
      <c r="A4">
        <f t="shared" si="0"/>
        <v>405010117</v>
      </c>
      <c r="B4" t="s">
        <v>42</v>
      </c>
      <c r="C4" s="1">
        <f>IFERROR(VLOOKUP($A4,deliba,2,0)*(Físico!B4),0)</f>
        <v>0</v>
      </c>
      <c r="D4" s="1">
        <f>IFERROR(VLOOKUP($A4,deliba,2,0)*(Físico!C4),0)</f>
        <v>0</v>
      </c>
      <c r="E4" s="1">
        <f>IFERROR(VLOOKUP($A4,deliba,2,0)*(Físico!D4),0)</f>
        <v>0</v>
      </c>
      <c r="F4" s="1">
        <f>IFERROR(VLOOKUP($A4,deliba,2,0)*(Físico!E4),0)</f>
        <v>0</v>
      </c>
      <c r="G4" s="1">
        <f>IFERROR(VLOOKUP($A4,deliba,2,0)*(Físico!F4),0)</f>
        <v>0</v>
      </c>
      <c r="H4" s="1">
        <f>IFERROR(VLOOKUP($A4,deliba,2,0)*(Físico!G4),0)</f>
        <v>0</v>
      </c>
      <c r="I4" s="1">
        <f>IFERROR(VLOOKUP($A4,deliba,2,0)*(Físico!H4),0)</f>
        <v>0</v>
      </c>
      <c r="J4" s="1">
        <f>IFERROR(VLOOKUP($A4,deliba,2,0)*(Físico!I4),0)</f>
        <v>0</v>
      </c>
      <c r="K4" s="1">
        <f>IFERROR(VLOOKUP($A4,deliba,2,0)*(Físico!J4),0)</f>
        <v>0</v>
      </c>
      <c r="L4" s="1">
        <f>IFERROR(VLOOKUP($A4,deliba,2,0)*(Físico!K4),0)</f>
        <v>0</v>
      </c>
      <c r="M4" s="1">
        <f>IFERROR(VLOOKUP($A4,deliba,2,0)*(Físico!L4),0)</f>
        <v>0</v>
      </c>
      <c r="N4" s="1">
        <f>IFERROR(VLOOKUP($A4,deliba,2,0)*(Físico!M4),0)</f>
        <v>0</v>
      </c>
      <c r="O4" s="1">
        <f>IFERROR(VLOOKUP($A4,deliba,2,0)*(Físico!N4),0)</f>
        <v>0</v>
      </c>
      <c r="P4" s="1">
        <f>IFERROR(VLOOKUP($A4,deliba,2,0)*(Físico!O4),0)</f>
        <v>0</v>
      </c>
      <c r="Q4" s="1">
        <f>IFERROR(VLOOKUP($A4,deliba,2,0)*(Físico!P4),0)</f>
        <v>12413.88</v>
      </c>
      <c r="R4" s="1">
        <f>IFERROR(VLOOKUP($A4,deliba,2,0)*(Físico!Q4),0)</f>
        <v>0</v>
      </c>
      <c r="S4" s="1">
        <f>IFERROR(VLOOKUP($A4,deliba,2,0)*(Físico!R4),0)</f>
        <v>0</v>
      </c>
      <c r="T4" s="1">
        <f>IFERROR(VLOOKUP($A4,deliba,2,0)*(Físico!S4),0)</f>
        <v>0</v>
      </c>
      <c r="U4" s="1">
        <f>IFERROR(VLOOKUP($A4,deliba,2,0)*(Físico!T4),0)</f>
        <v>0</v>
      </c>
      <c r="V4" s="1">
        <f>IFERROR(VLOOKUP($A4,deliba,2,0)*(Físico!U4),0)</f>
        <v>0</v>
      </c>
      <c r="W4" s="1">
        <f>IFERROR(VLOOKUP($A4,deliba,2,0)*(Físico!V4),0)</f>
        <v>0</v>
      </c>
      <c r="X4" s="1">
        <f>IFERROR(VLOOKUP($A4,deliba,2,0)*(Físico!W4),0)</f>
        <v>0</v>
      </c>
      <c r="Y4" s="1">
        <f>IFERROR(VLOOKUP($A4,deliba,2,0)*(Físico!X4),0)</f>
        <v>0</v>
      </c>
      <c r="Z4" s="1">
        <f>IFERROR(VLOOKUP($A4,deliba,2,0)*(Físico!Y4),0)</f>
        <v>0</v>
      </c>
      <c r="AA4" s="1">
        <f>IFERROR(VLOOKUP($A4,deliba,2,0)*(Físico!Z4),0)</f>
        <v>0</v>
      </c>
      <c r="AB4" s="1">
        <f>IFERROR(VLOOKUP($A4,deliba,2,0)*(Físico!AA4),0)</f>
        <v>0</v>
      </c>
      <c r="AC4" s="1">
        <f>IFERROR(VLOOKUP($A4,deliba,2,0)*(Físico!AB4),0)</f>
        <v>0</v>
      </c>
      <c r="AD4" s="1">
        <f>IFERROR(VLOOKUP($A4,deliba,2,0)*(Físico!AC4),0)</f>
        <v>0</v>
      </c>
      <c r="AE4" s="1">
        <f>IFERROR(VLOOKUP($A4,deliba,2,0)*(Físico!AD4),0)</f>
        <v>0</v>
      </c>
      <c r="AF4" s="1">
        <f>IFERROR(VLOOKUP($A4,deliba,2,0)*(Físico!AE4),0)</f>
        <v>0</v>
      </c>
      <c r="AG4" s="1">
        <f>IFERROR(VLOOKUP($A4,deliba,2,0)*(Físico!AF4),0)</f>
        <v>0</v>
      </c>
      <c r="AH4" s="1">
        <f>IFERROR(VLOOKUP($A4,deliba,2,0)*(Físico!AG4),0)</f>
        <v>0</v>
      </c>
      <c r="AI4" s="1">
        <f>IFERROR(VLOOKUP($A4,deliba,2,0)*(Físico!AH4),0)</f>
        <v>0</v>
      </c>
      <c r="AJ4" s="1">
        <f>IFERROR(VLOOKUP($A4,deliba,2,0)*(Físico!AI4),0)</f>
        <v>0</v>
      </c>
      <c r="AK4" s="1">
        <f>IFERROR(VLOOKUP($A4,deliba,2,0)*(Físico!AJ4),0)</f>
        <v>0</v>
      </c>
      <c r="AL4" s="1">
        <f>IFERROR(VLOOKUP($A4,deliba,2,0)*(Físico!AK4),0)</f>
        <v>0</v>
      </c>
      <c r="AM4" s="1">
        <f t="shared" si="1"/>
        <v>12413.88</v>
      </c>
    </row>
    <row r="5" spans="1:39" x14ac:dyDescent="0.25">
      <c r="A5">
        <f t="shared" si="0"/>
        <v>405010125</v>
      </c>
      <c r="B5" t="s">
        <v>43</v>
      </c>
      <c r="C5" s="1">
        <f>IFERROR(VLOOKUP($A5,deliba,2,0)*(Físico!B5),0)</f>
        <v>0</v>
      </c>
      <c r="D5" s="1">
        <f>IFERROR(VLOOKUP($A5,deliba,2,0)*(Físico!C5),0)</f>
        <v>0</v>
      </c>
      <c r="E5" s="1">
        <f>IFERROR(VLOOKUP($A5,deliba,2,0)*(Físico!D5),0)</f>
        <v>0</v>
      </c>
      <c r="F5" s="1">
        <f>IFERROR(VLOOKUP($A5,deliba,2,0)*(Físico!E5),0)</f>
        <v>0</v>
      </c>
      <c r="G5" s="1">
        <f>IFERROR(VLOOKUP($A5,deliba,2,0)*(Físico!F5),0)</f>
        <v>0</v>
      </c>
      <c r="H5" s="1">
        <f>IFERROR(VLOOKUP($A5,deliba,2,0)*(Físico!G5),0)</f>
        <v>0</v>
      </c>
      <c r="I5" s="1">
        <f>IFERROR(VLOOKUP($A5,deliba,2,0)*(Físico!H5),0)</f>
        <v>0</v>
      </c>
      <c r="J5" s="1">
        <f>IFERROR(VLOOKUP($A5,deliba,2,0)*(Físico!I5),0)</f>
        <v>0</v>
      </c>
      <c r="K5" s="1">
        <f>IFERROR(VLOOKUP($A5,deliba,2,0)*(Físico!J5),0)</f>
        <v>0</v>
      </c>
      <c r="L5" s="1">
        <f>IFERROR(VLOOKUP($A5,deliba,2,0)*(Físico!K5),0)</f>
        <v>0</v>
      </c>
      <c r="M5" s="1">
        <f>IFERROR(VLOOKUP($A5,deliba,2,0)*(Físico!L5),0)</f>
        <v>17418.240000000002</v>
      </c>
      <c r="N5" s="1">
        <f>IFERROR(VLOOKUP($A5,deliba,2,0)*(Físico!M5),0)</f>
        <v>0</v>
      </c>
      <c r="O5" s="1">
        <f>IFERROR(VLOOKUP($A5,deliba,2,0)*(Físico!N5),0)</f>
        <v>0</v>
      </c>
      <c r="P5" s="1">
        <f>IFERROR(VLOOKUP($A5,deliba,2,0)*(Físico!O5),0)</f>
        <v>0</v>
      </c>
      <c r="Q5" s="1">
        <f>IFERROR(VLOOKUP($A5,deliba,2,0)*(Físico!P5),0)</f>
        <v>9953.2800000000007</v>
      </c>
      <c r="R5" s="1">
        <f>IFERROR(VLOOKUP($A5,deliba,2,0)*(Físico!Q5),0)</f>
        <v>0</v>
      </c>
      <c r="S5" s="1">
        <f>IFERROR(VLOOKUP($A5,deliba,2,0)*(Físico!R5),0)</f>
        <v>0</v>
      </c>
      <c r="T5" s="1">
        <f>IFERROR(VLOOKUP($A5,deliba,2,0)*(Físico!S5),0)</f>
        <v>0</v>
      </c>
      <c r="U5" s="1">
        <f>IFERROR(VLOOKUP($A5,deliba,2,0)*(Físico!T5),0)</f>
        <v>0</v>
      </c>
      <c r="V5" s="1">
        <f>IFERROR(VLOOKUP($A5,deliba,2,0)*(Físico!U5),0)</f>
        <v>0</v>
      </c>
      <c r="W5" s="1">
        <f>IFERROR(VLOOKUP($A5,deliba,2,0)*(Físico!V5),0)</f>
        <v>622.08000000000004</v>
      </c>
      <c r="X5" s="1">
        <f>IFERROR(VLOOKUP($A5,deliba,2,0)*(Físico!W5),0)</f>
        <v>0</v>
      </c>
      <c r="Y5" s="1">
        <f>IFERROR(VLOOKUP($A5,deliba,2,0)*(Físico!X5),0)</f>
        <v>0</v>
      </c>
      <c r="Z5" s="1">
        <f>IFERROR(VLOOKUP($A5,deliba,2,0)*(Físico!Y5),0)</f>
        <v>0</v>
      </c>
      <c r="AA5" s="1">
        <f>IFERROR(VLOOKUP($A5,deliba,2,0)*(Físico!Z5),0)</f>
        <v>0</v>
      </c>
      <c r="AB5" s="1">
        <f>IFERROR(VLOOKUP($A5,deliba,2,0)*(Físico!AA5),0)</f>
        <v>0</v>
      </c>
      <c r="AC5" s="1">
        <f>IFERROR(VLOOKUP($A5,deliba,2,0)*(Físico!AB5),0)</f>
        <v>0</v>
      </c>
      <c r="AD5" s="1">
        <f>IFERROR(VLOOKUP($A5,deliba,2,0)*(Físico!AC5),0)</f>
        <v>0</v>
      </c>
      <c r="AE5" s="1">
        <f>IFERROR(VLOOKUP($A5,deliba,2,0)*(Físico!AD5),0)</f>
        <v>0</v>
      </c>
      <c r="AF5" s="1">
        <f>IFERROR(VLOOKUP($A5,deliba,2,0)*(Físico!AE5),0)</f>
        <v>0</v>
      </c>
      <c r="AG5" s="1">
        <f>IFERROR(VLOOKUP($A5,deliba,2,0)*(Físico!AF5),0)</f>
        <v>0</v>
      </c>
      <c r="AH5" s="1">
        <f>IFERROR(VLOOKUP($A5,deliba,2,0)*(Físico!AG5),0)</f>
        <v>0</v>
      </c>
      <c r="AI5" s="1">
        <f>IFERROR(VLOOKUP($A5,deliba,2,0)*(Físico!AH5),0)</f>
        <v>0</v>
      </c>
      <c r="AJ5" s="1">
        <f>IFERROR(VLOOKUP($A5,deliba,2,0)*(Físico!AI5),0)</f>
        <v>0</v>
      </c>
      <c r="AK5" s="1">
        <f>IFERROR(VLOOKUP($A5,deliba,2,0)*(Físico!AJ5),0)</f>
        <v>0</v>
      </c>
      <c r="AL5" s="1">
        <f>IFERROR(VLOOKUP($A5,deliba,2,0)*(Físico!AK5),0)</f>
        <v>0</v>
      </c>
      <c r="AM5" s="1">
        <f t="shared" si="1"/>
        <v>27993.600000000006</v>
      </c>
    </row>
    <row r="6" spans="1:39" x14ac:dyDescent="0.25">
      <c r="A6">
        <f t="shared" si="0"/>
        <v>405020023</v>
      </c>
      <c r="B6" t="s">
        <v>44</v>
      </c>
      <c r="C6" s="1">
        <f>IFERROR(VLOOKUP($A6,deliba,2,0)*(Físico!B6),0)</f>
        <v>0</v>
      </c>
      <c r="D6" s="1">
        <f>IFERROR(VLOOKUP($A6,deliba,2,0)*(Físico!C6),0)</f>
        <v>0</v>
      </c>
      <c r="E6" s="1">
        <f>IFERROR(VLOOKUP($A6,deliba,2,0)*(Físico!D6),0)</f>
        <v>0</v>
      </c>
      <c r="F6" s="1">
        <f>IFERROR(VLOOKUP($A6,deliba,2,0)*(Físico!E6),0)</f>
        <v>0</v>
      </c>
      <c r="G6" s="1">
        <f>IFERROR(VLOOKUP($A6,deliba,2,0)*(Físico!F6),0)</f>
        <v>0</v>
      </c>
      <c r="H6" s="1">
        <f>IFERROR(VLOOKUP($A6,deliba,2,0)*(Físico!G6),0)</f>
        <v>0</v>
      </c>
      <c r="I6" s="1">
        <f>IFERROR(VLOOKUP($A6,deliba,2,0)*(Físico!H6),0)</f>
        <v>0</v>
      </c>
      <c r="J6" s="1">
        <f>IFERROR(VLOOKUP($A6,deliba,2,0)*(Físico!I6),0)</f>
        <v>0</v>
      </c>
      <c r="K6" s="1">
        <f>IFERROR(VLOOKUP($A6,deliba,2,0)*(Físico!J6),0)</f>
        <v>0</v>
      </c>
      <c r="L6" s="1">
        <f>IFERROR(VLOOKUP($A6,deliba,2,0)*(Físico!K6),0)</f>
        <v>0</v>
      </c>
      <c r="M6" s="1">
        <f>IFERROR(VLOOKUP($A6,deliba,2,0)*(Físico!L6),0)</f>
        <v>0</v>
      </c>
      <c r="N6" s="1">
        <f>IFERROR(VLOOKUP($A6,deliba,2,0)*(Físico!M6),0)</f>
        <v>0</v>
      </c>
      <c r="O6" s="1">
        <f>IFERROR(VLOOKUP($A6,deliba,2,0)*(Físico!N6),0)</f>
        <v>0</v>
      </c>
      <c r="P6" s="1">
        <f>IFERROR(VLOOKUP($A6,deliba,2,0)*(Físico!O6),0)</f>
        <v>0</v>
      </c>
      <c r="Q6" s="1">
        <f>IFERROR(VLOOKUP($A6,deliba,2,0)*(Físico!P6),0)</f>
        <v>0</v>
      </c>
      <c r="R6" s="1">
        <f>IFERROR(VLOOKUP($A6,deliba,2,0)*(Físico!Q6),0)</f>
        <v>0</v>
      </c>
      <c r="S6" s="1">
        <f>IFERROR(VLOOKUP($A6,deliba,2,0)*(Físico!R6),0)</f>
        <v>0</v>
      </c>
      <c r="T6" s="1">
        <f>IFERROR(VLOOKUP($A6,deliba,2,0)*(Físico!S6),0)</f>
        <v>0</v>
      </c>
      <c r="U6" s="1">
        <f>IFERROR(VLOOKUP($A6,deliba,2,0)*(Físico!T6),0)</f>
        <v>0</v>
      </c>
      <c r="V6" s="1">
        <f>IFERROR(VLOOKUP($A6,deliba,2,0)*(Físico!U6),0)</f>
        <v>0</v>
      </c>
      <c r="W6" s="1">
        <f>IFERROR(VLOOKUP($A6,deliba,2,0)*(Físico!V6),0)</f>
        <v>0</v>
      </c>
      <c r="X6" s="1">
        <f>IFERROR(VLOOKUP($A6,deliba,2,0)*(Físico!W6),0)</f>
        <v>0</v>
      </c>
      <c r="Y6" s="1">
        <f>IFERROR(VLOOKUP($A6,deliba,2,0)*(Físico!X6),0)</f>
        <v>0</v>
      </c>
      <c r="Z6" s="1">
        <f>IFERROR(VLOOKUP($A6,deliba,2,0)*(Físico!Y6),0)</f>
        <v>0</v>
      </c>
      <c r="AA6" s="1">
        <f>IFERROR(VLOOKUP($A6,deliba,2,0)*(Físico!Z6),0)</f>
        <v>0</v>
      </c>
      <c r="AB6" s="1">
        <f>IFERROR(VLOOKUP($A6,deliba,2,0)*(Físico!AA6),0)</f>
        <v>0</v>
      </c>
      <c r="AC6" s="1">
        <f>IFERROR(VLOOKUP($A6,deliba,2,0)*(Físico!AB6),0)</f>
        <v>0</v>
      </c>
      <c r="AD6" s="1">
        <f>IFERROR(VLOOKUP($A6,deliba,2,0)*(Físico!AC6),0)</f>
        <v>0</v>
      </c>
      <c r="AE6" s="1">
        <f>IFERROR(VLOOKUP($A6,deliba,2,0)*(Físico!AD6),0)</f>
        <v>0</v>
      </c>
      <c r="AF6" s="1">
        <f>IFERROR(VLOOKUP($A6,deliba,2,0)*(Físico!AE6),0)</f>
        <v>0</v>
      </c>
      <c r="AG6" s="1">
        <f>IFERROR(VLOOKUP($A6,deliba,2,0)*(Físico!AF6),0)</f>
        <v>0</v>
      </c>
      <c r="AH6" s="1">
        <f>IFERROR(VLOOKUP($A6,deliba,2,0)*(Físico!AG6),0)</f>
        <v>0</v>
      </c>
      <c r="AI6" s="1">
        <f>IFERROR(VLOOKUP($A6,deliba,2,0)*(Físico!AH6),0)</f>
        <v>0</v>
      </c>
      <c r="AJ6" s="1">
        <f>IFERROR(VLOOKUP($A6,deliba,2,0)*(Físico!AI6),0)</f>
        <v>0</v>
      </c>
      <c r="AK6" s="1">
        <f>IFERROR(VLOOKUP($A6,deliba,2,0)*(Físico!AJ6),0)</f>
        <v>0</v>
      </c>
      <c r="AL6" s="1">
        <f>IFERROR(VLOOKUP($A6,deliba,2,0)*(Físico!AK6),0)</f>
        <v>0</v>
      </c>
      <c r="AM6" s="1">
        <f t="shared" si="1"/>
        <v>0</v>
      </c>
    </row>
    <row r="7" spans="1:39" x14ac:dyDescent="0.25">
      <c r="A7">
        <f t="shared" si="0"/>
        <v>405030045</v>
      </c>
      <c r="B7" t="s">
        <v>45</v>
      </c>
      <c r="C7" s="1">
        <f>IFERROR(VLOOKUP($A7,deliba,2,0)*(Físico!B7),0)</f>
        <v>2690.25</v>
      </c>
      <c r="D7" s="1">
        <f>IFERROR(VLOOKUP($A7,deliba,2,0)*(Físico!C7),0)</f>
        <v>0</v>
      </c>
      <c r="E7" s="1">
        <f>IFERROR(VLOOKUP($A7,deliba,2,0)*(Físico!D7),0)</f>
        <v>0</v>
      </c>
      <c r="F7" s="1">
        <f>IFERROR(VLOOKUP($A7,deliba,2,0)*(Físico!E7),0)</f>
        <v>0</v>
      </c>
      <c r="G7" s="1">
        <f>IFERROR(VLOOKUP($A7,deliba,2,0)*(Físico!F7),0)</f>
        <v>0</v>
      </c>
      <c r="H7" s="1">
        <f>IFERROR(VLOOKUP($A7,deliba,2,0)*(Físico!G7),0)</f>
        <v>0</v>
      </c>
      <c r="I7" s="1">
        <f>IFERROR(VLOOKUP($A7,deliba,2,0)*(Físico!H7),0)</f>
        <v>0</v>
      </c>
      <c r="J7" s="1">
        <f>IFERROR(VLOOKUP($A7,deliba,2,0)*(Físico!I7),0)</f>
        <v>0</v>
      </c>
      <c r="K7" s="1">
        <f>IFERROR(VLOOKUP($A7,deliba,2,0)*(Físico!J7),0)</f>
        <v>0</v>
      </c>
      <c r="L7" s="1">
        <f>IFERROR(VLOOKUP($A7,deliba,2,0)*(Físico!K7),0)</f>
        <v>0</v>
      </c>
      <c r="M7" s="1">
        <f>IFERROR(VLOOKUP($A7,deliba,2,0)*(Físico!L7),0)</f>
        <v>0</v>
      </c>
      <c r="N7" s="1">
        <f>IFERROR(VLOOKUP($A7,deliba,2,0)*(Físico!M7),0)</f>
        <v>0</v>
      </c>
      <c r="O7" s="1">
        <f>IFERROR(VLOOKUP($A7,deliba,2,0)*(Físico!N7),0)</f>
        <v>0</v>
      </c>
      <c r="P7" s="1">
        <f>IFERROR(VLOOKUP($A7,deliba,2,0)*(Físico!O7),0)</f>
        <v>0</v>
      </c>
      <c r="Q7" s="1">
        <f>IFERROR(VLOOKUP($A7,deliba,2,0)*(Físico!P7),0)</f>
        <v>0</v>
      </c>
      <c r="R7" s="1">
        <f>IFERROR(VLOOKUP($A7,deliba,2,0)*(Físico!Q7),0)</f>
        <v>0</v>
      </c>
      <c r="S7" s="1">
        <f>IFERROR(VLOOKUP($A7,deliba,2,0)*(Físico!R7),0)</f>
        <v>0</v>
      </c>
      <c r="T7" s="1">
        <f>IFERROR(VLOOKUP($A7,deliba,2,0)*(Físico!S7),0)</f>
        <v>0</v>
      </c>
      <c r="U7" s="1">
        <f>IFERROR(VLOOKUP($A7,deliba,2,0)*(Físico!T7),0)</f>
        <v>0</v>
      </c>
      <c r="V7" s="1">
        <f>IFERROR(VLOOKUP($A7,deliba,2,0)*(Físico!U7),0)</f>
        <v>0</v>
      </c>
      <c r="W7" s="1">
        <f>IFERROR(VLOOKUP($A7,deliba,2,0)*(Físico!V7),0)</f>
        <v>1614.1499999999999</v>
      </c>
      <c r="X7" s="1">
        <f>IFERROR(VLOOKUP($A7,deliba,2,0)*(Físico!W7),0)</f>
        <v>1614.1499999999999</v>
      </c>
      <c r="Y7" s="1">
        <f>IFERROR(VLOOKUP($A7,deliba,2,0)*(Físico!X7),0)</f>
        <v>4842.45</v>
      </c>
      <c r="Z7" s="1">
        <f>IFERROR(VLOOKUP($A7,deliba,2,0)*(Físico!Y7),0)</f>
        <v>6456.5999999999995</v>
      </c>
      <c r="AA7" s="1">
        <f>IFERROR(VLOOKUP($A7,deliba,2,0)*(Físico!Z7),0)</f>
        <v>3228.2999999999997</v>
      </c>
      <c r="AB7" s="1">
        <f>IFERROR(VLOOKUP($A7,deliba,2,0)*(Físico!AA7),0)</f>
        <v>0</v>
      </c>
      <c r="AC7" s="1">
        <f>IFERROR(VLOOKUP($A7,deliba,2,0)*(Físico!AB7),0)</f>
        <v>0</v>
      </c>
      <c r="AD7" s="1">
        <f>IFERROR(VLOOKUP($A7,deliba,2,0)*(Físico!AC7),0)</f>
        <v>0</v>
      </c>
      <c r="AE7" s="1">
        <f>IFERROR(VLOOKUP($A7,deliba,2,0)*(Físico!AD7),0)</f>
        <v>5380.5</v>
      </c>
      <c r="AF7" s="1">
        <f>IFERROR(VLOOKUP($A7,deliba,2,0)*(Físico!AE7),0)</f>
        <v>0</v>
      </c>
      <c r="AG7" s="1">
        <f>IFERROR(VLOOKUP($A7,deliba,2,0)*(Físico!AF7),0)</f>
        <v>0</v>
      </c>
      <c r="AH7" s="1">
        <f>IFERROR(VLOOKUP($A7,deliba,2,0)*(Físico!AG7),0)</f>
        <v>0</v>
      </c>
      <c r="AI7" s="1">
        <f>IFERROR(VLOOKUP($A7,deliba,2,0)*(Físico!AH7),0)</f>
        <v>0</v>
      </c>
      <c r="AJ7" s="1">
        <f>IFERROR(VLOOKUP($A7,deliba,2,0)*(Físico!AI7),0)</f>
        <v>0</v>
      </c>
      <c r="AK7" s="1">
        <f>IFERROR(VLOOKUP($A7,deliba,2,0)*(Físico!AJ7),0)</f>
        <v>38201.549999999996</v>
      </c>
      <c r="AL7" s="1">
        <f>IFERROR(VLOOKUP($A7,deliba,2,0)*(Físico!AK7),0)</f>
        <v>0</v>
      </c>
      <c r="AM7" s="1">
        <f t="shared" si="1"/>
        <v>64027.95</v>
      </c>
    </row>
    <row r="8" spans="1:39" x14ac:dyDescent="0.25">
      <c r="A8">
        <f t="shared" si="0"/>
        <v>405030134</v>
      </c>
      <c r="B8" t="s">
        <v>46</v>
      </c>
      <c r="C8" s="1">
        <f>IFERROR(VLOOKUP($A8,deliba,2,0)*(Físico!B8),0)</f>
        <v>0</v>
      </c>
      <c r="D8" s="1">
        <f>IFERROR(VLOOKUP($A8,deliba,2,0)*(Físico!C8),0)</f>
        <v>0</v>
      </c>
      <c r="E8" s="1">
        <f>IFERROR(VLOOKUP($A8,deliba,2,0)*(Físico!D8),0)</f>
        <v>0</v>
      </c>
      <c r="F8" s="1">
        <f>IFERROR(VLOOKUP($A8,deliba,2,0)*(Físico!E8),0)</f>
        <v>0</v>
      </c>
      <c r="G8" s="1">
        <f>IFERROR(VLOOKUP($A8,deliba,2,0)*(Físico!F8),0)</f>
        <v>0</v>
      </c>
      <c r="H8" s="1">
        <f>IFERROR(VLOOKUP($A8,deliba,2,0)*(Físico!G8),0)</f>
        <v>0</v>
      </c>
      <c r="I8" s="1">
        <f>IFERROR(VLOOKUP($A8,deliba,2,0)*(Físico!H8),0)</f>
        <v>0</v>
      </c>
      <c r="J8" s="1">
        <f>IFERROR(VLOOKUP($A8,deliba,2,0)*(Físico!I8),0)</f>
        <v>0</v>
      </c>
      <c r="K8" s="1">
        <f>IFERROR(VLOOKUP($A8,deliba,2,0)*(Físico!J8),0)</f>
        <v>0</v>
      </c>
      <c r="L8" s="1">
        <f>IFERROR(VLOOKUP($A8,deliba,2,0)*(Físico!K8),0)</f>
        <v>0</v>
      </c>
      <c r="M8" s="1">
        <f>IFERROR(VLOOKUP($A8,deliba,2,0)*(Físico!L8),0)</f>
        <v>0</v>
      </c>
      <c r="N8" s="1">
        <f>IFERROR(VLOOKUP($A8,deliba,2,0)*(Físico!M8),0)</f>
        <v>0</v>
      </c>
      <c r="O8" s="1">
        <f>IFERROR(VLOOKUP($A8,deliba,2,0)*(Físico!N8),0)</f>
        <v>0</v>
      </c>
      <c r="P8" s="1">
        <f>IFERROR(VLOOKUP($A8,deliba,2,0)*(Físico!O8),0)</f>
        <v>0</v>
      </c>
      <c r="Q8" s="1">
        <f>IFERROR(VLOOKUP($A8,deliba,2,0)*(Físico!P8),0)</f>
        <v>10289.16</v>
      </c>
      <c r="R8" s="1">
        <f>IFERROR(VLOOKUP($A8,deliba,2,0)*(Físico!Q8),0)</f>
        <v>0</v>
      </c>
      <c r="S8" s="1">
        <f>IFERROR(VLOOKUP($A8,deliba,2,0)*(Físico!R8),0)</f>
        <v>0</v>
      </c>
      <c r="T8" s="1">
        <f>IFERROR(VLOOKUP($A8,deliba,2,0)*(Físico!S8),0)</f>
        <v>0</v>
      </c>
      <c r="U8" s="1">
        <f>IFERROR(VLOOKUP($A8,deliba,2,0)*(Físico!T8),0)</f>
        <v>0</v>
      </c>
      <c r="V8" s="1">
        <f>IFERROR(VLOOKUP($A8,deliba,2,0)*(Físico!U8),0)</f>
        <v>0</v>
      </c>
      <c r="W8" s="1">
        <f>IFERROR(VLOOKUP($A8,deliba,2,0)*(Físico!V8),0)</f>
        <v>0</v>
      </c>
      <c r="X8" s="1">
        <f>IFERROR(VLOOKUP($A8,deliba,2,0)*(Físico!W8),0)</f>
        <v>0</v>
      </c>
      <c r="Y8" s="1">
        <f>IFERROR(VLOOKUP($A8,deliba,2,0)*(Físico!X8),0)</f>
        <v>0</v>
      </c>
      <c r="Z8" s="1">
        <f>IFERROR(VLOOKUP($A8,deliba,2,0)*(Físico!Y8),0)</f>
        <v>0</v>
      </c>
      <c r="AA8" s="1">
        <f>IFERROR(VLOOKUP($A8,deliba,2,0)*(Físico!Z8),0)</f>
        <v>0</v>
      </c>
      <c r="AB8" s="1">
        <f>IFERROR(VLOOKUP($A8,deliba,2,0)*(Físico!AA8),0)</f>
        <v>0</v>
      </c>
      <c r="AC8" s="1">
        <f>IFERROR(VLOOKUP($A8,deliba,2,0)*(Físico!AB8),0)</f>
        <v>0</v>
      </c>
      <c r="AD8" s="1">
        <f>IFERROR(VLOOKUP($A8,deliba,2,0)*(Físico!AC8),0)</f>
        <v>0</v>
      </c>
      <c r="AE8" s="1">
        <f>IFERROR(VLOOKUP($A8,deliba,2,0)*(Físico!AD8),0)</f>
        <v>0</v>
      </c>
      <c r="AF8" s="1">
        <f>IFERROR(VLOOKUP($A8,deliba,2,0)*(Físico!AE8),0)</f>
        <v>0</v>
      </c>
      <c r="AG8" s="1">
        <f>IFERROR(VLOOKUP($A8,deliba,2,0)*(Físico!AF8),0)</f>
        <v>0</v>
      </c>
      <c r="AH8" s="1">
        <f>IFERROR(VLOOKUP($A8,deliba,2,0)*(Físico!AG8),0)</f>
        <v>0</v>
      </c>
      <c r="AI8" s="1">
        <f>IFERROR(VLOOKUP($A8,deliba,2,0)*(Físico!AH8),0)</f>
        <v>762.16</v>
      </c>
      <c r="AJ8" s="1">
        <f>IFERROR(VLOOKUP($A8,deliba,2,0)*(Físico!AI8),0)</f>
        <v>0</v>
      </c>
      <c r="AK8" s="1">
        <f>IFERROR(VLOOKUP($A8,deliba,2,0)*(Físico!AJ8),0)</f>
        <v>0</v>
      </c>
      <c r="AL8" s="1">
        <f>IFERROR(VLOOKUP($A8,deliba,2,0)*(Físico!AK8),0)</f>
        <v>0</v>
      </c>
      <c r="AM8" s="1">
        <f t="shared" si="1"/>
        <v>11051.32</v>
      </c>
    </row>
    <row r="9" spans="1:39" x14ac:dyDescent="0.25">
      <c r="A9">
        <f t="shared" si="0"/>
        <v>405030193</v>
      </c>
      <c r="B9" t="s">
        <v>47</v>
      </c>
      <c r="C9" s="1">
        <f>IFERROR(VLOOKUP($A9,deliba,2,0)*(Físico!B9),0)</f>
        <v>430.46</v>
      </c>
      <c r="D9" s="1">
        <f>IFERROR(VLOOKUP($A9,deliba,2,0)*(Físico!C9),0)</f>
        <v>0</v>
      </c>
      <c r="E9" s="1">
        <f>IFERROR(VLOOKUP($A9,deliba,2,0)*(Físico!D9),0)</f>
        <v>0</v>
      </c>
      <c r="F9" s="1">
        <f>IFERROR(VLOOKUP($A9,deliba,2,0)*(Físico!E9),0)</f>
        <v>0</v>
      </c>
      <c r="G9" s="1">
        <f>IFERROR(VLOOKUP($A9,deliba,2,0)*(Físico!F9),0)</f>
        <v>0</v>
      </c>
      <c r="H9" s="1">
        <f>IFERROR(VLOOKUP($A9,deliba,2,0)*(Físico!G9),0)</f>
        <v>0</v>
      </c>
      <c r="I9" s="1">
        <f>IFERROR(VLOOKUP($A9,deliba,2,0)*(Físico!H9),0)</f>
        <v>0</v>
      </c>
      <c r="J9" s="1">
        <f>IFERROR(VLOOKUP($A9,deliba,2,0)*(Físico!I9),0)</f>
        <v>0</v>
      </c>
      <c r="K9" s="1">
        <f>IFERROR(VLOOKUP($A9,deliba,2,0)*(Físico!J9),0)</f>
        <v>0</v>
      </c>
      <c r="L9" s="1">
        <f>IFERROR(VLOOKUP($A9,deliba,2,0)*(Físico!K9),0)</f>
        <v>0</v>
      </c>
      <c r="M9" s="1">
        <f>IFERROR(VLOOKUP($A9,deliba,2,0)*(Físico!L9),0)</f>
        <v>0</v>
      </c>
      <c r="N9" s="1">
        <f>IFERROR(VLOOKUP($A9,deliba,2,0)*(Físico!M9),0)</f>
        <v>0</v>
      </c>
      <c r="O9" s="1">
        <f>IFERROR(VLOOKUP($A9,deliba,2,0)*(Físico!N9),0)</f>
        <v>2582.7599999999998</v>
      </c>
      <c r="P9" s="1">
        <f>IFERROR(VLOOKUP($A9,deliba,2,0)*(Físico!O9),0)</f>
        <v>0</v>
      </c>
      <c r="Q9" s="1">
        <f>IFERROR(VLOOKUP($A9,deliba,2,0)*(Físico!P9),0)</f>
        <v>0</v>
      </c>
      <c r="R9" s="1">
        <f>IFERROR(VLOOKUP($A9,deliba,2,0)*(Físico!Q9),0)</f>
        <v>0</v>
      </c>
      <c r="S9" s="1">
        <f>IFERROR(VLOOKUP($A9,deliba,2,0)*(Físico!R9),0)</f>
        <v>0</v>
      </c>
      <c r="T9" s="1">
        <f>IFERROR(VLOOKUP($A9,deliba,2,0)*(Físico!S9),0)</f>
        <v>0</v>
      </c>
      <c r="U9" s="1">
        <f>IFERROR(VLOOKUP($A9,deliba,2,0)*(Físico!T9),0)</f>
        <v>0</v>
      </c>
      <c r="V9" s="1">
        <f>IFERROR(VLOOKUP($A9,deliba,2,0)*(Físico!U9),0)</f>
        <v>0</v>
      </c>
      <c r="W9" s="1">
        <f>IFERROR(VLOOKUP($A9,deliba,2,0)*(Físico!V9),0)</f>
        <v>1721.84</v>
      </c>
      <c r="X9" s="1">
        <f>IFERROR(VLOOKUP($A9,deliba,2,0)*(Físico!W9),0)</f>
        <v>0</v>
      </c>
      <c r="Y9" s="1">
        <f>IFERROR(VLOOKUP($A9,deliba,2,0)*(Físico!X9),0)</f>
        <v>18079.32</v>
      </c>
      <c r="Z9" s="1">
        <f>IFERROR(VLOOKUP($A9,deliba,2,0)*(Físico!Y9),0)</f>
        <v>0</v>
      </c>
      <c r="AA9" s="1">
        <f>IFERROR(VLOOKUP($A9,deliba,2,0)*(Físico!Z9),0)</f>
        <v>0</v>
      </c>
      <c r="AB9" s="1">
        <f>IFERROR(VLOOKUP($A9,deliba,2,0)*(Físico!AA9),0)</f>
        <v>0</v>
      </c>
      <c r="AC9" s="1">
        <f>IFERROR(VLOOKUP($A9,deliba,2,0)*(Físico!AB9),0)</f>
        <v>0</v>
      </c>
      <c r="AD9" s="1">
        <f>IFERROR(VLOOKUP($A9,deliba,2,0)*(Físico!AC9),0)</f>
        <v>0</v>
      </c>
      <c r="AE9" s="1">
        <f>IFERROR(VLOOKUP($A9,deliba,2,0)*(Físico!AD9),0)</f>
        <v>2152.2999999999997</v>
      </c>
      <c r="AF9" s="1">
        <f>IFERROR(VLOOKUP($A9,deliba,2,0)*(Físico!AE9),0)</f>
        <v>0</v>
      </c>
      <c r="AG9" s="1">
        <f>IFERROR(VLOOKUP($A9,deliba,2,0)*(Físico!AF9),0)</f>
        <v>0</v>
      </c>
      <c r="AH9" s="1">
        <f>IFERROR(VLOOKUP($A9,deliba,2,0)*(Físico!AG9),0)</f>
        <v>430.46</v>
      </c>
      <c r="AI9" s="1">
        <f>IFERROR(VLOOKUP($A9,deliba,2,0)*(Físico!AH9),0)</f>
        <v>13774.72</v>
      </c>
      <c r="AJ9" s="1">
        <f>IFERROR(VLOOKUP($A9,deliba,2,0)*(Físico!AI9),0)</f>
        <v>1721.84</v>
      </c>
      <c r="AK9" s="1">
        <f>IFERROR(VLOOKUP($A9,deliba,2,0)*(Físico!AJ9),0)</f>
        <v>3874.14</v>
      </c>
      <c r="AL9" s="1">
        <f>IFERROR(VLOOKUP($A9,deliba,2,0)*(Físico!AK9),0)</f>
        <v>0</v>
      </c>
      <c r="AM9" s="1">
        <f t="shared" si="1"/>
        <v>44767.839999999989</v>
      </c>
    </row>
    <row r="10" spans="1:39" x14ac:dyDescent="0.25">
      <c r="A10">
        <f t="shared" si="0"/>
        <v>405040105</v>
      </c>
      <c r="B10" t="s">
        <v>48</v>
      </c>
      <c r="C10" s="1">
        <f>IFERROR(VLOOKUP($A10,deliba,2,0)*(Físico!B10),0)</f>
        <v>0</v>
      </c>
      <c r="D10" s="1">
        <f>IFERROR(VLOOKUP($A10,deliba,2,0)*(Físico!C10),0)</f>
        <v>0</v>
      </c>
      <c r="E10" s="1">
        <f>IFERROR(VLOOKUP($A10,deliba,2,0)*(Físico!D10),0)</f>
        <v>0</v>
      </c>
      <c r="F10" s="1">
        <f>IFERROR(VLOOKUP($A10,deliba,2,0)*(Físico!E10),0)</f>
        <v>0</v>
      </c>
      <c r="G10" s="1">
        <f>IFERROR(VLOOKUP($A10,deliba,2,0)*(Físico!F10),0)</f>
        <v>0</v>
      </c>
      <c r="H10" s="1">
        <f>IFERROR(VLOOKUP($A10,deliba,2,0)*(Físico!G10),0)</f>
        <v>0</v>
      </c>
      <c r="I10" s="1">
        <f>IFERROR(VLOOKUP($A10,deliba,2,0)*(Físico!H10),0)</f>
        <v>0</v>
      </c>
      <c r="J10" s="1">
        <f>IFERROR(VLOOKUP($A10,deliba,2,0)*(Físico!I10),0)</f>
        <v>0</v>
      </c>
      <c r="K10" s="1">
        <f>IFERROR(VLOOKUP($A10,deliba,2,0)*(Físico!J10),0)</f>
        <v>0</v>
      </c>
      <c r="L10" s="1">
        <f>IFERROR(VLOOKUP($A10,deliba,2,0)*(Físico!K10),0)</f>
        <v>0</v>
      </c>
      <c r="M10" s="1">
        <f>IFERROR(VLOOKUP($A10,deliba,2,0)*(Físico!L10),0)</f>
        <v>0</v>
      </c>
      <c r="N10" s="1">
        <f>IFERROR(VLOOKUP($A10,deliba,2,0)*(Físico!M10),0)</f>
        <v>0</v>
      </c>
      <c r="O10" s="1">
        <f>IFERROR(VLOOKUP($A10,deliba,2,0)*(Físico!N10),0)</f>
        <v>0</v>
      </c>
      <c r="P10" s="1">
        <f>IFERROR(VLOOKUP($A10,deliba,2,0)*(Físico!O10),0)</f>
        <v>0</v>
      </c>
      <c r="Q10" s="1">
        <f>IFERROR(VLOOKUP($A10,deliba,2,0)*(Físico!P10),0)</f>
        <v>0</v>
      </c>
      <c r="R10" s="1">
        <f>IFERROR(VLOOKUP($A10,deliba,2,0)*(Físico!Q10),0)</f>
        <v>0</v>
      </c>
      <c r="S10" s="1">
        <f>IFERROR(VLOOKUP($A10,deliba,2,0)*(Físico!R10),0)</f>
        <v>0</v>
      </c>
      <c r="T10" s="1">
        <f>IFERROR(VLOOKUP($A10,deliba,2,0)*(Físico!S10),0)</f>
        <v>0</v>
      </c>
      <c r="U10" s="1">
        <f>IFERROR(VLOOKUP($A10,deliba,2,0)*(Físico!T10),0)</f>
        <v>0</v>
      </c>
      <c r="V10" s="1">
        <f>IFERROR(VLOOKUP($A10,deliba,2,0)*(Físico!U10),0)</f>
        <v>0</v>
      </c>
      <c r="W10" s="1">
        <f>IFERROR(VLOOKUP($A10,deliba,2,0)*(Físico!V10),0)</f>
        <v>0</v>
      </c>
      <c r="X10" s="1">
        <f>IFERROR(VLOOKUP($A10,deliba,2,0)*(Físico!W10),0)</f>
        <v>0</v>
      </c>
      <c r="Y10" s="1">
        <f>IFERROR(VLOOKUP($A10,deliba,2,0)*(Físico!X10),0)</f>
        <v>0</v>
      </c>
      <c r="Z10" s="1">
        <f>IFERROR(VLOOKUP($A10,deliba,2,0)*(Físico!Y10),0)</f>
        <v>0</v>
      </c>
      <c r="AA10" s="1">
        <f>IFERROR(VLOOKUP($A10,deliba,2,0)*(Físico!Z10),0)</f>
        <v>0</v>
      </c>
      <c r="AB10" s="1">
        <f>IFERROR(VLOOKUP($A10,deliba,2,0)*(Físico!AA10),0)</f>
        <v>0</v>
      </c>
      <c r="AC10" s="1">
        <f>IFERROR(VLOOKUP($A10,deliba,2,0)*(Físico!AB10),0)</f>
        <v>0</v>
      </c>
      <c r="AD10" s="1">
        <f>IFERROR(VLOOKUP($A10,deliba,2,0)*(Físico!AC10),0)</f>
        <v>0</v>
      </c>
      <c r="AE10" s="1">
        <f>IFERROR(VLOOKUP($A10,deliba,2,0)*(Físico!AD10),0)</f>
        <v>0</v>
      </c>
      <c r="AF10" s="1">
        <f>IFERROR(VLOOKUP($A10,deliba,2,0)*(Físico!AE10),0)</f>
        <v>0</v>
      </c>
      <c r="AG10" s="1">
        <f>IFERROR(VLOOKUP($A10,deliba,2,0)*(Físico!AF10),0)</f>
        <v>0</v>
      </c>
      <c r="AH10" s="1">
        <f>IFERROR(VLOOKUP($A10,deliba,2,0)*(Físico!AG10),0)</f>
        <v>0</v>
      </c>
      <c r="AI10" s="1">
        <f>IFERROR(VLOOKUP($A10,deliba,2,0)*(Físico!AH10),0)</f>
        <v>846.19</v>
      </c>
      <c r="AJ10" s="1">
        <f>IFERROR(VLOOKUP($A10,deliba,2,0)*(Físico!AI10),0)</f>
        <v>0</v>
      </c>
      <c r="AK10" s="1">
        <f>IFERROR(VLOOKUP($A10,deliba,2,0)*(Físico!AJ10),0)</f>
        <v>0</v>
      </c>
      <c r="AL10" s="1">
        <f>IFERROR(VLOOKUP($A10,deliba,2,0)*(Físico!AK10),0)</f>
        <v>0</v>
      </c>
      <c r="AM10" s="1">
        <f t="shared" si="1"/>
        <v>846.19</v>
      </c>
    </row>
    <row r="11" spans="1:39" x14ac:dyDescent="0.25">
      <c r="A11">
        <f t="shared" si="0"/>
        <v>405040202</v>
      </c>
      <c r="B11" t="s">
        <v>49</v>
      </c>
      <c r="C11" s="1">
        <f>IFERROR(VLOOKUP($A11,deliba,2,0)*(Físico!B11),0)</f>
        <v>0</v>
      </c>
      <c r="D11" s="1">
        <f>IFERROR(VLOOKUP($A11,deliba,2,0)*(Físico!C11),0)</f>
        <v>0</v>
      </c>
      <c r="E11" s="1">
        <f>IFERROR(VLOOKUP($A11,deliba,2,0)*(Físico!D11),0)</f>
        <v>0</v>
      </c>
      <c r="F11" s="1">
        <f>IFERROR(VLOOKUP($A11,deliba,2,0)*(Físico!E11),0)</f>
        <v>0</v>
      </c>
      <c r="G11" s="1">
        <f>IFERROR(VLOOKUP($A11,deliba,2,0)*(Físico!F11),0)</f>
        <v>0</v>
      </c>
      <c r="H11" s="1">
        <f>IFERROR(VLOOKUP($A11,deliba,2,0)*(Físico!G11),0)</f>
        <v>0</v>
      </c>
      <c r="I11" s="1">
        <f>IFERROR(VLOOKUP($A11,deliba,2,0)*(Físico!H11),0)</f>
        <v>0</v>
      </c>
      <c r="J11" s="1">
        <f>IFERROR(VLOOKUP($A11,deliba,2,0)*(Físico!I11),0)</f>
        <v>0</v>
      </c>
      <c r="K11" s="1">
        <f>IFERROR(VLOOKUP($A11,deliba,2,0)*(Físico!J11),0)</f>
        <v>0</v>
      </c>
      <c r="L11" s="1">
        <f>IFERROR(VLOOKUP($A11,deliba,2,0)*(Físico!K11),0)</f>
        <v>0</v>
      </c>
      <c r="M11" s="1">
        <f>IFERROR(VLOOKUP($A11,deliba,2,0)*(Físico!L11),0)</f>
        <v>0</v>
      </c>
      <c r="N11" s="1">
        <f>IFERROR(VLOOKUP($A11,deliba,2,0)*(Físico!M11),0)</f>
        <v>0</v>
      </c>
      <c r="O11" s="1">
        <f>IFERROR(VLOOKUP($A11,deliba,2,0)*(Físico!N11),0)</f>
        <v>0</v>
      </c>
      <c r="P11" s="1">
        <f>IFERROR(VLOOKUP($A11,deliba,2,0)*(Físico!O11),0)</f>
        <v>0</v>
      </c>
      <c r="Q11" s="1">
        <f>IFERROR(VLOOKUP($A11,deliba,2,0)*(Físico!P11),0)</f>
        <v>0</v>
      </c>
      <c r="R11" s="1">
        <f>IFERROR(VLOOKUP($A11,deliba,2,0)*(Físico!Q11),0)</f>
        <v>0</v>
      </c>
      <c r="S11" s="1">
        <f>IFERROR(VLOOKUP($A11,deliba,2,0)*(Físico!R11),0)</f>
        <v>0</v>
      </c>
      <c r="T11" s="1">
        <f>IFERROR(VLOOKUP($A11,deliba,2,0)*(Físico!S11),0)</f>
        <v>0</v>
      </c>
      <c r="U11" s="1">
        <f>IFERROR(VLOOKUP($A11,deliba,2,0)*(Físico!T11),0)</f>
        <v>0</v>
      </c>
      <c r="V11" s="1">
        <f>IFERROR(VLOOKUP($A11,deliba,2,0)*(Físico!U11),0)</f>
        <v>0</v>
      </c>
      <c r="W11" s="1">
        <f>IFERROR(VLOOKUP($A11,deliba,2,0)*(Físico!V11),0)</f>
        <v>0</v>
      </c>
      <c r="X11" s="1">
        <f>IFERROR(VLOOKUP($A11,deliba,2,0)*(Físico!W11),0)</f>
        <v>0</v>
      </c>
      <c r="Y11" s="1">
        <f>IFERROR(VLOOKUP($A11,deliba,2,0)*(Físico!X11),0)</f>
        <v>0</v>
      </c>
      <c r="Z11" s="1">
        <f>IFERROR(VLOOKUP($A11,deliba,2,0)*(Físico!Y11),0)</f>
        <v>0</v>
      </c>
      <c r="AA11" s="1">
        <f>IFERROR(VLOOKUP($A11,deliba,2,0)*(Físico!Z11),0)</f>
        <v>0</v>
      </c>
      <c r="AB11" s="1">
        <f>IFERROR(VLOOKUP($A11,deliba,2,0)*(Físico!AA11),0)</f>
        <v>0</v>
      </c>
      <c r="AC11" s="1">
        <f>IFERROR(VLOOKUP($A11,deliba,2,0)*(Físico!AB11),0)</f>
        <v>0</v>
      </c>
      <c r="AD11" s="1">
        <f>IFERROR(VLOOKUP($A11,deliba,2,0)*(Físico!AC11),0)</f>
        <v>0</v>
      </c>
      <c r="AE11" s="1">
        <f>IFERROR(VLOOKUP($A11,deliba,2,0)*(Físico!AD11),0)</f>
        <v>0</v>
      </c>
      <c r="AF11" s="1">
        <f>IFERROR(VLOOKUP($A11,deliba,2,0)*(Físico!AE11),0)</f>
        <v>0</v>
      </c>
      <c r="AG11" s="1">
        <f>IFERROR(VLOOKUP($A11,deliba,2,0)*(Físico!AF11),0)</f>
        <v>0</v>
      </c>
      <c r="AH11" s="1">
        <f>IFERROR(VLOOKUP($A11,deliba,2,0)*(Físico!AG11),0)</f>
        <v>0</v>
      </c>
      <c r="AI11" s="1">
        <f>IFERROR(VLOOKUP($A11,deliba,2,0)*(Físico!AH11),0)</f>
        <v>0</v>
      </c>
      <c r="AJ11" s="1">
        <f>IFERROR(VLOOKUP($A11,deliba,2,0)*(Físico!AI11),0)</f>
        <v>0</v>
      </c>
      <c r="AK11" s="1">
        <f>IFERROR(VLOOKUP($A11,deliba,2,0)*(Físico!AJ11),0)</f>
        <v>0</v>
      </c>
      <c r="AL11" s="1">
        <f>IFERROR(VLOOKUP($A11,deliba,2,0)*(Físico!AK11),0)</f>
        <v>0</v>
      </c>
      <c r="AM11" s="1">
        <f t="shared" si="1"/>
        <v>0</v>
      </c>
    </row>
    <row r="12" spans="1:39" x14ac:dyDescent="0.25">
      <c r="A12">
        <f t="shared" si="0"/>
        <v>405050020</v>
      </c>
      <c r="B12" t="s">
        <v>50</v>
      </c>
      <c r="C12" s="1">
        <f>IFERROR(VLOOKUP($A12,deliba,2,0)*(Físico!B12),0)</f>
        <v>15787.8</v>
      </c>
      <c r="D12" s="1">
        <f>IFERROR(VLOOKUP($A12,deliba,2,0)*(Físico!C12),0)</f>
        <v>451.08</v>
      </c>
      <c r="E12" s="1">
        <f>IFERROR(VLOOKUP($A12,deliba,2,0)*(Físico!D12),0)</f>
        <v>0</v>
      </c>
      <c r="F12" s="1">
        <f>IFERROR(VLOOKUP($A12,deliba,2,0)*(Físico!E12),0)</f>
        <v>0</v>
      </c>
      <c r="G12" s="1">
        <f>IFERROR(VLOOKUP($A12,deliba,2,0)*(Físico!F12),0)</f>
        <v>0</v>
      </c>
      <c r="H12" s="1">
        <f>IFERROR(VLOOKUP($A12,deliba,2,0)*(Físico!G12),0)</f>
        <v>0</v>
      </c>
      <c r="I12" s="1">
        <f>IFERROR(VLOOKUP($A12,deliba,2,0)*(Físico!H12),0)</f>
        <v>0</v>
      </c>
      <c r="J12" s="1">
        <f>IFERROR(VLOOKUP($A12,deliba,2,0)*(Físico!I12),0)</f>
        <v>0</v>
      </c>
      <c r="K12" s="1">
        <f>IFERROR(VLOOKUP($A12,deliba,2,0)*(Físico!J12),0)</f>
        <v>0</v>
      </c>
      <c r="L12" s="1">
        <f>IFERROR(VLOOKUP($A12,deliba,2,0)*(Físico!K12),0)</f>
        <v>0</v>
      </c>
      <c r="M12" s="1">
        <f>IFERROR(VLOOKUP($A12,deliba,2,0)*(Físico!L12),0)</f>
        <v>0</v>
      </c>
      <c r="N12" s="1">
        <f>IFERROR(VLOOKUP($A12,deliba,2,0)*(Físico!M12),0)</f>
        <v>0</v>
      </c>
      <c r="O12" s="1">
        <f>IFERROR(VLOOKUP($A12,deliba,2,0)*(Físico!N12),0)</f>
        <v>0</v>
      </c>
      <c r="P12" s="1">
        <f>IFERROR(VLOOKUP($A12,deliba,2,0)*(Físico!O12),0)</f>
        <v>0</v>
      </c>
      <c r="Q12" s="1">
        <f>IFERROR(VLOOKUP($A12,deliba,2,0)*(Físico!P12),0)</f>
        <v>0</v>
      </c>
      <c r="R12" s="1">
        <f>IFERROR(VLOOKUP($A12,deliba,2,0)*(Físico!Q12),0)</f>
        <v>0</v>
      </c>
      <c r="S12" s="1">
        <f>IFERROR(VLOOKUP($A12,deliba,2,0)*(Físico!R12),0)</f>
        <v>0</v>
      </c>
      <c r="T12" s="1">
        <f>IFERROR(VLOOKUP($A12,deliba,2,0)*(Físico!S12),0)</f>
        <v>0</v>
      </c>
      <c r="U12" s="1">
        <f>IFERROR(VLOOKUP($A12,deliba,2,0)*(Físico!T12),0)</f>
        <v>0</v>
      </c>
      <c r="V12" s="1">
        <f>IFERROR(VLOOKUP($A12,deliba,2,0)*(Físico!U12),0)</f>
        <v>902.16</v>
      </c>
      <c r="W12" s="1">
        <f>IFERROR(VLOOKUP($A12,deliba,2,0)*(Físico!V12),0)</f>
        <v>9021.6</v>
      </c>
      <c r="X12" s="1">
        <f>IFERROR(VLOOKUP($A12,deliba,2,0)*(Físico!W12),0)</f>
        <v>10374.84</v>
      </c>
      <c r="Y12" s="1">
        <f>IFERROR(VLOOKUP($A12,deliba,2,0)*(Físico!X12),0)</f>
        <v>4510.8</v>
      </c>
      <c r="Z12" s="1">
        <f>IFERROR(VLOOKUP($A12,deliba,2,0)*(Físico!Y12),0)</f>
        <v>0</v>
      </c>
      <c r="AA12" s="1">
        <f>IFERROR(VLOOKUP($A12,deliba,2,0)*(Físico!Z12),0)</f>
        <v>64955.519999999997</v>
      </c>
      <c r="AB12" s="1">
        <f>IFERROR(VLOOKUP($A12,deliba,2,0)*(Físico!AA12),0)</f>
        <v>38792.879999999997</v>
      </c>
      <c r="AC12" s="1">
        <f>IFERROR(VLOOKUP($A12,deliba,2,0)*(Físico!AB12),0)</f>
        <v>12179.16</v>
      </c>
      <c r="AD12" s="1">
        <f>IFERROR(VLOOKUP($A12,deliba,2,0)*(Físico!AC12),0)</f>
        <v>1804.32</v>
      </c>
      <c r="AE12" s="1">
        <f>IFERROR(VLOOKUP($A12,deliba,2,0)*(Físico!AD12),0)</f>
        <v>0</v>
      </c>
      <c r="AF12" s="1">
        <f>IFERROR(VLOOKUP($A12,deliba,2,0)*(Físico!AE12),0)</f>
        <v>0</v>
      </c>
      <c r="AG12" s="1">
        <f>IFERROR(VLOOKUP($A12,deliba,2,0)*(Físico!AF12),0)</f>
        <v>62249.04</v>
      </c>
      <c r="AH12" s="1">
        <f>IFERROR(VLOOKUP($A12,deliba,2,0)*(Físico!AG12),0)</f>
        <v>45559.08</v>
      </c>
      <c r="AI12" s="1">
        <f>IFERROR(VLOOKUP($A12,deliba,2,0)*(Físico!AH12),0)</f>
        <v>12179.16</v>
      </c>
      <c r="AJ12" s="1">
        <f>IFERROR(VLOOKUP($A12,deliba,2,0)*(Físico!AI12),0)</f>
        <v>0</v>
      </c>
      <c r="AK12" s="1">
        <f>IFERROR(VLOOKUP($A12,deliba,2,0)*(Físico!AJ12),0)</f>
        <v>44205.84</v>
      </c>
      <c r="AL12" s="1">
        <f>IFERROR(VLOOKUP($A12,deliba,2,0)*(Físico!AK12),0)</f>
        <v>63602.28</v>
      </c>
      <c r="AM12" s="1">
        <f t="shared" si="1"/>
        <v>386575.56000000006</v>
      </c>
    </row>
    <row r="13" spans="1:39" x14ac:dyDescent="0.25">
      <c r="A13">
        <f t="shared" si="0"/>
        <v>405050046</v>
      </c>
      <c r="B13" t="s">
        <v>51</v>
      </c>
      <c r="C13" s="1">
        <f>IFERROR(VLOOKUP($A13,deliba,2,0)*(Físico!B13),0)</f>
        <v>0</v>
      </c>
      <c r="D13" s="1">
        <f>IFERROR(VLOOKUP($A13,deliba,2,0)*(Físico!C13),0)</f>
        <v>0</v>
      </c>
      <c r="E13" s="1">
        <f>IFERROR(VLOOKUP($A13,deliba,2,0)*(Físico!D13),0)</f>
        <v>0</v>
      </c>
      <c r="F13" s="1">
        <f>IFERROR(VLOOKUP($A13,deliba,2,0)*(Físico!E13),0)</f>
        <v>0</v>
      </c>
      <c r="G13" s="1">
        <f>IFERROR(VLOOKUP($A13,deliba,2,0)*(Físico!F13),0)</f>
        <v>0</v>
      </c>
      <c r="H13" s="1">
        <f>IFERROR(VLOOKUP($A13,deliba,2,0)*(Físico!G13),0)</f>
        <v>0</v>
      </c>
      <c r="I13" s="1">
        <f>IFERROR(VLOOKUP($A13,deliba,2,0)*(Físico!H13),0)</f>
        <v>0</v>
      </c>
      <c r="J13" s="1">
        <f>IFERROR(VLOOKUP($A13,deliba,2,0)*(Físico!I13),0)</f>
        <v>0</v>
      </c>
      <c r="K13" s="1">
        <f>IFERROR(VLOOKUP($A13,deliba,2,0)*(Físico!J13),0)</f>
        <v>0</v>
      </c>
      <c r="L13" s="1">
        <f>IFERROR(VLOOKUP($A13,deliba,2,0)*(Físico!K13),0)</f>
        <v>0</v>
      </c>
      <c r="M13" s="1">
        <f>IFERROR(VLOOKUP($A13,deliba,2,0)*(Físico!L13),0)</f>
        <v>0</v>
      </c>
      <c r="N13" s="1">
        <f>IFERROR(VLOOKUP($A13,deliba,2,0)*(Físico!M13),0)</f>
        <v>0</v>
      </c>
      <c r="O13" s="1">
        <f>IFERROR(VLOOKUP($A13,deliba,2,0)*(Físico!N13),0)</f>
        <v>0</v>
      </c>
      <c r="P13" s="1">
        <f>IFERROR(VLOOKUP($A13,deliba,2,0)*(Físico!O13),0)</f>
        <v>0</v>
      </c>
      <c r="Q13" s="1">
        <f>IFERROR(VLOOKUP($A13,deliba,2,0)*(Físico!P13),0)</f>
        <v>0</v>
      </c>
      <c r="R13" s="1">
        <f>IFERROR(VLOOKUP($A13,deliba,2,0)*(Físico!Q13),0)</f>
        <v>0</v>
      </c>
      <c r="S13" s="1">
        <f>IFERROR(VLOOKUP($A13,deliba,2,0)*(Físico!R13),0)</f>
        <v>0</v>
      </c>
      <c r="T13" s="1">
        <f>IFERROR(VLOOKUP($A13,deliba,2,0)*(Físico!S13),0)</f>
        <v>0</v>
      </c>
      <c r="U13" s="1">
        <f>IFERROR(VLOOKUP($A13,deliba,2,0)*(Físico!T13),0)</f>
        <v>0</v>
      </c>
      <c r="V13" s="1">
        <f>IFERROR(VLOOKUP($A13,deliba,2,0)*(Físico!U13),0)</f>
        <v>0</v>
      </c>
      <c r="W13" s="1">
        <f>IFERROR(VLOOKUP($A13,deliba,2,0)*(Físico!V13),0)</f>
        <v>0</v>
      </c>
      <c r="X13" s="1">
        <f>IFERROR(VLOOKUP($A13,deliba,2,0)*(Físico!W13),0)</f>
        <v>0</v>
      </c>
      <c r="Y13" s="1">
        <f>IFERROR(VLOOKUP($A13,deliba,2,0)*(Físico!X13),0)</f>
        <v>0</v>
      </c>
      <c r="Z13" s="1">
        <f>IFERROR(VLOOKUP($A13,deliba,2,0)*(Físico!Y13),0)</f>
        <v>0</v>
      </c>
      <c r="AA13" s="1">
        <f>IFERROR(VLOOKUP($A13,deliba,2,0)*(Físico!Z13),0)</f>
        <v>0</v>
      </c>
      <c r="AB13" s="1">
        <f>IFERROR(VLOOKUP($A13,deliba,2,0)*(Físico!AA13),0)</f>
        <v>0</v>
      </c>
      <c r="AC13" s="1">
        <f>IFERROR(VLOOKUP($A13,deliba,2,0)*(Físico!AB13),0)</f>
        <v>0</v>
      </c>
      <c r="AD13" s="1">
        <f>IFERROR(VLOOKUP($A13,deliba,2,0)*(Físico!AC13),0)</f>
        <v>0</v>
      </c>
      <c r="AE13" s="1">
        <f>IFERROR(VLOOKUP($A13,deliba,2,0)*(Físico!AD13),0)</f>
        <v>0</v>
      </c>
      <c r="AF13" s="1">
        <f>IFERROR(VLOOKUP($A13,deliba,2,0)*(Físico!AE13),0)</f>
        <v>0</v>
      </c>
      <c r="AG13" s="1">
        <f>IFERROR(VLOOKUP($A13,deliba,2,0)*(Físico!AF13),0)</f>
        <v>0</v>
      </c>
      <c r="AH13" s="1">
        <f>IFERROR(VLOOKUP($A13,deliba,2,0)*(Físico!AG13),0)</f>
        <v>0</v>
      </c>
      <c r="AI13" s="1">
        <f>IFERROR(VLOOKUP($A13,deliba,2,0)*(Físico!AH13),0)</f>
        <v>0</v>
      </c>
      <c r="AJ13" s="1">
        <f>IFERROR(VLOOKUP($A13,deliba,2,0)*(Físico!AI13),0)</f>
        <v>0</v>
      </c>
      <c r="AK13" s="1">
        <f>IFERROR(VLOOKUP($A13,deliba,2,0)*(Físico!AJ13),0)</f>
        <v>0</v>
      </c>
      <c r="AL13" s="1">
        <f>IFERROR(VLOOKUP($A13,deliba,2,0)*(Físico!AK13),0)</f>
        <v>0</v>
      </c>
      <c r="AM13" s="1">
        <f t="shared" si="1"/>
        <v>0</v>
      </c>
    </row>
    <row r="14" spans="1:39" x14ac:dyDescent="0.25">
      <c r="A14">
        <f t="shared" si="0"/>
        <v>405050127</v>
      </c>
      <c r="B14" t="s">
        <v>52</v>
      </c>
      <c r="C14" s="1">
        <f>IFERROR(VLOOKUP($A14,deliba,2,0)*(Físico!B14),0)</f>
        <v>0</v>
      </c>
      <c r="D14" s="1">
        <f>IFERROR(VLOOKUP($A14,deliba,2,0)*(Físico!C14),0)</f>
        <v>0</v>
      </c>
      <c r="E14" s="1">
        <f>IFERROR(VLOOKUP($A14,deliba,2,0)*(Físico!D14),0)</f>
        <v>0</v>
      </c>
      <c r="F14" s="1">
        <f>IFERROR(VLOOKUP($A14,deliba,2,0)*(Físico!E14),0)</f>
        <v>0</v>
      </c>
      <c r="G14" s="1">
        <f>IFERROR(VLOOKUP($A14,deliba,2,0)*(Físico!F14),0)</f>
        <v>0</v>
      </c>
      <c r="H14" s="1">
        <f>IFERROR(VLOOKUP($A14,deliba,2,0)*(Físico!G14),0)</f>
        <v>0</v>
      </c>
      <c r="I14" s="1">
        <f>IFERROR(VLOOKUP($A14,deliba,2,0)*(Físico!H14),0)</f>
        <v>0</v>
      </c>
      <c r="J14" s="1">
        <f>IFERROR(VLOOKUP($A14,deliba,2,0)*(Físico!I14),0)</f>
        <v>0</v>
      </c>
      <c r="K14" s="1">
        <f>IFERROR(VLOOKUP($A14,deliba,2,0)*(Físico!J14),0)</f>
        <v>0</v>
      </c>
      <c r="L14" s="1">
        <f>IFERROR(VLOOKUP($A14,deliba,2,0)*(Físico!K14),0)</f>
        <v>0</v>
      </c>
      <c r="M14" s="1">
        <f>IFERROR(VLOOKUP($A14,deliba,2,0)*(Físico!L14),0)</f>
        <v>0</v>
      </c>
      <c r="N14" s="1">
        <f>IFERROR(VLOOKUP($A14,deliba,2,0)*(Físico!M14),0)</f>
        <v>0</v>
      </c>
      <c r="O14" s="1">
        <f>IFERROR(VLOOKUP($A14,deliba,2,0)*(Físico!N14),0)</f>
        <v>0</v>
      </c>
      <c r="P14" s="1">
        <f>IFERROR(VLOOKUP($A14,deliba,2,0)*(Físico!O14),0)</f>
        <v>0</v>
      </c>
      <c r="Q14" s="1">
        <f>IFERROR(VLOOKUP($A14,deliba,2,0)*(Físico!P14),0)</f>
        <v>0</v>
      </c>
      <c r="R14" s="1">
        <f>IFERROR(VLOOKUP($A14,deliba,2,0)*(Físico!Q14),0)</f>
        <v>0</v>
      </c>
      <c r="S14" s="1">
        <f>IFERROR(VLOOKUP($A14,deliba,2,0)*(Físico!R14),0)</f>
        <v>0</v>
      </c>
      <c r="T14" s="1">
        <f>IFERROR(VLOOKUP($A14,deliba,2,0)*(Físico!S14),0)</f>
        <v>0</v>
      </c>
      <c r="U14" s="1">
        <f>IFERROR(VLOOKUP($A14,deliba,2,0)*(Físico!T14),0)</f>
        <v>0</v>
      </c>
      <c r="V14" s="1">
        <f>IFERROR(VLOOKUP($A14,deliba,2,0)*(Físico!U14),0)</f>
        <v>0</v>
      </c>
      <c r="W14" s="1">
        <f>IFERROR(VLOOKUP($A14,deliba,2,0)*(Físico!V14),0)</f>
        <v>0</v>
      </c>
      <c r="X14" s="1">
        <f>IFERROR(VLOOKUP($A14,deliba,2,0)*(Físico!W14),0)</f>
        <v>0</v>
      </c>
      <c r="Y14" s="1">
        <f>IFERROR(VLOOKUP($A14,deliba,2,0)*(Físico!X14),0)</f>
        <v>0</v>
      </c>
      <c r="Z14" s="1">
        <f>IFERROR(VLOOKUP($A14,deliba,2,0)*(Físico!Y14),0)</f>
        <v>9720</v>
      </c>
      <c r="AA14" s="1">
        <f>IFERROR(VLOOKUP($A14,deliba,2,0)*(Físico!Z14),0)</f>
        <v>0</v>
      </c>
      <c r="AB14" s="1">
        <f>IFERROR(VLOOKUP($A14,deliba,2,0)*(Físico!AA14),0)</f>
        <v>0</v>
      </c>
      <c r="AC14" s="1">
        <f>IFERROR(VLOOKUP($A14,deliba,2,0)*(Físico!AB14),0)</f>
        <v>0</v>
      </c>
      <c r="AD14" s="1">
        <f>IFERROR(VLOOKUP($A14,deliba,2,0)*(Físico!AC14),0)</f>
        <v>0</v>
      </c>
      <c r="AE14" s="1">
        <f>IFERROR(VLOOKUP($A14,deliba,2,0)*(Físico!AD14),0)</f>
        <v>0</v>
      </c>
      <c r="AF14" s="1">
        <f>IFERROR(VLOOKUP($A14,deliba,2,0)*(Físico!AE14),0)</f>
        <v>0</v>
      </c>
      <c r="AG14" s="1">
        <f>IFERROR(VLOOKUP($A14,deliba,2,0)*(Físico!AF14),0)</f>
        <v>0</v>
      </c>
      <c r="AH14" s="1">
        <f>IFERROR(VLOOKUP($A14,deliba,2,0)*(Físico!AG14),0)</f>
        <v>0</v>
      </c>
      <c r="AI14" s="1">
        <f>IFERROR(VLOOKUP($A14,deliba,2,0)*(Físico!AH14),0)</f>
        <v>0</v>
      </c>
      <c r="AJ14" s="1">
        <f>IFERROR(VLOOKUP($A14,deliba,2,0)*(Físico!AI14),0)</f>
        <v>0</v>
      </c>
      <c r="AK14" s="1">
        <f>IFERROR(VLOOKUP($A14,deliba,2,0)*(Físico!AJ14),0)</f>
        <v>810</v>
      </c>
      <c r="AL14" s="1">
        <f>IFERROR(VLOOKUP($A14,deliba,2,0)*(Físico!AK14),0)</f>
        <v>0</v>
      </c>
      <c r="AM14" s="1">
        <f t="shared" si="1"/>
        <v>10530</v>
      </c>
    </row>
    <row r="15" spans="1:39" x14ac:dyDescent="0.25">
      <c r="A15">
        <f t="shared" si="0"/>
        <v>405050151</v>
      </c>
      <c r="B15" t="s">
        <v>53</v>
      </c>
      <c r="C15" s="1">
        <f>IFERROR(VLOOKUP($A15,deliba,2,0)*(Físico!B15),0)</f>
        <v>0</v>
      </c>
      <c r="D15" s="1">
        <f>IFERROR(VLOOKUP($A15,deliba,2,0)*(Físico!C15),0)</f>
        <v>0</v>
      </c>
      <c r="E15" s="1">
        <f>IFERROR(VLOOKUP($A15,deliba,2,0)*(Físico!D15),0)</f>
        <v>0</v>
      </c>
      <c r="F15" s="1">
        <f>IFERROR(VLOOKUP($A15,deliba,2,0)*(Físico!E15),0)</f>
        <v>0</v>
      </c>
      <c r="G15" s="1">
        <f>IFERROR(VLOOKUP($A15,deliba,2,0)*(Físico!F15),0)</f>
        <v>0</v>
      </c>
      <c r="H15" s="1">
        <f>IFERROR(VLOOKUP($A15,deliba,2,0)*(Físico!G15),0)</f>
        <v>0</v>
      </c>
      <c r="I15" s="1">
        <f>IFERROR(VLOOKUP($A15,deliba,2,0)*(Físico!H15),0)</f>
        <v>0</v>
      </c>
      <c r="J15" s="1">
        <f>IFERROR(VLOOKUP($A15,deliba,2,0)*(Físico!I15),0)</f>
        <v>0</v>
      </c>
      <c r="K15" s="1">
        <f>IFERROR(VLOOKUP($A15,deliba,2,0)*(Físico!J15),0)</f>
        <v>0</v>
      </c>
      <c r="L15" s="1">
        <f>IFERROR(VLOOKUP($A15,deliba,2,0)*(Físico!K15),0)</f>
        <v>0</v>
      </c>
      <c r="M15" s="1">
        <f>IFERROR(VLOOKUP($A15,deliba,2,0)*(Físico!L15),0)</f>
        <v>0</v>
      </c>
      <c r="N15" s="1">
        <f>IFERROR(VLOOKUP($A15,deliba,2,0)*(Físico!M15),0)</f>
        <v>0</v>
      </c>
      <c r="O15" s="1">
        <f>IFERROR(VLOOKUP($A15,deliba,2,0)*(Físico!N15),0)</f>
        <v>0</v>
      </c>
      <c r="P15" s="1">
        <f>IFERROR(VLOOKUP($A15,deliba,2,0)*(Físico!O15),0)</f>
        <v>0</v>
      </c>
      <c r="Q15" s="1">
        <f>IFERROR(VLOOKUP($A15,deliba,2,0)*(Físico!P15),0)</f>
        <v>0</v>
      </c>
      <c r="R15" s="1">
        <f>IFERROR(VLOOKUP($A15,deliba,2,0)*(Físico!Q15),0)</f>
        <v>0</v>
      </c>
      <c r="S15" s="1">
        <f>IFERROR(VLOOKUP($A15,deliba,2,0)*(Físico!R15),0)</f>
        <v>0</v>
      </c>
      <c r="T15" s="1">
        <f>IFERROR(VLOOKUP($A15,deliba,2,0)*(Físico!S15),0)</f>
        <v>0</v>
      </c>
      <c r="U15" s="1">
        <f>IFERROR(VLOOKUP($A15,deliba,2,0)*(Físico!T15),0)</f>
        <v>0</v>
      </c>
      <c r="V15" s="1">
        <f>IFERROR(VLOOKUP($A15,deliba,2,0)*(Físico!U15),0)</f>
        <v>0</v>
      </c>
      <c r="W15" s="1">
        <f>IFERROR(VLOOKUP($A15,deliba,2,0)*(Físico!V15),0)</f>
        <v>1112.83</v>
      </c>
      <c r="X15" s="1">
        <f>IFERROR(VLOOKUP($A15,deliba,2,0)*(Físico!W15),0)</f>
        <v>0</v>
      </c>
      <c r="Y15" s="1">
        <f>IFERROR(VLOOKUP($A15,deliba,2,0)*(Físico!X15),0)</f>
        <v>0</v>
      </c>
      <c r="Z15" s="1">
        <f>IFERROR(VLOOKUP($A15,deliba,2,0)*(Físico!Y15),0)</f>
        <v>0</v>
      </c>
      <c r="AA15" s="1">
        <f>IFERROR(VLOOKUP($A15,deliba,2,0)*(Físico!Z15),0)</f>
        <v>0</v>
      </c>
      <c r="AB15" s="1">
        <f>IFERROR(VLOOKUP($A15,deliba,2,0)*(Físico!AA15),0)</f>
        <v>0</v>
      </c>
      <c r="AC15" s="1">
        <f>IFERROR(VLOOKUP($A15,deliba,2,0)*(Físico!AB15),0)</f>
        <v>0</v>
      </c>
      <c r="AD15" s="1">
        <f>IFERROR(VLOOKUP($A15,deliba,2,0)*(Físico!AC15),0)</f>
        <v>0</v>
      </c>
      <c r="AE15" s="1">
        <f>IFERROR(VLOOKUP($A15,deliba,2,0)*(Físico!AD15),0)</f>
        <v>0</v>
      </c>
      <c r="AF15" s="1">
        <f>IFERROR(VLOOKUP($A15,deliba,2,0)*(Físico!AE15),0)</f>
        <v>0</v>
      </c>
      <c r="AG15" s="1">
        <f>IFERROR(VLOOKUP($A15,deliba,2,0)*(Físico!AF15),0)</f>
        <v>0</v>
      </c>
      <c r="AH15" s="1">
        <f>IFERROR(VLOOKUP($A15,deliba,2,0)*(Físico!AG15),0)</f>
        <v>0</v>
      </c>
      <c r="AI15" s="1">
        <f>IFERROR(VLOOKUP($A15,deliba,2,0)*(Físico!AH15),0)</f>
        <v>2225.66</v>
      </c>
      <c r="AJ15" s="1">
        <f>IFERROR(VLOOKUP($A15,deliba,2,0)*(Físico!AI15),0)</f>
        <v>0</v>
      </c>
      <c r="AK15" s="1">
        <f>IFERROR(VLOOKUP($A15,deliba,2,0)*(Físico!AJ15),0)</f>
        <v>0</v>
      </c>
      <c r="AL15" s="1">
        <f>IFERROR(VLOOKUP($A15,deliba,2,0)*(Físico!AK15),0)</f>
        <v>0</v>
      </c>
      <c r="AM15" s="1">
        <f t="shared" si="1"/>
        <v>3338.49</v>
      </c>
    </row>
    <row r="16" spans="1:39" x14ac:dyDescent="0.25">
      <c r="A16">
        <f t="shared" si="0"/>
        <v>405050194</v>
      </c>
      <c r="B16" t="s">
        <v>54</v>
      </c>
      <c r="C16" s="1">
        <f>IFERROR(VLOOKUP($A16,deliba,2,0)*(Físico!B16),0)</f>
        <v>0</v>
      </c>
      <c r="D16" s="1">
        <f>IFERROR(VLOOKUP($A16,deliba,2,0)*(Físico!C16),0)</f>
        <v>810</v>
      </c>
      <c r="E16" s="1">
        <f>IFERROR(VLOOKUP($A16,deliba,2,0)*(Físico!D16),0)</f>
        <v>0</v>
      </c>
      <c r="F16" s="1">
        <f>IFERROR(VLOOKUP($A16,deliba,2,0)*(Físico!E16),0)</f>
        <v>0</v>
      </c>
      <c r="G16" s="1">
        <f>IFERROR(VLOOKUP($A16,deliba,2,0)*(Físico!F16),0)</f>
        <v>0</v>
      </c>
      <c r="H16" s="1">
        <f>IFERROR(VLOOKUP($A16,deliba,2,0)*(Físico!G16),0)</f>
        <v>0</v>
      </c>
      <c r="I16" s="1">
        <f>IFERROR(VLOOKUP($A16,deliba,2,0)*(Físico!H16),0)</f>
        <v>0</v>
      </c>
      <c r="J16" s="1">
        <f>IFERROR(VLOOKUP($A16,deliba,2,0)*(Físico!I16),0)</f>
        <v>0</v>
      </c>
      <c r="K16" s="1">
        <f>IFERROR(VLOOKUP($A16,deliba,2,0)*(Físico!J16),0)</f>
        <v>0</v>
      </c>
      <c r="L16" s="1">
        <f>IFERROR(VLOOKUP($A16,deliba,2,0)*(Físico!K16),0)</f>
        <v>0</v>
      </c>
      <c r="M16" s="1">
        <f>IFERROR(VLOOKUP($A16,deliba,2,0)*(Físico!L16),0)</f>
        <v>0</v>
      </c>
      <c r="N16" s="1">
        <f>IFERROR(VLOOKUP($A16,deliba,2,0)*(Físico!M16),0)</f>
        <v>0</v>
      </c>
      <c r="O16" s="1">
        <f>IFERROR(VLOOKUP($A16,deliba,2,0)*(Físico!N16),0)</f>
        <v>0</v>
      </c>
      <c r="P16" s="1">
        <f>IFERROR(VLOOKUP($A16,deliba,2,0)*(Físico!O16),0)</f>
        <v>0</v>
      </c>
      <c r="Q16" s="1">
        <f>IFERROR(VLOOKUP($A16,deliba,2,0)*(Físico!P16),0)</f>
        <v>0</v>
      </c>
      <c r="R16" s="1">
        <f>IFERROR(VLOOKUP($A16,deliba,2,0)*(Físico!Q16),0)</f>
        <v>0</v>
      </c>
      <c r="S16" s="1">
        <f>IFERROR(VLOOKUP($A16,deliba,2,0)*(Físico!R16),0)</f>
        <v>0</v>
      </c>
      <c r="T16" s="1">
        <f>IFERROR(VLOOKUP($A16,deliba,2,0)*(Físico!S16),0)</f>
        <v>0</v>
      </c>
      <c r="U16" s="1">
        <f>IFERROR(VLOOKUP($A16,deliba,2,0)*(Físico!T16),0)</f>
        <v>0</v>
      </c>
      <c r="V16" s="1">
        <f>IFERROR(VLOOKUP($A16,deliba,2,0)*(Físico!U16),0)</f>
        <v>0</v>
      </c>
      <c r="W16" s="1">
        <f>IFERROR(VLOOKUP($A16,deliba,2,0)*(Físico!V16),0)</f>
        <v>2025</v>
      </c>
      <c r="X16" s="1">
        <f>IFERROR(VLOOKUP($A16,deliba,2,0)*(Físico!W16),0)</f>
        <v>0</v>
      </c>
      <c r="Y16" s="1">
        <f>IFERROR(VLOOKUP($A16,deliba,2,0)*(Físico!X16),0)</f>
        <v>0</v>
      </c>
      <c r="Z16" s="1">
        <f>IFERROR(VLOOKUP($A16,deliba,2,0)*(Físico!Y16),0)</f>
        <v>810</v>
      </c>
      <c r="AA16" s="1">
        <f>IFERROR(VLOOKUP($A16,deliba,2,0)*(Físico!Z16),0)</f>
        <v>0</v>
      </c>
      <c r="AB16" s="1">
        <f>IFERROR(VLOOKUP($A16,deliba,2,0)*(Físico!AA16),0)</f>
        <v>0</v>
      </c>
      <c r="AC16" s="1">
        <f>IFERROR(VLOOKUP($A16,deliba,2,0)*(Físico!AB16),0)</f>
        <v>1620</v>
      </c>
      <c r="AD16" s="1">
        <f>IFERROR(VLOOKUP($A16,deliba,2,0)*(Físico!AC16),0)</f>
        <v>0</v>
      </c>
      <c r="AE16" s="1">
        <f>IFERROR(VLOOKUP($A16,deliba,2,0)*(Físico!AD16),0)</f>
        <v>0</v>
      </c>
      <c r="AF16" s="1">
        <f>IFERROR(VLOOKUP($A16,deliba,2,0)*(Físico!AE16),0)</f>
        <v>0</v>
      </c>
      <c r="AG16" s="1">
        <f>IFERROR(VLOOKUP($A16,deliba,2,0)*(Físico!AF16),0)</f>
        <v>0</v>
      </c>
      <c r="AH16" s="1">
        <f>IFERROR(VLOOKUP($A16,deliba,2,0)*(Físico!AG16),0)</f>
        <v>0</v>
      </c>
      <c r="AI16" s="1">
        <f>IFERROR(VLOOKUP($A16,deliba,2,0)*(Físico!AH16),0)</f>
        <v>0</v>
      </c>
      <c r="AJ16" s="1">
        <f>IFERROR(VLOOKUP($A16,deliba,2,0)*(Físico!AI16),0)</f>
        <v>0</v>
      </c>
      <c r="AK16" s="1">
        <f>IFERROR(VLOOKUP($A16,deliba,2,0)*(Físico!AJ16),0)</f>
        <v>0</v>
      </c>
      <c r="AL16" s="1">
        <f>IFERROR(VLOOKUP($A16,deliba,2,0)*(Físico!AK16),0)</f>
        <v>0</v>
      </c>
      <c r="AM16" s="1">
        <f t="shared" si="1"/>
        <v>5265</v>
      </c>
    </row>
    <row r="17" spans="1:39" x14ac:dyDescent="0.25">
      <c r="A17">
        <f t="shared" si="0"/>
        <v>405050216</v>
      </c>
      <c r="B17" t="s">
        <v>55</v>
      </c>
      <c r="C17" s="1">
        <f>IFERROR(VLOOKUP($A17,deliba,2,0)*(Físico!B17),0)</f>
        <v>0</v>
      </c>
      <c r="D17" s="1">
        <f>IFERROR(VLOOKUP($A17,deliba,2,0)*(Físico!C17),0)</f>
        <v>0</v>
      </c>
      <c r="E17" s="1">
        <f>IFERROR(VLOOKUP($A17,deliba,2,0)*(Físico!D17),0)</f>
        <v>0</v>
      </c>
      <c r="F17" s="1">
        <f>IFERROR(VLOOKUP($A17,deliba,2,0)*(Físico!E17),0)</f>
        <v>0</v>
      </c>
      <c r="G17" s="1">
        <f>IFERROR(VLOOKUP($A17,deliba,2,0)*(Físico!F17),0)</f>
        <v>0</v>
      </c>
      <c r="H17" s="1">
        <f>IFERROR(VLOOKUP($A17,deliba,2,0)*(Físico!G17),0)</f>
        <v>0</v>
      </c>
      <c r="I17" s="1">
        <f>IFERROR(VLOOKUP($A17,deliba,2,0)*(Físico!H17),0)</f>
        <v>0</v>
      </c>
      <c r="J17" s="1">
        <f>IFERROR(VLOOKUP($A17,deliba,2,0)*(Físico!I17),0)</f>
        <v>0</v>
      </c>
      <c r="K17" s="1">
        <f>IFERROR(VLOOKUP($A17,deliba,2,0)*(Físico!J17),0)</f>
        <v>0</v>
      </c>
      <c r="L17" s="1">
        <f>IFERROR(VLOOKUP($A17,deliba,2,0)*(Físico!K17),0)</f>
        <v>0</v>
      </c>
      <c r="M17" s="1">
        <f>IFERROR(VLOOKUP($A17,deliba,2,0)*(Físico!L17),0)</f>
        <v>0</v>
      </c>
      <c r="N17" s="1">
        <f>IFERROR(VLOOKUP($A17,deliba,2,0)*(Físico!M17),0)</f>
        <v>0</v>
      </c>
      <c r="O17" s="1">
        <f>IFERROR(VLOOKUP($A17,deliba,2,0)*(Físico!N17),0)</f>
        <v>0</v>
      </c>
      <c r="P17" s="1">
        <f>IFERROR(VLOOKUP($A17,deliba,2,0)*(Físico!O17),0)</f>
        <v>0</v>
      </c>
      <c r="Q17" s="1">
        <f>IFERROR(VLOOKUP($A17,deliba,2,0)*(Físico!P17),0)</f>
        <v>0</v>
      </c>
      <c r="R17" s="1">
        <f>IFERROR(VLOOKUP($A17,deliba,2,0)*(Físico!Q17),0)</f>
        <v>0</v>
      </c>
      <c r="S17" s="1">
        <f>IFERROR(VLOOKUP($A17,deliba,2,0)*(Físico!R17),0)</f>
        <v>0</v>
      </c>
      <c r="T17" s="1">
        <f>IFERROR(VLOOKUP($A17,deliba,2,0)*(Físico!S17),0)</f>
        <v>0</v>
      </c>
      <c r="U17" s="1">
        <f>IFERROR(VLOOKUP($A17,deliba,2,0)*(Físico!T17),0)</f>
        <v>0</v>
      </c>
      <c r="V17" s="1">
        <f>IFERROR(VLOOKUP($A17,deliba,2,0)*(Físico!U17),0)</f>
        <v>0</v>
      </c>
      <c r="W17" s="1">
        <f>IFERROR(VLOOKUP($A17,deliba,2,0)*(Físico!V17),0)</f>
        <v>0</v>
      </c>
      <c r="X17" s="1">
        <f>IFERROR(VLOOKUP($A17,deliba,2,0)*(Físico!W17),0)</f>
        <v>0</v>
      </c>
      <c r="Y17" s="1">
        <f>IFERROR(VLOOKUP($A17,deliba,2,0)*(Físico!X17),0)</f>
        <v>0</v>
      </c>
      <c r="Z17" s="1">
        <f>IFERROR(VLOOKUP($A17,deliba,2,0)*(Físico!Y17),0)</f>
        <v>2584.0499999999997</v>
      </c>
      <c r="AA17" s="1">
        <f>IFERROR(VLOOKUP($A17,deliba,2,0)*(Físico!Z17),0)</f>
        <v>0</v>
      </c>
      <c r="AB17" s="1">
        <f>IFERROR(VLOOKUP($A17,deliba,2,0)*(Físico!AA17),0)</f>
        <v>0</v>
      </c>
      <c r="AC17" s="1">
        <f>IFERROR(VLOOKUP($A17,deliba,2,0)*(Físico!AB17),0)</f>
        <v>0</v>
      </c>
      <c r="AD17" s="1">
        <f>IFERROR(VLOOKUP($A17,deliba,2,0)*(Físico!AC17),0)</f>
        <v>0</v>
      </c>
      <c r="AE17" s="1">
        <f>IFERROR(VLOOKUP($A17,deliba,2,0)*(Físico!AD17),0)</f>
        <v>0</v>
      </c>
      <c r="AF17" s="1">
        <f>IFERROR(VLOOKUP($A17,deliba,2,0)*(Físico!AE17),0)</f>
        <v>0</v>
      </c>
      <c r="AG17" s="1">
        <f>IFERROR(VLOOKUP($A17,deliba,2,0)*(Físico!AF17),0)</f>
        <v>0</v>
      </c>
      <c r="AH17" s="1">
        <f>IFERROR(VLOOKUP($A17,deliba,2,0)*(Físico!AG17),0)</f>
        <v>0</v>
      </c>
      <c r="AI17" s="1">
        <f>IFERROR(VLOOKUP($A17,deliba,2,0)*(Físico!AH17),0)</f>
        <v>0</v>
      </c>
      <c r="AJ17" s="1">
        <f>IFERROR(VLOOKUP($A17,deliba,2,0)*(Físico!AI17),0)</f>
        <v>0</v>
      </c>
      <c r="AK17" s="1">
        <f>IFERROR(VLOOKUP($A17,deliba,2,0)*(Físico!AJ17),0)</f>
        <v>0</v>
      </c>
      <c r="AL17" s="1">
        <f>IFERROR(VLOOKUP($A17,deliba,2,0)*(Físico!AK17),0)</f>
        <v>0</v>
      </c>
      <c r="AM17" s="1">
        <f t="shared" si="1"/>
        <v>2584.0499999999997</v>
      </c>
    </row>
    <row r="18" spans="1:39" x14ac:dyDescent="0.25">
      <c r="A18">
        <f t="shared" si="0"/>
        <v>405050224</v>
      </c>
      <c r="B18" t="s">
        <v>56</v>
      </c>
      <c r="C18" s="1">
        <f>IFERROR(VLOOKUP($A18,deliba,2,0)*(Físico!B18),0)</f>
        <v>0</v>
      </c>
      <c r="D18" s="1">
        <f>IFERROR(VLOOKUP($A18,deliba,2,0)*(Físico!C18),0)</f>
        <v>0</v>
      </c>
      <c r="E18" s="1">
        <f>IFERROR(VLOOKUP($A18,deliba,2,0)*(Físico!D18),0)</f>
        <v>0</v>
      </c>
      <c r="F18" s="1">
        <f>IFERROR(VLOOKUP($A18,deliba,2,0)*(Físico!E18),0)</f>
        <v>0</v>
      </c>
      <c r="G18" s="1">
        <f>IFERROR(VLOOKUP($A18,deliba,2,0)*(Físico!F18),0)</f>
        <v>0</v>
      </c>
      <c r="H18" s="1">
        <f>IFERROR(VLOOKUP($A18,deliba,2,0)*(Físico!G18),0)</f>
        <v>0</v>
      </c>
      <c r="I18" s="1">
        <f>IFERROR(VLOOKUP($A18,deliba,2,0)*(Físico!H18),0)</f>
        <v>0</v>
      </c>
      <c r="J18" s="1">
        <f>IFERROR(VLOOKUP($A18,deliba,2,0)*(Físico!I18),0)</f>
        <v>0</v>
      </c>
      <c r="K18" s="1">
        <f>IFERROR(VLOOKUP($A18,deliba,2,0)*(Físico!J18),0)</f>
        <v>0</v>
      </c>
      <c r="L18" s="1">
        <f>IFERROR(VLOOKUP($A18,deliba,2,0)*(Físico!K18),0)</f>
        <v>0</v>
      </c>
      <c r="M18" s="1">
        <f>IFERROR(VLOOKUP($A18,deliba,2,0)*(Físico!L18),0)</f>
        <v>0</v>
      </c>
      <c r="N18" s="1">
        <f>IFERROR(VLOOKUP($A18,deliba,2,0)*(Físico!M18),0)</f>
        <v>0</v>
      </c>
      <c r="O18" s="1">
        <f>IFERROR(VLOOKUP($A18,deliba,2,0)*(Físico!N18),0)</f>
        <v>0</v>
      </c>
      <c r="P18" s="1">
        <f>IFERROR(VLOOKUP($A18,deliba,2,0)*(Físico!O18),0)</f>
        <v>0</v>
      </c>
      <c r="Q18" s="1">
        <f>IFERROR(VLOOKUP($A18,deliba,2,0)*(Físico!P18),0)</f>
        <v>56737.2</v>
      </c>
      <c r="R18" s="1">
        <f>IFERROR(VLOOKUP($A18,deliba,2,0)*(Físico!Q18),0)</f>
        <v>0</v>
      </c>
      <c r="S18" s="1">
        <f>IFERROR(VLOOKUP($A18,deliba,2,0)*(Físico!R18),0)</f>
        <v>0</v>
      </c>
      <c r="T18" s="1">
        <f>IFERROR(VLOOKUP($A18,deliba,2,0)*(Físico!S18),0)</f>
        <v>0</v>
      </c>
      <c r="U18" s="1">
        <f>IFERROR(VLOOKUP($A18,deliba,2,0)*(Físico!T18),0)</f>
        <v>0</v>
      </c>
      <c r="V18" s="1">
        <f>IFERROR(VLOOKUP($A18,deliba,2,0)*(Físico!U18),0)</f>
        <v>0</v>
      </c>
      <c r="W18" s="1">
        <f>IFERROR(VLOOKUP($A18,deliba,2,0)*(Físico!V18),0)</f>
        <v>0</v>
      </c>
      <c r="X18" s="1">
        <f>IFERROR(VLOOKUP($A18,deliba,2,0)*(Físico!W18),0)</f>
        <v>0</v>
      </c>
      <c r="Y18" s="1">
        <f>IFERROR(VLOOKUP($A18,deliba,2,0)*(Físico!X18),0)</f>
        <v>0</v>
      </c>
      <c r="Z18" s="1">
        <f>IFERROR(VLOOKUP($A18,deliba,2,0)*(Físico!Y18),0)</f>
        <v>0</v>
      </c>
      <c r="AA18" s="1">
        <f>IFERROR(VLOOKUP($A18,deliba,2,0)*(Físico!Z18),0)</f>
        <v>0</v>
      </c>
      <c r="AB18" s="1">
        <f>IFERROR(VLOOKUP($A18,deliba,2,0)*(Físico!AA18),0)</f>
        <v>0</v>
      </c>
      <c r="AC18" s="1">
        <f>IFERROR(VLOOKUP($A18,deliba,2,0)*(Físico!AB18),0)</f>
        <v>0</v>
      </c>
      <c r="AD18" s="1">
        <f>IFERROR(VLOOKUP($A18,deliba,2,0)*(Físico!AC18),0)</f>
        <v>0</v>
      </c>
      <c r="AE18" s="1">
        <f>IFERROR(VLOOKUP($A18,deliba,2,0)*(Físico!AD18),0)</f>
        <v>0</v>
      </c>
      <c r="AF18" s="1">
        <f>IFERROR(VLOOKUP($A18,deliba,2,0)*(Físico!AE18),0)</f>
        <v>0</v>
      </c>
      <c r="AG18" s="1">
        <f>IFERROR(VLOOKUP($A18,deliba,2,0)*(Físico!AF18),0)</f>
        <v>0</v>
      </c>
      <c r="AH18" s="1">
        <f>IFERROR(VLOOKUP($A18,deliba,2,0)*(Físico!AG18),0)</f>
        <v>0</v>
      </c>
      <c r="AI18" s="1">
        <f>IFERROR(VLOOKUP($A18,deliba,2,0)*(Físico!AH18),0)</f>
        <v>0</v>
      </c>
      <c r="AJ18" s="1">
        <f>IFERROR(VLOOKUP($A18,deliba,2,0)*(Físico!AI18),0)</f>
        <v>0</v>
      </c>
      <c r="AK18" s="1">
        <f>IFERROR(VLOOKUP($A18,deliba,2,0)*(Físico!AJ18),0)</f>
        <v>0</v>
      </c>
      <c r="AL18" s="1">
        <f>IFERROR(VLOOKUP($A18,deliba,2,0)*(Físico!AK18),0)</f>
        <v>0</v>
      </c>
      <c r="AM18" s="1">
        <f t="shared" si="1"/>
        <v>56737.2</v>
      </c>
    </row>
    <row r="19" spans="1:39" x14ac:dyDescent="0.25">
      <c r="A19">
        <f t="shared" si="0"/>
        <v>405050321</v>
      </c>
      <c r="B19" t="s">
        <v>57</v>
      </c>
      <c r="C19" s="1">
        <f>IFERROR(VLOOKUP($A19,deliba,2,0)*(Físico!B19),0)</f>
        <v>0</v>
      </c>
      <c r="D19" s="1">
        <f>IFERROR(VLOOKUP($A19,deliba,2,0)*(Físico!C19),0)</f>
        <v>0</v>
      </c>
      <c r="E19" s="1">
        <f>IFERROR(VLOOKUP($A19,deliba,2,0)*(Físico!D19),0)</f>
        <v>0</v>
      </c>
      <c r="F19" s="1">
        <f>IFERROR(VLOOKUP($A19,deliba,2,0)*(Físico!E19),0)</f>
        <v>0</v>
      </c>
      <c r="G19" s="1">
        <f>IFERROR(VLOOKUP($A19,deliba,2,0)*(Físico!F19),0)</f>
        <v>0</v>
      </c>
      <c r="H19" s="1">
        <f>IFERROR(VLOOKUP($A19,deliba,2,0)*(Físico!G19),0)</f>
        <v>0</v>
      </c>
      <c r="I19" s="1">
        <f>IFERROR(VLOOKUP($A19,deliba,2,0)*(Físico!H19),0)</f>
        <v>0</v>
      </c>
      <c r="J19" s="1">
        <f>IFERROR(VLOOKUP($A19,deliba,2,0)*(Físico!I19),0)</f>
        <v>0</v>
      </c>
      <c r="K19" s="1">
        <f>IFERROR(VLOOKUP($A19,deliba,2,0)*(Físico!J19),0)</f>
        <v>0</v>
      </c>
      <c r="L19" s="1">
        <f>IFERROR(VLOOKUP($A19,deliba,2,0)*(Físico!K19),0)</f>
        <v>0</v>
      </c>
      <c r="M19" s="1">
        <f>IFERROR(VLOOKUP($A19,deliba,2,0)*(Físico!L19),0)</f>
        <v>0</v>
      </c>
      <c r="N19" s="1">
        <f>IFERROR(VLOOKUP($A19,deliba,2,0)*(Físico!M19),0)</f>
        <v>0</v>
      </c>
      <c r="O19" s="1">
        <f>IFERROR(VLOOKUP($A19,deliba,2,0)*(Físico!N19),0)</f>
        <v>0</v>
      </c>
      <c r="P19" s="1">
        <f>IFERROR(VLOOKUP($A19,deliba,2,0)*(Físico!O19),0)</f>
        <v>0</v>
      </c>
      <c r="Q19" s="1">
        <f>IFERROR(VLOOKUP($A19,deliba,2,0)*(Físico!P19),0)</f>
        <v>17967</v>
      </c>
      <c r="R19" s="1">
        <f>IFERROR(VLOOKUP($A19,deliba,2,0)*(Físico!Q19),0)</f>
        <v>0</v>
      </c>
      <c r="S19" s="1">
        <f>IFERROR(VLOOKUP($A19,deliba,2,0)*(Físico!R19),0)</f>
        <v>0</v>
      </c>
      <c r="T19" s="1">
        <f>IFERROR(VLOOKUP($A19,deliba,2,0)*(Físico!S19),0)</f>
        <v>0</v>
      </c>
      <c r="U19" s="1">
        <f>IFERROR(VLOOKUP($A19,deliba,2,0)*(Físico!T19),0)</f>
        <v>0</v>
      </c>
      <c r="V19" s="1">
        <f>IFERROR(VLOOKUP($A19,deliba,2,0)*(Físico!U19),0)</f>
        <v>0</v>
      </c>
      <c r="W19" s="1">
        <f>IFERROR(VLOOKUP($A19,deliba,2,0)*(Físico!V19),0)</f>
        <v>898.35</v>
      </c>
      <c r="X19" s="1">
        <f>IFERROR(VLOOKUP($A19,deliba,2,0)*(Físico!W19),0)</f>
        <v>0</v>
      </c>
      <c r="Y19" s="1">
        <f>IFERROR(VLOOKUP($A19,deliba,2,0)*(Físico!X19),0)</f>
        <v>0</v>
      </c>
      <c r="Z19" s="1">
        <f>IFERROR(VLOOKUP($A19,deliba,2,0)*(Físico!Y19),0)</f>
        <v>0</v>
      </c>
      <c r="AA19" s="1">
        <f>IFERROR(VLOOKUP($A19,deliba,2,0)*(Físico!Z19),0)</f>
        <v>0</v>
      </c>
      <c r="AB19" s="1">
        <f>IFERROR(VLOOKUP($A19,deliba,2,0)*(Físico!AA19),0)</f>
        <v>0</v>
      </c>
      <c r="AC19" s="1">
        <f>IFERROR(VLOOKUP($A19,deliba,2,0)*(Físico!AB19),0)</f>
        <v>0</v>
      </c>
      <c r="AD19" s="1">
        <f>IFERROR(VLOOKUP($A19,deliba,2,0)*(Físico!AC19),0)</f>
        <v>0</v>
      </c>
      <c r="AE19" s="1">
        <f>IFERROR(VLOOKUP($A19,deliba,2,0)*(Físico!AD19),0)</f>
        <v>0</v>
      </c>
      <c r="AF19" s="1">
        <f>IFERROR(VLOOKUP($A19,deliba,2,0)*(Físico!AE19),0)</f>
        <v>0</v>
      </c>
      <c r="AG19" s="1">
        <f>IFERROR(VLOOKUP($A19,deliba,2,0)*(Físico!AF19),0)</f>
        <v>0</v>
      </c>
      <c r="AH19" s="1">
        <f>IFERROR(VLOOKUP($A19,deliba,2,0)*(Físico!AG19),0)</f>
        <v>0</v>
      </c>
      <c r="AI19" s="1">
        <f>IFERROR(VLOOKUP($A19,deliba,2,0)*(Físico!AH19),0)</f>
        <v>0</v>
      </c>
      <c r="AJ19" s="1">
        <f>IFERROR(VLOOKUP($A19,deliba,2,0)*(Físico!AI19),0)</f>
        <v>0</v>
      </c>
      <c r="AK19" s="1">
        <f>IFERROR(VLOOKUP($A19,deliba,2,0)*(Físico!AJ19),0)</f>
        <v>0</v>
      </c>
      <c r="AL19" s="1">
        <f>IFERROR(VLOOKUP($A19,deliba,2,0)*(Físico!AK19),0)</f>
        <v>0</v>
      </c>
      <c r="AM19" s="1">
        <f t="shared" si="1"/>
        <v>18865.349999999999</v>
      </c>
    </row>
    <row r="20" spans="1:39" x14ac:dyDescent="0.25">
      <c r="A20">
        <f t="shared" si="0"/>
        <v>405050372</v>
      </c>
      <c r="B20" t="s">
        <v>58</v>
      </c>
      <c r="C20" s="1">
        <f>IFERROR(VLOOKUP($A20,deliba,2,0)*(Físico!B20),0)</f>
        <v>38250</v>
      </c>
      <c r="D20" s="1">
        <f>IFERROR(VLOOKUP($A20,deliba,2,0)*(Físico!C20),0)</f>
        <v>0</v>
      </c>
      <c r="E20" s="1">
        <f>IFERROR(VLOOKUP($A20,deliba,2,0)*(Físico!D20),0)</f>
        <v>14850</v>
      </c>
      <c r="F20" s="1">
        <f>IFERROR(VLOOKUP($A20,deliba,2,0)*(Físico!E20),0)</f>
        <v>0</v>
      </c>
      <c r="G20" s="1">
        <f>IFERROR(VLOOKUP($A20,deliba,2,0)*(Físico!F20),0)</f>
        <v>0</v>
      </c>
      <c r="H20" s="1">
        <f>IFERROR(VLOOKUP($A20,deliba,2,0)*(Físico!G20),0)</f>
        <v>44550</v>
      </c>
      <c r="I20" s="1">
        <f>IFERROR(VLOOKUP($A20,deliba,2,0)*(Físico!H20),0)</f>
        <v>23400</v>
      </c>
      <c r="J20" s="1">
        <f>IFERROR(VLOOKUP($A20,deliba,2,0)*(Físico!I20),0)</f>
        <v>0</v>
      </c>
      <c r="K20" s="1">
        <f>IFERROR(VLOOKUP($A20,deliba,2,0)*(Físico!J20),0)</f>
        <v>46800</v>
      </c>
      <c r="L20" s="1">
        <f>IFERROR(VLOOKUP($A20,deliba,2,0)*(Físico!K20),0)</f>
        <v>0</v>
      </c>
      <c r="M20" s="1">
        <f>IFERROR(VLOOKUP($A20,deliba,2,0)*(Físico!L20),0)</f>
        <v>32400</v>
      </c>
      <c r="N20" s="1">
        <f>IFERROR(VLOOKUP($A20,deliba,2,0)*(Físico!M20),0)</f>
        <v>0</v>
      </c>
      <c r="O20" s="1">
        <f>IFERROR(VLOOKUP($A20,deliba,2,0)*(Físico!N20),0)</f>
        <v>14850</v>
      </c>
      <c r="P20" s="1">
        <f>IFERROR(VLOOKUP($A20,deliba,2,0)*(Físico!O20),0)</f>
        <v>50850</v>
      </c>
      <c r="Q20" s="1">
        <f>IFERROR(VLOOKUP($A20,deliba,2,0)*(Físico!P20),0)</f>
        <v>64800</v>
      </c>
      <c r="R20" s="1">
        <f>IFERROR(VLOOKUP($A20,deliba,2,0)*(Físico!Q20),0)</f>
        <v>0</v>
      </c>
      <c r="S20" s="1">
        <f>IFERROR(VLOOKUP($A20,deliba,2,0)*(Físico!R20),0)</f>
        <v>1800</v>
      </c>
      <c r="T20" s="1">
        <f>IFERROR(VLOOKUP($A20,deliba,2,0)*(Físico!S20),0)</f>
        <v>31950</v>
      </c>
      <c r="U20" s="1">
        <f>IFERROR(VLOOKUP($A20,deliba,2,0)*(Físico!T20),0)</f>
        <v>14850</v>
      </c>
      <c r="V20" s="1">
        <f>IFERROR(VLOOKUP($A20,deliba,2,0)*(Físico!U20),0)</f>
        <v>6300</v>
      </c>
      <c r="W20" s="1">
        <f>IFERROR(VLOOKUP($A20,deliba,2,0)*(Físico!V20),0)</f>
        <v>28800</v>
      </c>
      <c r="X20" s="1">
        <f>IFERROR(VLOOKUP($A20,deliba,2,0)*(Físico!W20),0)</f>
        <v>0</v>
      </c>
      <c r="Y20" s="1">
        <f>IFERROR(VLOOKUP($A20,deliba,2,0)*(Físico!X20),0)</f>
        <v>0</v>
      </c>
      <c r="Z20" s="1">
        <f>IFERROR(VLOOKUP($A20,deliba,2,0)*(Físico!Y20),0)</f>
        <v>0</v>
      </c>
      <c r="AA20" s="1">
        <f>IFERROR(VLOOKUP($A20,deliba,2,0)*(Físico!Z20),0)</f>
        <v>29700</v>
      </c>
      <c r="AB20" s="1">
        <f>IFERROR(VLOOKUP($A20,deliba,2,0)*(Físico!AA20),0)</f>
        <v>18900</v>
      </c>
      <c r="AC20" s="1">
        <f>IFERROR(VLOOKUP($A20,deliba,2,0)*(Físico!AB20),0)</f>
        <v>18900</v>
      </c>
      <c r="AD20" s="1">
        <f>IFERROR(VLOOKUP($A20,deliba,2,0)*(Físico!AC20),0)</f>
        <v>3150</v>
      </c>
      <c r="AE20" s="1">
        <f>IFERROR(VLOOKUP($A20,deliba,2,0)*(Físico!AD20),0)</f>
        <v>4950</v>
      </c>
      <c r="AF20" s="1">
        <f>IFERROR(VLOOKUP($A20,deliba,2,0)*(Físico!AE20),0)</f>
        <v>450</v>
      </c>
      <c r="AG20" s="1">
        <f>IFERROR(VLOOKUP($A20,deliba,2,0)*(Físico!AF20),0)</f>
        <v>48150</v>
      </c>
      <c r="AH20" s="1">
        <f>IFERROR(VLOOKUP($A20,deliba,2,0)*(Físico!AG20),0)</f>
        <v>53100</v>
      </c>
      <c r="AI20" s="1">
        <f>IFERROR(VLOOKUP($A20,deliba,2,0)*(Físico!AH20),0)</f>
        <v>25200</v>
      </c>
      <c r="AJ20" s="1">
        <f>IFERROR(VLOOKUP($A20,deliba,2,0)*(Físico!AI20),0)</f>
        <v>0</v>
      </c>
      <c r="AK20" s="1">
        <f>IFERROR(VLOOKUP($A20,deliba,2,0)*(Físico!AJ20),0)</f>
        <v>0</v>
      </c>
      <c r="AL20" s="1">
        <f>IFERROR(VLOOKUP($A20,deliba,2,0)*(Físico!AK20),0)</f>
        <v>67950</v>
      </c>
      <c r="AM20" s="1">
        <f t="shared" si="1"/>
        <v>684900</v>
      </c>
    </row>
    <row r="21" spans="1:39" x14ac:dyDescent="0.25">
      <c r="A21">
        <f t="shared" si="0"/>
        <v>409050083</v>
      </c>
      <c r="B21" t="s">
        <v>59</v>
      </c>
      <c r="C21" s="1">
        <f>IFERROR(VLOOKUP($A21,deliba,2,0)*(Físico!B21),0)</f>
        <v>0</v>
      </c>
      <c r="D21" s="1">
        <f>IFERROR(VLOOKUP($A21,deliba,2,0)*(Físico!C21),0)</f>
        <v>0</v>
      </c>
      <c r="E21" s="1">
        <f>IFERROR(VLOOKUP($A21,deliba,2,0)*(Físico!D21),0)</f>
        <v>0</v>
      </c>
      <c r="F21" s="1">
        <f>IFERROR(VLOOKUP($A21,deliba,2,0)*(Físico!E21),0)</f>
        <v>438.24</v>
      </c>
      <c r="G21" s="1">
        <f>IFERROR(VLOOKUP($A21,deliba,2,0)*(Físico!F21),0)</f>
        <v>876.48</v>
      </c>
      <c r="H21" s="1">
        <f>IFERROR(VLOOKUP($A21,deliba,2,0)*(Físico!G21),0)</f>
        <v>876.48</v>
      </c>
      <c r="I21" s="1">
        <f>IFERROR(VLOOKUP($A21,deliba,2,0)*(Físico!H21),0)</f>
        <v>0</v>
      </c>
      <c r="J21" s="1">
        <f>IFERROR(VLOOKUP($A21,deliba,2,0)*(Físico!I21),0)</f>
        <v>876.48</v>
      </c>
      <c r="K21" s="1">
        <f>IFERROR(VLOOKUP($A21,deliba,2,0)*(Físico!J21),0)</f>
        <v>1314.72</v>
      </c>
      <c r="L21" s="1">
        <f>IFERROR(VLOOKUP($A21,deliba,2,0)*(Físico!K21),0)</f>
        <v>3505.92</v>
      </c>
      <c r="M21" s="1">
        <f>IFERROR(VLOOKUP($A21,deliba,2,0)*(Físico!L21),0)</f>
        <v>1314.72</v>
      </c>
      <c r="N21" s="1">
        <f>IFERROR(VLOOKUP($A21,deliba,2,0)*(Físico!M21),0)</f>
        <v>1314.72</v>
      </c>
      <c r="O21" s="1">
        <f>IFERROR(VLOOKUP($A21,deliba,2,0)*(Físico!N21),0)</f>
        <v>438.24</v>
      </c>
      <c r="P21" s="1">
        <f>IFERROR(VLOOKUP($A21,deliba,2,0)*(Físico!O21),0)</f>
        <v>0</v>
      </c>
      <c r="Q21" s="1">
        <f>IFERROR(VLOOKUP($A21,deliba,2,0)*(Físico!P21),0)</f>
        <v>0</v>
      </c>
      <c r="R21" s="1">
        <f>IFERROR(VLOOKUP($A21,deliba,2,0)*(Físico!Q21),0)</f>
        <v>3505.92</v>
      </c>
      <c r="S21" s="1">
        <f>IFERROR(VLOOKUP($A21,deliba,2,0)*(Físico!R21),0)</f>
        <v>5258.88</v>
      </c>
      <c r="T21" s="1">
        <f>IFERROR(VLOOKUP($A21,deliba,2,0)*(Físico!S21),0)</f>
        <v>0</v>
      </c>
      <c r="U21" s="1">
        <f>IFERROR(VLOOKUP($A21,deliba,2,0)*(Físico!T21),0)</f>
        <v>0</v>
      </c>
      <c r="V21" s="1">
        <f>IFERROR(VLOOKUP($A21,deliba,2,0)*(Físico!U21),0)</f>
        <v>0</v>
      </c>
      <c r="W21" s="1">
        <f>IFERROR(VLOOKUP($A21,deliba,2,0)*(Físico!V21),0)</f>
        <v>0</v>
      </c>
      <c r="X21" s="1">
        <f>IFERROR(VLOOKUP($A21,deliba,2,0)*(Físico!W21),0)</f>
        <v>0</v>
      </c>
      <c r="Y21" s="1">
        <f>IFERROR(VLOOKUP($A21,deliba,2,0)*(Físico!X21),0)</f>
        <v>0</v>
      </c>
      <c r="Z21" s="1">
        <f>IFERROR(VLOOKUP($A21,deliba,2,0)*(Físico!Y21),0)</f>
        <v>0</v>
      </c>
      <c r="AA21" s="1">
        <f>IFERROR(VLOOKUP($A21,deliba,2,0)*(Físico!Z21),0)</f>
        <v>5258.88</v>
      </c>
      <c r="AB21" s="1">
        <f>IFERROR(VLOOKUP($A21,deliba,2,0)*(Físico!AA21),0)</f>
        <v>0</v>
      </c>
      <c r="AC21" s="1">
        <f>IFERROR(VLOOKUP($A21,deliba,2,0)*(Físico!AB21),0)</f>
        <v>0</v>
      </c>
      <c r="AD21" s="1">
        <f>IFERROR(VLOOKUP($A21,deliba,2,0)*(Físico!AC21),0)</f>
        <v>0</v>
      </c>
      <c r="AE21" s="1">
        <f>IFERROR(VLOOKUP($A21,deliba,2,0)*(Físico!AD21),0)</f>
        <v>0</v>
      </c>
      <c r="AF21" s="1">
        <f>IFERROR(VLOOKUP($A21,deliba,2,0)*(Físico!AE21),0)</f>
        <v>0</v>
      </c>
      <c r="AG21" s="1">
        <f>IFERROR(VLOOKUP($A21,deliba,2,0)*(Físico!AF21),0)</f>
        <v>0</v>
      </c>
      <c r="AH21" s="1">
        <f>IFERROR(VLOOKUP($A21,deliba,2,0)*(Físico!AG21),0)</f>
        <v>0</v>
      </c>
      <c r="AI21" s="1">
        <f>IFERROR(VLOOKUP($A21,deliba,2,0)*(Físico!AH21),0)</f>
        <v>0</v>
      </c>
      <c r="AJ21" s="1">
        <f>IFERROR(VLOOKUP($A21,deliba,2,0)*(Físico!AI21),0)</f>
        <v>0</v>
      </c>
      <c r="AK21" s="1">
        <f>IFERROR(VLOOKUP($A21,deliba,2,0)*(Físico!AJ21),0)</f>
        <v>0</v>
      </c>
      <c r="AL21" s="1">
        <f>IFERROR(VLOOKUP($A21,deliba,2,0)*(Físico!AK21),0)</f>
        <v>0</v>
      </c>
      <c r="AM21" s="1">
        <f t="shared" si="1"/>
        <v>24979.68</v>
      </c>
    </row>
    <row r="22" spans="1:39" x14ac:dyDescent="0.25">
      <c r="B22" t="s">
        <v>39</v>
      </c>
      <c r="C22" s="1">
        <f t="shared" ref="C22:AL22" si="2">SUM(C2:C21)</f>
        <v>57158.509999999995</v>
      </c>
      <c r="D22" s="1">
        <f t="shared" si="2"/>
        <v>1261.08</v>
      </c>
      <c r="E22" s="1">
        <f t="shared" si="2"/>
        <v>14850</v>
      </c>
      <c r="F22" s="1">
        <f t="shared" si="2"/>
        <v>438.24</v>
      </c>
      <c r="G22" s="1">
        <f t="shared" si="2"/>
        <v>876.48</v>
      </c>
      <c r="H22" s="1">
        <f t="shared" si="2"/>
        <v>45426.48</v>
      </c>
      <c r="I22" s="1">
        <f t="shared" si="2"/>
        <v>23400</v>
      </c>
      <c r="J22" s="1">
        <f t="shared" si="2"/>
        <v>876.48</v>
      </c>
      <c r="K22" s="1">
        <f t="shared" si="2"/>
        <v>48114.720000000001</v>
      </c>
      <c r="L22" s="1">
        <f t="shared" si="2"/>
        <v>3505.92</v>
      </c>
      <c r="M22" s="1">
        <f t="shared" si="2"/>
        <v>55940.340000000004</v>
      </c>
      <c r="N22" s="1">
        <f t="shared" si="2"/>
        <v>1314.72</v>
      </c>
      <c r="O22" s="1">
        <f t="shared" si="2"/>
        <v>17871</v>
      </c>
      <c r="P22" s="1">
        <f t="shared" si="2"/>
        <v>50850</v>
      </c>
      <c r="Q22" s="1">
        <f t="shared" si="2"/>
        <v>172160.52</v>
      </c>
      <c r="R22" s="1">
        <f t="shared" si="2"/>
        <v>3505.92</v>
      </c>
      <c r="S22" s="1">
        <f t="shared" si="2"/>
        <v>7058.88</v>
      </c>
      <c r="T22" s="1">
        <f t="shared" si="2"/>
        <v>31950</v>
      </c>
      <c r="U22" s="1">
        <f t="shared" si="2"/>
        <v>14850</v>
      </c>
      <c r="V22" s="1">
        <f t="shared" si="2"/>
        <v>7202.16</v>
      </c>
      <c r="W22" s="1">
        <f t="shared" si="2"/>
        <v>45815.85</v>
      </c>
      <c r="X22" s="1">
        <f t="shared" si="2"/>
        <v>11988.99</v>
      </c>
      <c r="Y22" s="1">
        <f t="shared" si="2"/>
        <v>27432.57</v>
      </c>
      <c r="Z22" s="1">
        <f t="shared" si="2"/>
        <v>19570.649999999998</v>
      </c>
      <c r="AA22" s="1">
        <f t="shared" si="2"/>
        <v>103142.7</v>
      </c>
      <c r="AB22" s="1">
        <f t="shared" si="2"/>
        <v>57692.88</v>
      </c>
      <c r="AC22" s="1">
        <f t="shared" si="2"/>
        <v>35455.410000000003</v>
      </c>
      <c r="AD22" s="1">
        <f t="shared" si="2"/>
        <v>4954.32</v>
      </c>
      <c r="AE22" s="1">
        <f t="shared" si="2"/>
        <v>12482.8</v>
      </c>
      <c r="AF22" s="1">
        <f t="shared" si="2"/>
        <v>450</v>
      </c>
      <c r="AG22" s="1">
        <f t="shared" si="2"/>
        <v>110399.04000000001</v>
      </c>
      <c r="AH22" s="1">
        <f t="shared" si="2"/>
        <v>99089.540000000008</v>
      </c>
      <c r="AI22" s="1">
        <f t="shared" si="2"/>
        <v>54987.89</v>
      </c>
      <c r="AJ22" s="1">
        <f t="shared" si="2"/>
        <v>1721.84</v>
      </c>
      <c r="AK22" s="1">
        <f t="shared" si="2"/>
        <v>87091.53</v>
      </c>
      <c r="AL22" s="1">
        <f t="shared" si="2"/>
        <v>131552.28</v>
      </c>
      <c r="AM22" s="1">
        <f>SUM(AM2:AM21)</f>
        <v>1362439.74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30AE7-9631-4B7E-87D6-AC44D50F11A4}">
  <dimension ref="A1:AL22"/>
  <sheetViews>
    <sheetView tabSelected="1" topLeftCell="AC1" workbookViewId="0">
      <selection activeCell="AL22" sqref="B22:AL22"/>
    </sheetView>
  </sheetViews>
  <sheetFormatPr defaultRowHeight="15" x14ac:dyDescent="0.25"/>
  <cols>
    <col min="38" max="38" width="15.85546875" bestFit="1" customWidth="1"/>
  </cols>
  <sheetData>
    <row r="1" spans="1:38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</row>
    <row r="2" spans="1:38" x14ac:dyDescent="0.25">
      <c r="A2" t="s">
        <v>40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4889.76</v>
      </c>
      <c r="M2" s="2">
        <f>Financeiro!M2+Complemento!N2</f>
        <v>0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0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0</v>
      </c>
      <c r="AB2" s="2">
        <f>Financeiro!AB2+Complemento!AC2</f>
        <v>0</v>
      </c>
      <c r="AC2" s="2">
        <f>Financeiro!AC2+Complemento!AD2</f>
        <v>0</v>
      </c>
      <c r="AD2" s="2">
        <f>Financeiro!AD2+Complemento!AE2</f>
        <v>0</v>
      </c>
      <c r="AE2" s="2">
        <f>Financeiro!AE2+Complemento!AF2</f>
        <v>0</v>
      </c>
      <c r="AF2" s="2">
        <f>Financeiro!AF2+Complemento!AG2</f>
        <v>0</v>
      </c>
      <c r="AG2" s="2">
        <f>Financeiro!AG2+Complemento!AH2</f>
        <v>0</v>
      </c>
      <c r="AH2" s="2">
        <f>Financeiro!AH2+Complemento!AI2</f>
        <v>0</v>
      </c>
      <c r="AI2" s="2">
        <f>Financeiro!AI2+Complemento!AJ2</f>
        <v>0</v>
      </c>
      <c r="AJ2" s="2">
        <f>Financeiro!AJ2+Complemento!AK2</f>
        <v>0</v>
      </c>
      <c r="AK2" s="2">
        <f>Financeiro!AK2+Complemento!AL2</f>
        <v>0</v>
      </c>
      <c r="AL2" s="2">
        <f>SUM(B2:AK2)</f>
        <v>4889.76</v>
      </c>
    </row>
    <row r="3" spans="1:38" x14ac:dyDescent="0.25">
      <c r="A3" t="s">
        <v>41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3307.5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0</v>
      </c>
      <c r="R3" s="2">
        <f>Financeiro!R3+Complemento!S3</f>
        <v>0</v>
      </c>
      <c r="S3" s="2">
        <f>Financeiro!S3+Complemento!T3</f>
        <v>0</v>
      </c>
      <c r="T3" s="2">
        <f>Financeiro!T3+Complemento!U3</f>
        <v>0</v>
      </c>
      <c r="U3" s="2">
        <f>Financeiro!U3+Complemento!V3</f>
        <v>0</v>
      </c>
      <c r="V3" s="2">
        <f>Financeiro!V3+Complemento!W3</f>
        <v>0</v>
      </c>
      <c r="W3" s="2">
        <f>Financeiro!W3+Complemento!X3</f>
        <v>0</v>
      </c>
      <c r="X3" s="2">
        <f>Financeiro!X3+Complemento!Y3</f>
        <v>0</v>
      </c>
      <c r="Y3" s="2">
        <f>Financeiro!Y3+Complemento!Z3</f>
        <v>0</v>
      </c>
      <c r="Z3" s="2">
        <f>Financeiro!Z3+Complemento!AA3</f>
        <v>0</v>
      </c>
      <c r="AA3" s="2">
        <f>Financeiro!AA3+Complemento!AB3</f>
        <v>0</v>
      </c>
      <c r="AB3" s="2">
        <f>Financeiro!AB3+Complemento!AC3</f>
        <v>3858.75</v>
      </c>
      <c r="AC3" s="2">
        <f>Financeiro!AC3+Complemento!AD3</f>
        <v>0</v>
      </c>
      <c r="AD3" s="2">
        <f>Financeiro!AD3+Complemento!AE3</f>
        <v>0</v>
      </c>
      <c r="AE3" s="2">
        <f>Financeiro!AE3+Complemento!AF3</f>
        <v>0</v>
      </c>
      <c r="AF3" s="2">
        <f>Financeiro!AF3+Complemento!AG3</f>
        <v>0</v>
      </c>
      <c r="AG3" s="2">
        <f>Financeiro!AG3+Complemento!AH3</f>
        <v>0</v>
      </c>
      <c r="AH3" s="2">
        <f>Financeiro!AH3+Complemento!AI3</f>
        <v>0</v>
      </c>
      <c r="AI3" s="2">
        <f>Financeiro!AI3+Complemento!AJ3</f>
        <v>0</v>
      </c>
      <c r="AJ3" s="2">
        <f>Financeiro!AJ3+Complemento!AK3</f>
        <v>0</v>
      </c>
      <c r="AK3" s="2">
        <f>Financeiro!AK3+Complemento!AL3</f>
        <v>0</v>
      </c>
      <c r="AL3" s="2">
        <f t="shared" ref="AL3:AL21" si="0">SUM(B3:AK3)</f>
        <v>7166.25</v>
      </c>
    </row>
    <row r="4" spans="1:38" x14ac:dyDescent="0.25">
      <c r="A4" t="s">
        <v>42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24827.759999999998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0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0</v>
      </c>
      <c r="AA4" s="2">
        <f>Financeiro!AA4+Complemento!AB4</f>
        <v>0</v>
      </c>
      <c r="AB4" s="2">
        <f>Financeiro!AB4+Complemento!AC4</f>
        <v>0</v>
      </c>
      <c r="AC4" s="2">
        <f>Financeiro!AC4+Complemento!AD4</f>
        <v>0</v>
      </c>
      <c r="AD4" s="2">
        <f>Financeiro!AD4+Complemento!AE4</f>
        <v>0</v>
      </c>
      <c r="AE4" s="2">
        <f>Financeiro!AE4+Complemento!AF4</f>
        <v>0</v>
      </c>
      <c r="AF4" s="2">
        <f>Financeiro!AF4+Complemento!AG4</f>
        <v>0</v>
      </c>
      <c r="AG4" s="2">
        <f>Financeiro!AG4+Complemento!AH4</f>
        <v>0</v>
      </c>
      <c r="AH4" s="2">
        <f>Financeiro!AH4+Complemento!AI4</f>
        <v>0</v>
      </c>
      <c r="AI4" s="2">
        <f>Financeiro!AI4+Complemento!AJ4</f>
        <v>0</v>
      </c>
      <c r="AJ4" s="2">
        <f>Financeiro!AJ4+Complemento!AK4</f>
        <v>0</v>
      </c>
      <c r="AK4" s="2">
        <f>Financeiro!AK4+Complemento!AL4</f>
        <v>0</v>
      </c>
      <c r="AL4" s="2">
        <f t="shared" si="0"/>
        <v>24827.759999999998</v>
      </c>
    </row>
    <row r="5" spans="1:38" x14ac:dyDescent="0.25">
      <c r="A5" t="s">
        <v>43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0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26127.360000000001</v>
      </c>
      <c r="M5" s="2">
        <f>Financeiro!M5+Complemento!N5</f>
        <v>0</v>
      </c>
      <c r="N5" s="2">
        <f>Financeiro!N5+Complemento!O5</f>
        <v>0</v>
      </c>
      <c r="O5" s="2">
        <f>Financeiro!O5+Complemento!P5</f>
        <v>0</v>
      </c>
      <c r="P5" s="2">
        <f>Financeiro!P5+Complemento!Q5</f>
        <v>14929.920000000002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0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933.12000000000012</v>
      </c>
      <c r="W5" s="2">
        <f>Financeiro!W5+Complemento!X5</f>
        <v>0</v>
      </c>
      <c r="X5" s="2">
        <f>Financeiro!X5+Complemento!Y5</f>
        <v>0</v>
      </c>
      <c r="Y5" s="2">
        <f>Financeiro!Y5+Complemento!Z5</f>
        <v>0</v>
      </c>
      <c r="Z5" s="2">
        <f>Financeiro!Z5+Complemento!AA5</f>
        <v>0</v>
      </c>
      <c r="AA5" s="2">
        <f>Financeiro!AA5+Complemento!AB5</f>
        <v>0</v>
      </c>
      <c r="AB5" s="2">
        <f>Financeiro!AB5+Complemento!AC5</f>
        <v>0</v>
      </c>
      <c r="AC5" s="2">
        <f>Financeiro!AC5+Complemento!AD5</f>
        <v>0</v>
      </c>
      <c r="AD5" s="2">
        <f>Financeiro!AD5+Complemento!AE5</f>
        <v>0</v>
      </c>
      <c r="AE5" s="2">
        <f>Financeiro!AE5+Complemento!AF5</f>
        <v>0</v>
      </c>
      <c r="AF5" s="2">
        <f>Financeiro!AF5+Complemento!AG5</f>
        <v>0</v>
      </c>
      <c r="AG5" s="2">
        <f>Financeiro!AG5+Complemento!AH5</f>
        <v>0</v>
      </c>
      <c r="AH5" s="2">
        <f>Financeiro!AH5+Complemento!AI5</f>
        <v>0</v>
      </c>
      <c r="AI5" s="2">
        <f>Financeiro!AI5+Complemento!AJ5</f>
        <v>0</v>
      </c>
      <c r="AJ5" s="2">
        <f>Financeiro!AJ5+Complemento!AK5</f>
        <v>0</v>
      </c>
      <c r="AK5" s="2">
        <f>Financeiro!AK5+Complemento!AL5</f>
        <v>0</v>
      </c>
      <c r="AL5" s="2">
        <f t="shared" si="0"/>
        <v>41990.400000000001</v>
      </c>
    </row>
    <row r="6" spans="1:38" x14ac:dyDescent="0.25">
      <c r="A6" t="s">
        <v>44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2335.64</v>
      </c>
      <c r="E6" s="2">
        <f>Financeiro!E6+Complemento!F6</f>
        <v>0</v>
      </c>
      <c r="F6" s="2">
        <f>Financeiro!F6+Complemento!G6</f>
        <v>0</v>
      </c>
      <c r="G6" s="2">
        <f>Financeiro!G6+Complemento!H6</f>
        <v>0</v>
      </c>
      <c r="H6" s="2">
        <f>Financeiro!H6+Complemento!I6</f>
        <v>0</v>
      </c>
      <c r="I6" s="2">
        <f>Financeiro!I6+Complemento!J6</f>
        <v>0</v>
      </c>
      <c r="J6" s="2">
        <f>Financeiro!J6+Complemento!K6</f>
        <v>0</v>
      </c>
      <c r="K6" s="2">
        <f>Financeiro!K6+Complemento!L6</f>
        <v>0</v>
      </c>
      <c r="L6" s="2">
        <f>Financeiro!L6+Complemento!M6</f>
        <v>0</v>
      </c>
      <c r="M6" s="2">
        <f>Financeiro!M6+Complemento!N6</f>
        <v>0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0</v>
      </c>
      <c r="Q6" s="2">
        <f>Financeiro!Q6+Complemento!R6</f>
        <v>0</v>
      </c>
      <c r="R6" s="2">
        <f>Financeiro!R6+Complemento!S6</f>
        <v>0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4671.28</v>
      </c>
      <c r="W6" s="2">
        <f>Financeiro!W6+Complemento!X6</f>
        <v>0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0</v>
      </c>
      <c r="AB6" s="2">
        <f>Financeiro!AB6+Complemento!AC6</f>
        <v>0</v>
      </c>
      <c r="AC6" s="2">
        <f>Financeiro!AC6+Complemento!AD6</f>
        <v>0</v>
      </c>
      <c r="AD6" s="2">
        <f>Financeiro!AD6+Complemento!AE6</f>
        <v>0</v>
      </c>
      <c r="AE6" s="2">
        <f>Financeiro!AE6+Complemento!AF6</f>
        <v>0</v>
      </c>
      <c r="AF6" s="2">
        <f>Financeiro!AF6+Complemento!AG6</f>
        <v>0</v>
      </c>
      <c r="AG6" s="2">
        <f>Financeiro!AG6+Complemento!AH6</f>
        <v>0</v>
      </c>
      <c r="AH6" s="2">
        <f>Financeiro!AH6+Complemento!AI6</f>
        <v>0</v>
      </c>
      <c r="AI6" s="2">
        <f>Financeiro!AI6+Complemento!AJ6</f>
        <v>0</v>
      </c>
      <c r="AJ6" s="2">
        <f>Financeiro!AJ6+Complemento!AK6</f>
        <v>2335.64</v>
      </c>
      <c r="AK6" s="2">
        <f>Financeiro!AK6+Complemento!AL6</f>
        <v>0</v>
      </c>
      <c r="AL6" s="2">
        <f t="shared" si="0"/>
        <v>9342.56</v>
      </c>
    </row>
    <row r="7" spans="1:38" x14ac:dyDescent="0.25">
      <c r="A7" t="s">
        <v>45</v>
      </c>
      <c r="B7" s="2">
        <f>Financeiro!B7+Complemento!C7</f>
        <v>3228.3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0</v>
      </c>
      <c r="T7" s="2">
        <f>Financeiro!T7+Complemento!U7</f>
        <v>0</v>
      </c>
      <c r="U7" s="2">
        <f>Financeiro!U7+Complemento!V7</f>
        <v>0</v>
      </c>
      <c r="V7" s="2">
        <f>Financeiro!V7+Complemento!W7</f>
        <v>1936.9799999999998</v>
      </c>
      <c r="W7" s="2">
        <f>Financeiro!W7+Complemento!X7</f>
        <v>1936.9799999999998</v>
      </c>
      <c r="X7" s="2">
        <f>Financeiro!X7+Complemento!Y7</f>
        <v>5810.94</v>
      </c>
      <c r="Y7" s="2">
        <f>Financeiro!Y7+Complemento!Z7</f>
        <v>7747.9199999999992</v>
      </c>
      <c r="Z7" s="2">
        <f>Financeiro!Z7+Complemento!AA7</f>
        <v>3873.9599999999996</v>
      </c>
      <c r="AA7" s="2">
        <f>Financeiro!AA7+Complemento!AB7</f>
        <v>0</v>
      </c>
      <c r="AB7" s="2">
        <f>Financeiro!AB7+Complemento!AC7</f>
        <v>0</v>
      </c>
      <c r="AC7" s="2">
        <f>Financeiro!AC7+Complemento!AD7</f>
        <v>0</v>
      </c>
      <c r="AD7" s="2">
        <f>Financeiro!AD7+Complemento!AE7</f>
        <v>6456.6</v>
      </c>
      <c r="AE7" s="2">
        <f>Financeiro!AE7+Complemento!AF7</f>
        <v>0</v>
      </c>
      <c r="AF7" s="2">
        <f>Financeiro!AF7+Complemento!AG7</f>
        <v>0</v>
      </c>
      <c r="AG7" s="2">
        <f>Financeiro!AG7+Complemento!AH7</f>
        <v>0</v>
      </c>
      <c r="AH7" s="2">
        <f>Financeiro!AH7+Complemento!AI7</f>
        <v>0</v>
      </c>
      <c r="AI7" s="2">
        <f>Financeiro!AI7+Complemento!AJ7</f>
        <v>0</v>
      </c>
      <c r="AJ7" s="2">
        <f>Financeiro!AJ7+Complemento!AK7</f>
        <v>45841.859999999993</v>
      </c>
      <c r="AK7" s="2">
        <f>Financeiro!AK7+Complemento!AL7</f>
        <v>0</v>
      </c>
      <c r="AL7" s="2">
        <f t="shared" si="0"/>
        <v>76833.539999999994</v>
      </c>
    </row>
    <row r="8" spans="1:38" x14ac:dyDescent="0.25">
      <c r="A8" t="s">
        <v>46</v>
      </c>
      <c r="B8" s="2">
        <f>Financeiro!B8+Complemento!C8</f>
        <v>0</v>
      </c>
      <c r="C8" s="2">
        <f>Financeiro!C8+Complemento!D8</f>
        <v>0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0</v>
      </c>
      <c r="G8" s="2">
        <f>Financeiro!G8+Complemento!H8</f>
        <v>0</v>
      </c>
      <c r="H8" s="2">
        <f>Financeiro!H8+Complemento!I8</f>
        <v>0</v>
      </c>
      <c r="I8" s="2">
        <f>Financeiro!I8+Complemento!J8</f>
        <v>0</v>
      </c>
      <c r="J8" s="2">
        <f>Financeiro!J8+Complemento!K8</f>
        <v>0</v>
      </c>
      <c r="K8" s="2">
        <f>Financeiro!K8+Complemento!L8</f>
        <v>0</v>
      </c>
      <c r="L8" s="2">
        <f>Financeiro!L8+Complemento!M8</f>
        <v>0</v>
      </c>
      <c r="M8" s="2">
        <f>Financeiro!M8+Complemento!N8</f>
        <v>0</v>
      </c>
      <c r="N8" s="2">
        <f>Financeiro!N8+Complemento!O8</f>
        <v>0</v>
      </c>
      <c r="O8" s="2">
        <f>Financeiro!O8+Complemento!P8</f>
        <v>0</v>
      </c>
      <c r="P8" s="2">
        <f>Financeiro!P8+Complemento!Q8</f>
        <v>30867.48</v>
      </c>
      <c r="Q8" s="2">
        <f>Financeiro!Q8+Complemento!R8</f>
        <v>0</v>
      </c>
      <c r="R8" s="2">
        <f>Financeiro!R8+Complemento!S8</f>
        <v>0</v>
      </c>
      <c r="S8" s="2">
        <f>Financeiro!S8+Complemento!T8</f>
        <v>0</v>
      </c>
      <c r="T8" s="2">
        <f>Financeiro!T8+Complemento!U8</f>
        <v>0</v>
      </c>
      <c r="U8" s="2">
        <f>Financeiro!U8+Complemento!V8</f>
        <v>0</v>
      </c>
      <c r="V8" s="2">
        <f>Financeiro!V8+Complemento!W8</f>
        <v>0</v>
      </c>
      <c r="W8" s="2">
        <f>Financeiro!W8+Complemento!X8</f>
        <v>0</v>
      </c>
      <c r="X8" s="2">
        <f>Financeiro!X8+Complemento!Y8</f>
        <v>0</v>
      </c>
      <c r="Y8" s="2">
        <f>Financeiro!Y8+Complemento!Z8</f>
        <v>0</v>
      </c>
      <c r="Z8" s="2">
        <f>Financeiro!Z8+Complemento!AA8</f>
        <v>0</v>
      </c>
      <c r="AA8" s="2">
        <f>Financeiro!AA8+Complemento!AB8</f>
        <v>0</v>
      </c>
      <c r="AB8" s="2">
        <f>Financeiro!AB8+Complemento!AC8</f>
        <v>0</v>
      </c>
      <c r="AC8" s="2">
        <f>Financeiro!AC8+Complemento!AD8</f>
        <v>0</v>
      </c>
      <c r="AD8" s="2">
        <f>Financeiro!AD8+Complemento!AE8</f>
        <v>0</v>
      </c>
      <c r="AE8" s="2">
        <f>Financeiro!AE8+Complemento!AF8</f>
        <v>0</v>
      </c>
      <c r="AF8" s="2">
        <f>Financeiro!AF8+Complemento!AG8</f>
        <v>0</v>
      </c>
      <c r="AG8" s="2">
        <f>Financeiro!AG8+Complemento!AH8</f>
        <v>0</v>
      </c>
      <c r="AH8" s="2">
        <f>Financeiro!AH8+Complemento!AI8</f>
        <v>2286.48</v>
      </c>
      <c r="AI8" s="2">
        <f>Financeiro!AI8+Complemento!AJ8</f>
        <v>0</v>
      </c>
      <c r="AJ8" s="2">
        <f>Financeiro!AJ8+Complemento!AK8</f>
        <v>0</v>
      </c>
      <c r="AK8" s="2">
        <f>Financeiro!AK8+Complemento!AL8</f>
        <v>0</v>
      </c>
      <c r="AL8" s="2">
        <f t="shared" si="0"/>
        <v>33153.96</v>
      </c>
    </row>
    <row r="9" spans="1:38" x14ac:dyDescent="0.25">
      <c r="A9" t="s">
        <v>47</v>
      </c>
      <c r="B9" s="2">
        <f>Financeiro!B9+Complemento!C9</f>
        <v>860.92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0</v>
      </c>
      <c r="M9" s="2">
        <f>Financeiro!M9+Complemento!N9</f>
        <v>0</v>
      </c>
      <c r="N9" s="2">
        <f>Financeiro!N9+Complemento!O9</f>
        <v>5165.5200000000004</v>
      </c>
      <c r="O9" s="2">
        <f>Financeiro!O9+Complemento!P9</f>
        <v>0</v>
      </c>
      <c r="P9" s="2">
        <f>Financeiro!P9+Complemento!Q9</f>
        <v>0</v>
      </c>
      <c r="Q9" s="2">
        <f>Financeiro!Q9+Complemento!R9</f>
        <v>0</v>
      </c>
      <c r="R9" s="2">
        <f>Financeiro!R9+Complemento!S9</f>
        <v>0</v>
      </c>
      <c r="S9" s="2">
        <f>Financeiro!S9+Complemento!T9</f>
        <v>0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3443.68</v>
      </c>
      <c r="W9" s="2">
        <f>Financeiro!W9+Complemento!X9</f>
        <v>0</v>
      </c>
      <c r="X9" s="2">
        <f>Financeiro!X9+Complemento!Y9</f>
        <v>36158.639999999999</v>
      </c>
      <c r="Y9" s="2">
        <f>Financeiro!Y9+Complemento!Z9</f>
        <v>0</v>
      </c>
      <c r="Z9" s="2">
        <f>Financeiro!Z9+Complemento!AA9</f>
        <v>0</v>
      </c>
      <c r="AA9" s="2">
        <f>Financeiro!AA9+Complemento!AB9</f>
        <v>0</v>
      </c>
      <c r="AB9" s="2">
        <f>Financeiro!AB9+Complemento!AC9</f>
        <v>0</v>
      </c>
      <c r="AC9" s="2">
        <f>Financeiro!AC9+Complemento!AD9</f>
        <v>0</v>
      </c>
      <c r="AD9" s="2">
        <f>Financeiro!AD9+Complemento!AE9</f>
        <v>4304.6000000000004</v>
      </c>
      <c r="AE9" s="2">
        <f>Financeiro!AE9+Complemento!AF9</f>
        <v>0</v>
      </c>
      <c r="AF9" s="2">
        <f>Financeiro!AF9+Complemento!AG9</f>
        <v>0</v>
      </c>
      <c r="AG9" s="2">
        <f>Financeiro!AG9+Complemento!AH9</f>
        <v>860.92</v>
      </c>
      <c r="AH9" s="2">
        <f>Financeiro!AH9+Complemento!AI9</f>
        <v>27549.439999999999</v>
      </c>
      <c r="AI9" s="2">
        <f>Financeiro!AI9+Complemento!AJ9</f>
        <v>3443.68</v>
      </c>
      <c r="AJ9" s="2">
        <f>Financeiro!AJ9+Complemento!AK9</f>
        <v>7748.28</v>
      </c>
      <c r="AK9" s="2">
        <f>Financeiro!AK9+Complemento!AL9</f>
        <v>0</v>
      </c>
      <c r="AL9" s="2">
        <f t="shared" si="0"/>
        <v>89535.679999999993</v>
      </c>
    </row>
    <row r="10" spans="1:38" x14ac:dyDescent="0.25">
      <c r="A10" t="s">
        <v>48</v>
      </c>
      <c r="B10" s="2">
        <f>Financeiro!B10+Complemento!C10</f>
        <v>0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0</v>
      </c>
      <c r="M10" s="2">
        <f>Financeiro!M10+Complemento!N10</f>
        <v>0</v>
      </c>
      <c r="N10" s="2">
        <f>Financeiro!N10+Complemento!O10</f>
        <v>0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0</v>
      </c>
      <c r="R10" s="2">
        <f>Financeiro!R10+Complemento!S10</f>
        <v>0</v>
      </c>
      <c r="S10" s="2">
        <f>Financeiro!S10+Complemento!T10</f>
        <v>0</v>
      </c>
      <c r="T10" s="2">
        <f>Financeiro!T10+Complemento!U10</f>
        <v>0</v>
      </c>
      <c r="U10" s="2">
        <f>Financeiro!U10+Complemento!V10</f>
        <v>0</v>
      </c>
      <c r="V10" s="2">
        <f>Financeiro!V10+Complemento!W10</f>
        <v>0</v>
      </c>
      <c r="W10" s="2">
        <f>Financeiro!W10+Complemento!X10</f>
        <v>0</v>
      </c>
      <c r="X10" s="2">
        <f>Financeiro!X10+Complemento!Y10</f>
        <v>0</v>
      </c>
      <c r="Y10" s="2">
        <f>Financeiro!Y10+Complemento!Z10</f>
        <v>0</v>
      </c>
      <c r="Z10" s="2">
        <f>Financeiro!Z10+Complemento!AA10</f>
        <v>0</v>
      </c>
      <c r="AA10" s="2">
        <f>Financeiro!AA10+Complemento!AB10</f>
        <v>0</v>
      </c>
      <c r="AB10" s="2">
        <f>Financeiro!AB10+Complemento!AC10</f>
        <v>0</v>
      </c>
      <c r="AC10" s="2">
        <f>Financeiro!AC10+Complemento!AD10</f>
        <v>0</v>
      </c>
      <c r="AD10" s="2">
        <f>Financeiro!AD10+Complemento!AE10</f>
        <v>0</v>
      </c>
      <c r="AE10" s="2">
        <f>Financeiro!AE10+Complemento!AF10</f>
        <v>0</v>
      </c>
      <c r="AF10" s="2">
        <f>Financeiro!AF10+Complemento!AG10</f>
        <v>0</v>
      </c>
      <c r="AG10" s="2">
        <f>Financeiro!AG10+Complemento!AH10</f>
        <v>0</v>
      </c>
      <c r="AH10" s="2">
        <f>Financeiro!AH10+Complemento!AI10</f>
        <v>1692.38</v>
      </c>
      <c r="AI10" s="2">
        <f>Financeiro!AI10+Complemento!AJ10</f>
        <v>0</v>
      </c>
      <c r="AJ10" s="2">
        <f>Financeiro!AJ10+Complemento!AK10</f>
        <v>0</v>
      </c>
      <c r="AK10" s="2">
        <f>Financeiro!AK10+Complemento!AL10</f>
        <v>0</v>
      </c>
      <c r="AL10" s="2">
        <f t="shared" si="0"/>
        <v>1692.38</v>
      </c>
    </row>
    <row r="11" spans="1:38" x14ac:dyDescent="0.25">
      <c r="A11" t="s">
        <v>49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0</v>
      </c>
      <c r="L11" s="2">
        <f>Financeiro!L11+Complemento!M11</f>
        <v>1797.76</v>
      </c>
      <c r="M11" s="2">
        <f>Financeiro!M11+Complemento!N11</f>
        <v>32359.68</v>
      </c>
      <c r="N11" s="2">
        <f>Financeiro!N11+Complemento!O11</f>
        <v>0</v>
      </c>
      <c r="O11" s="2">
        <f>Financeiro!O11+Complemento!P11</f>
        <v>0</v>
      </c>
      <c r="P11" s="2">
        <f>Financeiro!P11+Complemento!Q11</f>
        <v>1797.76</v>
      </c>
      <c r="Q11" s="2">
        <f>Financeiro!Q11+Complemento!R11</f>
        <v>0</v>
      </c>
      <c r="R11" s="2">
        <f>Financeiro!R11+Complemento!S11</f>
        <v>7191.04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8988.7999999999993</v>
      </c>
      <c r="V11" s="2">
        <f>Financeiro!V11+Complemento!W11</f>
        <v>2696.64</v>
      </c>
      <c r="W11" s="2">
        <f>Financeiro!W11+Complemento!X11</f>
        <v>0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0</v>
      </c>
      <c r="AA11" s="2">
        <f>Financeiro!AA11+Complemento!AB11</f>
        <v>0</v>
      </c>
      <c r="AB11" s="2">
        <f>Financeiro!AB11+Complemento!AC11</f>
        <v>0</v>
      </c>
      <c r="AC11" s="2">
        <f>Financeiro!AC11+Complemento!AD11</f>
        <v>0</v>
      </c>
      <c r="AD11" s="2">
        <f>Financeiro!AD11+Complemento!AE11</f>
        <v>0</v>
      </c>
      <c r="AE11" s="2">
        <f>Financeiro!AE11+Complemento!AF11</f>
        <v>0</v>
      </c>
      <c r="AF11" s="2">
        <f>Financeiro!AF11+Complemento!AG11</f>
        <v>0</v>
      </c>
      <c r="AG11" s="2">
        <f>Financeiro!AG11+Complemento!AH11</f>
        <v>0</v>
      </c>
      <c r="AH11" s="2">
        <f>Financeiro!AH11+Complemento!AI11</f>
        <v>0</v>
      </c>
      <c r="AI11" s="2">
        <f>Financeiro!AI11+Complemento!AJ11</f>
        <v>0</v>
      </c>
      <c r="AJ11" s="2">
        <f>Financeiro!AJ11+Complemento!AK11</f>
        <v>0</v>
      </c>
      <c r="AK11" s="2">
        <f>Financeiro!AK11+Complemento!AL11</f>
        <v>0</v>
      </c>
      <c r="AL11" s="2">
        <f t="shared" si="0"/>
        <v>54831.680000000008</v>
      </c>
    </row>
    <row r="12" spans="1:38" x14ac:dyDescent="0.25">
      <c r="A12" t="s">
        <v>50</v>
      </c>
      <c r="B12" s="2">
        <f>Financeiro!B12+Complemento!C12</f>
        <v>19734.75</v>
      </c>
      <c r="C12" s="2">
        <f>Financeiro!C12+Complemento!D12</f>
        <v>563.85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0</v>
      </c>
      <c r="M12" s="2">
        <f>Financeiro!M12+Complemento!N12</f>
        <v>0</v>
      </c>
      <c r="N12" s="2">
        <f>Financeiro!N12+Complemento!O12</f>
        <v>0</v>
      </c>
      <c r="O12" s="2">
        <f>Financeiro!O12+Complemento!P12</f>
        <v>0</v>
      </c>
      <c r="P12" s="2">
        <f>Financeiro!P12+Complemento!Q12</f>
        <v>0</v>
      </c>
      <c r="Q12" s="2">
        <f>Financeiro!Q12+Complemento!R12</f>
        <v>0</v>
      </c>
      <c r="R12" s="2">
        <f>Financeiro!R12+Complemento!S12</f>
        <v>0</v>
      </c>
      <c r="S12" s="2">
        <f>Financeiro!S12+Complemento!T12</f>
        <v>0</v>
      </c>
      <c r="T12" s="2">
        <f>Financeiro!T12+Complemento!U12</f>
        <v>0</v>
      </c>
      <c r="U12" s="2">
        <f>Financeiro!U12+Complemento!V12</f>
        <v>1127.7</v>
      </c>
      <c r="V12" s="2">
        <f>Financeiro!V12+Complemento!W12</f>
        <v>11277</v>
      </c>
      <c r="W12" s="2">
        <f>Financeiro!W12+Complemento!X12</f>
        <v>12968.55</v>
      </c>
      <c r="X12" s="2">
        <f>Financeiro!X12+Complemento!Y12</f>
        <v>5638.5</v>
      </c>
      <c r="Y12" s="2">
        <f>Financeiro!Y12+Complemento!Z12</f>
        <v>0</v>
      </c>
      <c r="Z12" s="2">
        <f>Financeiro!Z12+Complemento!AA12</f>
        <v>81194.399999999994</v>
      </c>
      <c r="AA12" s="2">
        <f>Financeiro!AA12+Complemento!AB12</f>
        <v>48491.1</v>
      </c>
      <c r="AB12" s="2">
        <f>Financeiro!AB12+Complemento!AC12</f>
        <v>15223.95</v>
      </c>
      <c r="AC12" s="2">
        <f>Financeiro!AC12+Complemento!AD12</f>
        <v>2255.4</v>
      </c>
      <c r="AD12" s="2">
        <f>Financeiro!AD12+Complemento!AE12</f>
        <v>0</v>
      </c>
      <c r="AE12" s="2">
        <f>Financeiro!AE12+Complemento!AF12</f>
        <v>0</v>
      </c>
      <c r="AF12" s="2">
        <f>Financeiro!AF12+Complemento!AG12</f>
        <v>77811.3</v>
      </c>
      <c r="AG12" s="2">
        <f>Financeiro!AG12+Complemento!AH12</f>
        <v>56948.850000000006</v>
      </c>
      <c r="AH12" s="2">
        <f>Financeiro!AH12+Complemento!AI12</f>
        <v>15223.95</v>
      </c>
      <c r="AI12" s="2">
        <f>Financeiro!AI12+Complemento!AJ12</f>
        <v>0</v>
      </c>
      <c r="AJ12" s="2">
        <f>Financeiro!AJ12+Complemento!AK12</f>
        <v>55257.299999999996</v>
      </c>
      <c r="AK12" s="2">
        <f>Financeiro!AK12+Complemento!AL12</f>
        <v>79502.850000000006</v>
      </c>
      <c r="AL12" s="2">
        <f t="shared" si="0"/>
        <v>483219.44999999995</v>
      </c>
    </row>
    <row r="13" spans="1:38" x14ac:dyDescent="0.25">
      <c r="A13" t="s">
        <v>51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0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0</v>
      </c>
      <c r="P13" s="2">
        <f>Financeiro!P13+Complemento!Q13</f>
        <v>0</v>
      </c>
      <c r="Q13" s="2">
        <f>Financeiro!Q13+Complemento!R13</f>
        <v>0</v>
      </c>
      <c r="R13" s="2">
        <f>Financeiro!R13+Complemento!S13</f>
        <v>0</v>
      </c>
      <c r="S13" s="2">
        <f>Financeiro!S13+Complemento!T13</f>
        <v>0</v>
      </c>
      <c r="T13" s="2">
        <f>Financeiro!T13+Complemento!U13</f>
        <v>0</v>
      </c>
      <c r="U13" s="2">
        <f>Financeiro!U13+Complemento!V13</f>
        <v>0</v>
      </c>
      <c r="V13" s="2">
        <f>Financeiro!V13+Complemento!W13</f>
        <v>1175.02</v>
      </c>
      <c r="W13" s="2">
        <f>Financeiro!W13+Complemento!X13</f>
        <v>0</v>
      </c>
      <c r="X13" s="2">
        <f>Financeiro!X13+Complemento!Y13</f>
        <v>0</v>
      </c>
      <c r="Y13" s="2">
        <f>Financeiro!Y13+Complemento!Z13</f>
        <v>0</v>
      </c>
      <c r="Z13" s="2">
        <f>Financeiro!Z13+Complemento!AA13</f>
        <v>0</v>
      </c>
      <c r="AA13" s="2">
        <f>Financeiro!AA13+Complemento!AB13</f>
        <v>0</v>
      </c>
      <c r="AB13" s="2">
        <f>Financeiro!AB13+Complemento!AC13</f>
        <v>0</v>
      </c>
      <c r="AC13" s="2">
        <f>Financeiro!AC13+Complemento!AD13</f>
        <v>0</v>
      </c>
      <c r="AD13" s="2">
        <f>Financeiro!AD13+Complemento!AE13</f>
        <v>0</v>
      </c>
      <c r="AE13" s="2">
        <f>Financeiro!AE13+Complemento!AF13</f>
        <v>0</v>
      </c>
      <c r="AF13" s="2">
        <f>Financeiro!AF13+Complemento!AG13</f>
        <v>0</v>
      </c>
      <c r="AG13" s="2">
        <f>Financeiro!AG13+Complemento!AH13</f>
        <v>0</v>
      </c>
      <c r="AH13" s="2">
        <f>Financeiro!AH13+Complemento!AI13</f>
        <v>0</v>
      </c>
      <c r="AI13" s="2">
        <f>Financeiro!AI13+Complemento!AJ13</f>
        <v>0</v>
      </c>
      <c r="AJ13" s="2">
        <f>Financeiro!AJ13+Complemento!AK13</f>
        <v>0</v>
      </c>
      <c r="AK13" s="2">
        <f>Financeiro!AK13+Complemento!AL13</f>
        <v>0</v>
      </c>
      <c r="AL13" s="2">
        <f t="shared" si="0"/>
        <v>1175.02</v>
      </c>
    </row>
    <row r="14" spans="1:38" x14ac:dyDescent="0.25">
      <c r="A14" t="s">
        <v>52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0</v>
      </c>
      <c r="Q14" s="2">
        <f>Financeiro!Q14+Complemento!R14</f>
        <v>0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0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11880</v>
      </c>
      <c r="Z14" s="2">
        <f>Financeiro!Z14+Complemento!AA14</f>
        <v>0</v>
      </c>
      <c r="AA14" s="2">
        <f>Financeiro!AA14+Complemento!AB14</f>
        <v>0</v>
      </c>
      <c r="AB14" s="2">
        <f>Financeiro!AB14+Complemento!AC14</f>
        <v>0</v>
      </c>
      <c r="AC14" s="2">
        <f>Financeiro!AC14+Complemento!AD14</f>
        <v>0</v>
      </c>
      <c r="AD14" s="2">
        <f>Financeiro!AD14+Complemento!AE14</f>
        <v>0</v>
      </c>
      <c r="AE14" s="2">
        <f>Financeiro!AE14+Complemento!AF14</f>
        <v>0</v>
      </c>
      <c r="AF14" s="2">
        <f>Financeiro!AF14+Complemento!AG14</f>
        <v>0</v>
      </c>
      <c r="AG14" s="2">
        <f>Financeiro!AG14+Complemento!AH14</f>
        <v>0</v>
      </c>
      <c r="AH14" s="2">
        <f>Financeiro!AH14+Complemento!AI14</f>
        <v>0</v>
      </c>
      <c r="AI14" s="2">
        <f>Financeiro!AI14+Complemento!AJ14</f>
        <v>0</v>
      </c>
      <c r="AJ14" s="2">
        <f>Financeiro!AJ14+Complemento!AK14</f>
        <v>900</v>
      </c>
      <c r="AK14" s="2">
        <f>Financeiro!AK14+Complemento!AL14</f>
        <v>0</v>
      </c>
      <c r="AL14" s="2">
        <f t="shared" si="0"/>
        <v>12780</v>
      </c>
    </row>
    <row r="15" spans="1:38" x14ac:dyDescent="0.25">
      <c r="A15" t="s">
        <v>53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0</v>
      </c>
      <c r="L15" s="2">
        <f>Financeiro!L15+Complemento!M15</f>
        <v>0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0</v>
      </c>
      <c r="V15" s="2">
        <f>Financeiro!V15+Complemento!W15</f>
        <v>2225.66</v>
      </c>
      <c r="W15" s="2">
        <f>Financeiro!W15+Complemento!X15</f>
        <v>0</v>
      </c>
      <c r="X15" s="2">
        <f>Financeiro!X15+Complemento!Y15</f>
        <v>0</v>
      </c>
      <c r="Y15" s="2">
        <f>Financeiro!Y15+Complemento!Z15</f>
        <v>0</v>
      </c>
      <c r="Z15" s="2">
        <f>Financeiro!Z15+Complemento!AA15</f>
        <v>0</v>
      </c>
      <c r="AA15" s="2">
        <f>Financeiro!AA15+Complemento!AB15</f>
        <v>0</v>
      </c>
      <c r="AB15" s="2">
        <f>Financeiro!AB15+Complemento!AC15</f>
        <v>0</v>
      </c>
      <c r="AC15" s="2">
        <f>Financeiro!AC15+Complemento!AD15</f>
        <v>0</v>
      </c>
      <c r="AD15" s="2">
        <f>Financeiro!AD15+Complemento!AE15</f>
        <v>0</v>
      </c>
      <c r="AE15" s="2">
        <f>Financeiro!AE15+Complemento!AF15</f>
        <v>0</v>
      </c>
      <c r="AF15" s="2">
        <f>Financeiro!AF15+Complemento!AG15</f>
        <v>0</v>
      </c>
      <c r="AG15" s="2">
        <f>Financeiro!AG15+Complemento!AH15</f>
        <v>0</v>
      </c>
      <c r="AH15" s="2">
        <f>Financeiro!AH15+Complemento!AI15</f>
        <v>4451.32</v>
      </c>
      <c r="AI15" s="2">
        <f>Financeiro!AI15+Complemento!AJ15</f>
        <v>0</v>
      </c>
      <c r="AJ15" s="2">
        <f>Financeiro!AJ15+Complemento!AK15</f>
        <v>0</v>
      </c>
      <c r="AK15" s="2">
        <f>Financeiro!AK15+Complemento!AL15</f>
        <v>0</v>
      </c>
      <c r="AL15" s="2">
        <f t="shared" si="0"/>
        <v>6676.98</v>
      </c>
    </row>
    <row r="16" spans="1:38" x14ac:dyDescent="0.25">
      <c r="A16" t="s">
        <v>54</v>
      </c>
      <c r="B16" s="2">
        <f>Financeiro!B16+Complemento!C16</f>
        <v>0</v>
      </c>
      <c r="C16" s="2">
        <f>Financeiro!C16+Complemento!D16</f>
        <v>990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0</v>
      </c>
      <c r="L16" s="2">
        <f>Financeiro!L16+Complemento!M16</f>
        <v>0</v>
      </c>
      <c r="M16" s="2">
        <f>Financeiro!M16+Complemento!N16</f>
        <v>0</v>
      </c>
      <c r="N16" s="2">
        <f>Financeiro!N16+Complemento!O16</f>
        <v>0</v>
      </c>
      <c r="O16" s="2">
        <f>Financeiro!O16+Complemento!P16</f>
        <v>0</v>
      </c>
      <c r="P16" s="2">
        <f>Financeiro!P16+Complemento!Q16</f>
        <v>0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2475</v>
      </c>
      <c r="W16" s="2">
        <f>Financeiro!W16+Complemento!X16</f>
        <v>0</v>
      </c>
      <c r="X16" s="2">
        <f>Financeiro!X16+Complemento!Y16</f>
        <v>0</v>
      </c>
      <c r="Y16" s="2">
        <f>Financeiro!Y16+Complemento!Z16</f>
        <v>990</v>
      </c>
      <c r="Z16" s="2">
        <f>Financeiro!Z16+Complemento!AA16</f>
        <v>0</v>
      </c>
      <c r="AA16" s="2">
        <f>Financeiro!AA16+Complemento!AB16</f>
        <v>0</v>
      </c>
      <c r="AB16" s="2">
        <f>Financeiro!AB16+Complemento!AC16</f>
        <v>1980</v>
      </c>
      <c r="AC16" s="2">
        <f>Financeiro!AC16+Complemento!AD16</f>
        <v>0</v>
      </c>
      <c r="AD16" s="2">
        <f>Financeiro!AD16+Complemento!AE16</f>
        <v>0</v>
      </c>
      <c r="AE16" s="2">
        <f>Financeiro!AE16+Complemento!AF16</f>
        <v>0</v>
      </c>
      <c r="AF16" s="2">
        <f>Financeiro!AF16+Complemento!AG16</f>
        <v>0</v>
      </c>
      <c r="AG16" s="2">
        <f>Financeiro!AG16+Complemento!AH16</f>
        <v>0</v>
      </c>
      <c r="AH16" s="2">
        <f>Financeiro!AH16+Complemento!AI16</f>
        <v>0</v>
      </c>
      <c r="AI16" s="2">
        <f>Financeiro!AI16+Complemento!AJ16</f>
        <v>0</v>
      </c>
      <c r="AJ16" s="2">
        <f>Financeiro!AJ16+Complemento!AK16</f>
        <v>0</v>
      </c>
      <c r="AK16" s="2">
        <f>Financeiro!AK16+Complemento!AL16</f>
        <v>0</v>
      </c>
      <c r="AL16" s="2">
        <f t="shared" si="0"/>
        <v>6435</v>
      </c>
    </row>
    <row r="17" spans="1:38" x14ac:dyDescent="0.25">
      <c r="A17" t="s">
        <v>55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0</v>
      </c>
      <c r="M17" s="2">
        <f>Financeiro!M17+Complemento!N17</f>
        <v>0</v>
      </c>
      <c r="N17" s="2">
        <f>Financeiro!N17+Complemento!O17</f>
        <v>0</v>
      </c>
      <c r="O17" s="2">
        <f>Financeiro!O17+Complemento!P17</f>
        <v>0</v>
      </c>
      <c r="P17" s="2">
        <f>Financeiro!P17+Complemento!Q17</f>
        <v>0</v>
      </c>
      <c r="Q17" s="2">
        <f>Financeiro!Q17+Complemento!R17</f>
        <v>0</v>
      </c>
      <c r="R17" s="2">
        <f>Financeiro!R17+Complemento!S17</f>
        <v>0</v>
      </c>
      <c r="S17" s="2">
        <f>Financeiro!S17+Complemento!T17</f>
        <v>0</v>
      </c>
      <c r="T17" s="2">
        <f>Financeiro!T17+Complemento!U17</f>
        <v>0</v>
      </c>
      <c r="U17" s="2">
        <f>Financeiro!U17+Complemento!V17</f>
        <v>0</v>
      </c>
      <c r="V17" s="2">
        <f>Financeiro!V17+Complemento!W17</f>
        <v>0</v>
      </c>
      <c r="W17" s="2">
        <f>Financeiro!W17+Complemento!X17</f>
        <v>0</v>
      </c>
      <c r="X17" s="2">
        <f>Financeiro!X17+Complemento!Y17</f>
        <v>0</v>
      </c>
      <c r="Y17" s="2">
        <f>Financeiro!Y17+Complemento!Z17</f>
        <v>3445.3999999999996</v>
      </c>
      <c r="Z17" s="2">
        <f>Financeiro!Z17+Complemento!AA17</f>
        <v>0</v>
      </c>
      <c r="AA17" s="2">
        <f>Financeiro!AA17+Complemento!AB17</f>
        <v>0</v>
      </c>
      <c r="AB17" s="2">
        <f>Financeiro!AB17+Complemento!AC17</f>
        <v>0</v>
      </c>
      <c r="AC17" s="2">
        <f>Financeiro!AC17+Complemento!AD17</f>
        <v>0</v>
      </c>
      <c r="AD17" s="2">
        <f>Financeiro!AD17+Complemento!AE17</f>
        <v>0</v>
      </c>
      <c r="AE17" s="2">
        <f>Financeiro!AE17+Complemento!AF17</f>
        <v>0</v>
      </c>
      <c r="AF17" s="2">
        <f>Financeiro!AF17+Complemento!AG17</f>
        <v>0</v>
      </c>
      <c r="AG17" s="2">
        <f>Financeiro!AG17+Complemento!AH17</f>
        <v>0</v>
      </c>
      <c r="AH17" s="2">
        <f>Financeiro!AH17+Complemento!AI17</f>
        <v>0</v>
      </c>
      <c r="AI17" s="2">
        <f>Financeiro!AI17+Complemento!AJ17</f>
        <v>0</v>
      </c>
      <c r="AJ17" s="2">
        <f>Financeiro!AJ17+Complemento!AK17</f>
        <v>0</v>
      </c>
      <c r="AK17" s="2">
        <f>Financeiro!AK17+Complemento!AL17</f>
        <v>0</v>
      </c>
      <c r="AL17" s="2">
        <f t="shared" si="0"/>
        <v>3445.3999999999996</v>
      </c>
    </row>
    <row r="18" spans="1:38" x14ac:dyDescent="0.25">
      <c r="A18" t="s">
        <v>56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0</v>
      </c>
      <c r="F18" s="2">
        <f>Financeiro!F18+Complemento!G18</f>
        <v>0</v>
      </c>
      <c r="G18" s="2">
        <f>Financeiro!G18+Complemento!H18</f>
        <v>0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0</v>
      </c>
      <c r="L18" s="2">
        <f>Financeiro!L18+Complemento!M18</f>
        <v>0</v>
      </c>
      <c r="M18" s="2">
        <f>Financeiro!M18+Complemento!N18</f>
        <v>0</v>
      </c>
      <c r="N18" s="2">
        <f>Financeiro!N18+Complemento!O18</f>
        <v>0</v>
      </c>
      <c r="O18" s="2">
        <f>Financeiro!O18+Complemento!P18</f>
        <v>0</v>
      </c>
      <c r="P18" s="2">
        <f>Financeiro!P18+Complemento!Q18</f>
        <v>85105.799999999988</v>
      </c>
      <c r="Q18" s="2">
        <f>Financeiro!Q18+Complemento!R18</f>
        <v>0</v>
      </c>
      <c r="R18" s="2">
        <f>Financeiro!R18+Complemento!S18</f>
        <v>0</v>
      </c>
      <c r="S18" s="2">
        <f>Financeiro!S18+Complemento!T18</f>
        <v>0</v>
      </c>
      <c r="T18" s="2">
        <f>Financeiro!T18+Complemento!U18</f>
        <v>0</v>
      </c>
      <c r="U18" s="2">
        <f>Financeiro!U18+Complemento!V18</f>
        <v>0</v>
      </c>
      <c r="V18" s="2">
        <f>Financeiro!V18+Complemento!W18</f>
        <v>0</v>
      </c>
      <c r="W18" s="2">
        <f>Financeiro!W18+Complemento!X18</f>
        <v>0</v>
      </c>
      <c r="X18" s="2">
        <f>Financeiro!X18+Complemento!Y18</f>
        <v>0</v>
      </c>
      <c r="Y18" s="2">
        <f>Financeiro!Y18+Complemento!Z18</f>
        <v>0</v>
      </c>
      <c r="Z18" s="2">
        <f>Financeiro!Z18+Complemento!AA18</f>
        <v>0</v>
      </c>
      <c r="AA18" s="2">
        <f>Financeiro!AA18+Complemento!AB18</f>
        <v>0</v>
      </c>
      <c r="AB18" s="2">
        <f>Financeiro!AB18+Complemento!AC18</f>
        <v>0</v>
      </c>
      <c r="AC18" s="2">
        <f>Financeiro!AC18+Complemento!AD18</f>
        <v>0</v>
      </c>
      <c r="AD18" s="2">
        <f>Financeiro!AD18+Complemento!AE18</f>
        <v>0</v>
      </c>
      <c r="AE18" s="2">
        <f>Financeiro!AE18+Complemento!AF18</f>
        <v>0</v>
      </c>
      <c r="AF18" s="2">
        <f>Financeiro!AF18+Complemento!AG18</f>
        <v>0</v>
      </c>
      <c r="AG18" s="2">
        <f>Financeiro!AG18+Complemento!AH18</f>
        <v>0</v>
      </c>
      <c r="AH18" s="2">
        <f>Financeiro!AH18+Complemento!AI18</f>
        <v>0</v>
      </c>
      <c r="AI18" s="2">
        <f>Financeiro!AI18+Complemento!AJ18</f>
        <v>0</v>
      </c>
      <c r="AJ18" s="2">
        <f>Financeiro!AJ18+Complemento!AK18</f>
        <v>0</v>
      </c>
      <c r="AK18" s="2">
        <f>Financeiro!AK18+Complemento!AL18</f>
        <v>0</v>
      </c>
      <c r="AL18" s="2">
        <f t="shared" si="0"/>
        <v>85105.799999999988</v>
      </c>
    </row>
    <row r="19" spans="1:38" x14ac:dyDescent="0.25">
      <c r="A19" t="s">
        <v>57</v>
      </c>
      <c r="B19" s="2">
        <f>Financeiro!B19+Complemento!C19</f>
        <v>0</v>
      </c>
      <c r="C19" s="2">
        <f>Financeiro!C19+Complemento!D19</f>
        <v>0</v>
      </c>
      <c r="D19" s="2">
        <f>Financeiro!D19+Complemento!E19</f>
        <v>0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0</v>
      </c>
      <c r="H19" s="2">
        <f>Financeiro!H19+Complemento!I19</f>
        <v>0</v>
      </c>
      <c r="I19" s="2">
        <f>Financeiro!I19+Complemento!J19</f>
        <v>0</v>
      </c>
      <c r="J19" s="2">
        <f>Financeiro!J19+Complemento!K19</f>
        <v>0</v>
      </c>
      <c r="K19" s="2">
        <f>Financeiro!K19+Complemento!L19</f>
        <v>0</v>
      </c>
      <c r="L19" s="2">
        <f>Financeiro!L19+Complemento!M19</f>
        <v>0</v>
      </c>
      <c r="M19" s="2">
        <f>Financeiro!M19+Complemento!N19</f>
        <v>0</v>
      </c>
      <c r="N19" s="2">
        <f>Financeiro!N19+Complemento!O19</f>
        <v>0</v>
      </c>
      <c r="O19" s="2">
        <f>Financeiro!O19+Complemento!P19</f>
        <v>0</v>
      </c>
      <c r="P19" s="2">
        <f>Financeiro!P19+Complemento!Q19</f>
        <v>35934</v>
      </c>
      <c r="Q19" s="2">
        <f>Financeiro!Q19+Complemento!R19</f>
        <v>0</v>
      </c>
      <c r="R19" s="2">
        <f>Financeiro!R19+Complemento!S19</f>
        <v>0</v>
      </c>
      <c r="S19" s="2">
        <f>Financeiro!S19+Complemento!T19</f>
        <v>0</v>
      </c>
      <c r="T19" s="2">
        <f>Financeiro!T19+Complemento!U19</f>
        <v>0</v>
      </c>
      <c r="U19" s="2">
        <f>Financeiro!U19+Complemento!V19</f>
        <v>0</v>
      </c>
      <c r="V19" s="2">
        <f>Financeiro!V19+Complemento!W19</f>
        <v>1796.7</v>
      </c>
      <c r="W19" s="2">
        <f>Financeiro!W19+Complemento!X19</f>
        <v>0</v>
      </c>
      <c r="X19" s="2">
        <f>Financeiro!X19+Complemento!Y19</f>
        <v>0</v>
      </c>
      <c r="Y19" s="2">
        <f>Financeiro!Y19+Complemento!Z19</f>
        <v>0</v>
      </c>
      <c r="Z19" s="2">
        <f>Financeiro!Z19+Complemento!AA19</f>
        <v>0</v>
      </c>
      <c r="AA19" s="2">
        <f>Financeiro!AA19+Complemento!AB19</f>
        <v>0</v>
      </c>
      <c r="AB19" s="2">
        <f>Financeiro!AB19+Complemento!AC19</f>
        <v>0</v>
      </c>
      <c r="AC19" s="2">
        <f>Financeiro!AC19+Complemento!AD19</f>
        <v>0</v>
      </c>
      <c r="AD19" s="2">
        <f>Financeiro!AD19+Complemento!AE19</f>
        <v>0</v>
      </c>
      <c r="AE19" s="2">
        <f>Financeiro!AE19+Complemento!AF19</f>
        <v>0</v>
      </c>
      <c r="AF19" s="2">
        <f>Financeiro!AF19+Complemento!AG19</f>
        <v>0</v>
      </c>
      <c r="AG19" s="2">
        <f>Financeiro!AG19+Complemento!AH19</f>
        <v>0</v>
      </c>
      <c r="AH19" s="2">
        <f>Financeiro!AH19+Complemento!AI19</f>
        <v>0</v>
      </c>
      <c r="AI19" s="2">
        <f>Financeiro!AI19+Complemento!AJ19</f>
        <v>0</v>
      </c>
      <c r="AJ19" s="2">
        <f>Financeiro!AJ19+Complemento!AK19</f>
        <v>0</v>
      </c>
      <c r="AK19" s="2">
        <f>Financeiro!AK19+Complemento!AL19</f>
        <v>0</v>
      </c>
      <c r="AL19" s="2">
        <f t="shared" si="0"/>
        <v>37730.699999999997</v>
      </c>
    </row>
    <row r="20" spans="1:38" x14ac:dyDescent="0.25">
      <c r="A20" t="s">
        <v>58</v>
      </c>
      <c r="B20" s="2">
        <f>Financeiro!B20+Complemento!C20</f>
        <v>103836</v>
      </c>
      <c r="C20" s="2">
        <f>Financeiro!C20+Complemento!D20</f>
        <v>0</v>
      </c>
      <c r="D20" s="2">
        <f>Financeiro!D20+Complemento!E20</f>
        <v>40312.800000000003</v>
      </c>
      <c r="E20" s="2">
        <f>Financeiro!E20+Complemento!F20</f>
        <v>0</v>
      </c>
      <c r="F20" s="2">
        <f>Financeiro!F20+Complemento!G20</f>
        <v>0</v>
      </c>
      <c r="G20" s="2">
        <f>Financeiro!G20+Complemento!H20</f>
        <v>120938.4</v>
      </c>
      <c r="H20" s="2">
        <f>Financeiro!H20+Complemento!I20</f>
        <v>63523.199999999997</v>
      </c>
      <c r="I20" s="2">
        <f>Financeiro!I20+Complemento!J20</f>
        <v>0</v>
      </c>
      <c r="J20" s="2">
        <f>Financeiro!J20+Complemento!K20</f>
        <v>127046.39999999999</v>
      </c>
      <c r="K20" s="2">
        <f>Financeiro!K20+Complemento!L20</f>
        <v>0</v>
      </c>
      <c r="L20" s="2">
        <f>Financeiro!L20+Complemento!M20</f>
        <v>87955.199999999997</v>
      </c>
      <c r="M20" s="2">
        <f>Financeiro!M20+Complemento!N20</f>
        <v>0</v>
      </c>
      <c r="N20" s="2">
        <f>Financeiro!N20+Complemento!O20</f>
        <v>40312.800000000003</v>
      </c>
      <c r="O20" s="2">
        <f>Financeiro!O20+Complemento!P20</f>
        <v>138040.79999999999</v>
      </c>
      <c r="P20" s="2">
        <f>Financeiro!P20+Complemento!Q20</f>
        <v>287020.79999999999</v>
      </c>
      <c r="Q20" s="2">
        <f>Financeiro!Q20+Complemento!R20</f>
        <v>0</v>
      </c>
      <c r="R20" s="2">
        <f>Financeiro!R20+Complemento!S20</f>
        <v>4886.3999999999996</v>
      </c>
      <c r="S20" s="2">
        <f>Financeiro!S20+Complemento!T20</f>
        <v>141517.20000000001</v>
      </c>
      <c r="T20" s="2">
        <f>Financeiro!T20+Complemento!U20</f>
        <v>65775.600000000006</v>
      </c>
      <c r="U20" s="2">
        <f>Financeiro!U20+Complemento!V20</f>
        <v>17102.400000000001</v>
      </c>
      <c r="V20" s="2">
        <f>Financeiro!V20+Complemento!W20</f>
        <v>78182.399999999994</v>
      </c>
      <c r="W20" s="2">
        <f>Financeiro!W20+Complemento!X20</f>
        <v>0</v>
      </c>
      <c r="X20" s="2">
        <f>Financeiro!X20+Complemento!Y20</f>
        <v>0</v>
      </c>
      <c r="Y20" s="2">
        <f>Financeiro!Y20+Complemento!Z20</f>
        <v>0</v>
      </c>
      <c r="Z20" s="2">
        <f>Financeiro!Z20+Complemento!AA20</f>
        <v>80625.600000000006</v>
      </c>
      <c r="AA20" s="2">
        <f>Financeiro!AA20+Complemento!AB20</f>
        <v>51307.199999999997</v>
      </c>
      <c r="AB20" s="2">
        <f>Financeiro!AB20+Complemento!AC20</f>
        <v>51307.199999999997</v>
      </c>
      <c r="AC20" s="2">
        <f>Financeiro!AC20+Complemento!AD20</f>
        <v>8551.2000000000007</v>
      </c>
      <c r="AD20" s="2">
        <f>Financeiro!AD20+Complemento!AE20</f>
        <v>13437.6</v>
      </c>
      <c r="AE20" s="2">
        <f>Financeiro!AE20+Complemento!AF20</f>
        <v>1221.5999999999999</v>
      </c>
      <c r="AF20" s="2">
        <f>Financeiro!AF20+Complemento!AG20</f>
        <v>130711.2</v>
      </c>
      <c r="AG20" s="2">
        <f>Financeiro!AG20+Complemento!AH20</f>
        <v>144148.79999999999</v>
      </c>
      <c r="AH20" s="2">
        <f>Financeiro!AH20+Complemento!AI20</f>
        <v>68409.600000000006</v>
      </c>
      <c r="AI20" s="2">
        <f>Financeiro!AI20+Complemento!AJ20</f>
        <v>0</v>
      </c>
      <c r="AJ20" s="2">
        <f>Financeiro!AJ20+Complemento!AK20</f>
        <v>0</v>
      </c>
      <c r="AK20" s="2">
        <f>Financeiro!AK20+Complemento!AL20</f>
        <v>184461.6</v>
      </c>
      <c r="AL20" s="2">
        <f t="shared" si="0"/>
        <v>2050632.0000000002</v>
      </c>
    </row>
    <row r="21" spans="1:38" x14ac:dyDescent="0.25">
      <c r="A21" t="s">
        <v>59</v>
      </c>
      <c r="B21" s="2">
        <f>Financeiro!B21+Complemento!C21</f>
        <v>0</v>
      </c>
      <c r="C21" s="2">
        <f>Financeiro!C21+Complemento!D21</f>
        <v>0</v>
      </c>
      <c r="D21" s="2">
        <f>Financeiro!D21+Complemento!E21</f>
        <v>0</v>
      </c>
      <c r="E21" s="2">
        <f>Financeiro!E21+Complemento!F21</f>
        <v>876.48</v>
      </c>
      <c r="F21" s="2">
        <f>Financeiro!F21+Complemento!G21</f>
        <v>1752.96</v>
      </c>
      <c r="G21" s="2">
        <f>Financeiro!G21+Complemento!H21</f>
        <v>1752.96</v>
      </c>
      <c r="H21" s="2">
        <f>Financeiro!H21+Complemento!I21</f>
        <v>0</v>
      </c>
      <c r="I21" s="2">
        <f>Financeiro!I21+Complemento!J21</f>
        <v>1752.96</v>
      </c>
      <c r="J21" s="2">
        <f>Financeiro!J21+Complemento!K21</f>
        <v>2629.44</v>
      </c>
      <c r="K21" s="2">
        <f>Financeiro!K21+Complemento!L21</f>
        <v>5258.88</v>
      </c>
      <c r="L21" s="2">
        <f>Financeiro!L21+Complemento!M21</f>
        <v>2629.44</v>
      </c>
      <c r="M21" s="2">
        <f>Financeiro!M21+Complemento!N21</f>
        <v>2629.44</v>
      </c>
      <c r="N21" s="2">
        <f>Financeiro!N21+Complemento!O21</f>
        <v>876.48</v>
      </c>
      <c r="O21" s="2">
        <f>Financeiro!O21+Complemento!P21</f>
        <v>0</v>
      </c>
      <c r="P21" s="2">
        <f>Financeiro!P21+Complemento!Q21</f>
        <v>0</v>
      </c>
      <c r="Q21" s="2">
        <f>Financeiro!Q21+Complemento!R21</f>
        <v>7011.84</v>
      </c>
      <c r="R21" s="2">
        <f>Financeiro!R21+Complemento!S21</f>
        <v>7888.32</v>
      </c>
      <c r="S21" s="2">
        <f>Financeiro!S21+Complemento!T21</f>
        <v>0</v>
      </c>
      <c r="T21" s="2">
        <f>Financeiro!T21+Complemento!U21</f>
        <v>0</v>
      </c>
      <c r="U21" s="2">
        <f>Financeiro!U21+Complemento!V21</f>
        <v>0</v>
      </c>
      <c r="V21" s="2">
        <f>Financeiro!V21+Complemento!W21</f>
        <v>0</v>
      </c>
      <c r="W21" s="2">
        <f>Financeiro!W21+Complemento!X21</f>
        <v>0</v>
      </c>
      <c r="X21" s="2">
        <f>Financeiro!X21+Complemento!Y21</f>
        <v>0</v>
      </c>
      <c r="Y21" s="2">
        <f>Financeiro!Y21+Complemento!Z21</f>
        <v>0</v>
      </c>
      <c r="Z21" s="2">
        <f>Financeiro!Z21+Complemento!AA21</f>
        <v>7888.32</v>
      </c>
      <c r="AA21" s="2">
        <f>Financeiro!AA21+Complemento!AB21</f>
        <v>0</v>
      </c>
      <c r="AB21" s="2">
        <f>Financeiro!AB21+Complemento!AC21</f>
        <v>0</v>
      </c>
      <c r="AC21" s="2">
        <f>Financeiro!AC21+Complemento!AD21</f>
        <v>0</v>
      </c>
      <c r="AD21" s="2">
        <f>Financeiro!AD21+Complemento!AE21</f>
        <v>0</v>
      </c>
      <c r="AE21" s="2">
        <f>Financeiro!AE21+Complemento!AF21</f>
        <v>0</v>
      </c>
      <c r="AF21" s="2">
        <f>Financeiro!AF21+Complemento!AG21</f>
        <v>0</v>
      </c>
      <c r="AG21" s="2">
        <f>Financeiro!AG21+Complemento!AH21</f>
        <v>0</v>
      </c>
      <c r="AH21" s="2">
        <f>Financeiro!AH21+Complemento!AI21</f>
        <v>0</v>
      </c>
      <c r="AI21" s="2">
        <f>Financeiro!AI21+Complemento!AJ21</f>
        <v>0</v>
      </c>
      <c r="AJ21" s="2">
        <f>Financeiro!AJ21+Complemento!AK21</f>
        <v>0</v>
      </c>
      <c r="AK21" s="2">
        <f>Financeiro!AK21+Complemento!AL21</f>
        <v>0</v>
      </c>
      <c r="AL21" s="2">
        <f t="shared" si="0"/>
        <v>42947.519999999997</v>
      </c>
    </row>
    <row r="22" spans="1:38" x14ac:dyDescent="0.25">
      <c r="A22" t="s">
        <v>39</v>
      </c>
      <c r="B22" s="2">
        <f t="shared" ref="B22:AK22" si="1">SUM(B2:B21)</f>
        <v>127659.97</v>
      </c>
      <c r="C22" s="2">
        <f t="shared" si="1"/>
        <v>1553.85</v>
      </c>
      <c r="D22" s="2">
        <f t="shared" si="1"/>
        <v>42648.44</v>
      </c>
      <c r="E22" s="2">
        <f t="shared" si="1"/>
        <v>876.48</v>
      </c>
      <c r="F22" s="2">
        <f t="shared" si="1"/>
        <v>1752.96</v>
      </c>
      <c r="G22" s="2">
        <f t="shared" si="1"/>
        <v>122691.36</v>
      </c>
      <c r="H22" s="2">
        <f t="shared" si="1"/>
        <v>63523.199999999997</v>
      </c>
      <c r="I22" s="2">
        <f t="shared" si="1"/>
        <v>1752.96</v>
      </c>
      <c r="J22" s="2">
        <f t="shared" si="1"/>
        <v>129675.84</v>
      </c>
      <c r="K22" s="2">
        <f t="shared" si="1"/>
        <v>5258.88</v>
      </c>
      <c r="L22" s="2">
        <f t="shared" si="1"/>
        <v>126707.02</v>
      </c>
      <c r="M22" s="2">
        <f t="shared" si="1"/>
        <v>34989.120000000003</v>
      </c>
      <c r="N22" s="2">
        <f t="shared" si="1"/>
        <v>46354.80000000001</v>
      </c>
      <c r="O22" s="2">
        <f t="shared" si="1"/>
        <v>138040.79999999999</v>
      </c>
      <c r="P22" s="2">
        <f t="shared" si="1"/>
        <v>480483.51999999996</v>
      </c>
      <c r="Q22" s="2">
        <f t="shared" si="1"/>
        <v>7011.84</v>
      </c>
      <c r="R22" s="2">
        <f t="shared" si="1"/>
        <v>19965.759999999998</v>
      </c>
      <c r="S22" s="2">
        <f t="shared" si="1"/>
        <v>141517.20000000001</v>
      </c>
      <c r="T22" s="2">
        <f t="shared" si="1"/>
        <v>65775.600000000006</v>
      </c>
      <c r="U22" s="2">
        <f t="shared" si="1"/>
        <v>27218.9</v>
      </c>
      <c r="V22" s="2">
        <f t="shared" si="1"/>
        <v>110813.48</v>
      </c>
      <c r="W22" s="2">
        <f t="shared" si="1"/>
        <v>14905.529999999999</v>
      </c>
      <c r="X22" s="2">
        <f t="shared" si="1"/>
        <v>47608.08</v>
      </c>
      <c r="Y22" s="2">
        <f t="shared" si="1"/>
        <v>24063.32</v>
      </c>
      <c r="Z22" s="2">
        <f t="shared" si="1"/>
        <v>173582.28000000003</v>
      </c>
      <c r="AA22" s="2">
        <f t="shared" si="1"/>
        <v>99798.299999999988</v>
      </c>
      <c r="AB22" s="2">
        <f t="shared" si="1"/>
        <v>72369.899999999994</v>
      </c>
      <c r="AC22" s="2">
        <f t="shared" si="1"/>
        <v>10806.6</v>
      </c>
      <c r="AD22" s="2">
        <f t="shared" si="1"/>
        <v>24198.800000000003</v>
      </c>
      <c r="AE22" s="2">
        <f t="shared" si="1"/>
        <v>1221.5999999999999</v>
      </c>
      <c r="AF22" s="2">
        <f t="shared" si="1"/>
        <v>208522.5</v>
      </c>
      <c r="AG22" s="2">
        <f t="shared" si="1"/>
        <v>201958.57</v>
      </c>
      <c r="AH22" s="2">
        <f t="shared" si="1"/>
        <v>119613.17000000001</v>
      </c>
      <c r="AI22" s="2">
        <f t="shared" si="1"/>
        <v>3443.68</v>
      </c>
      <c r="AJ22" s="2">
        <f t="shared" si="1"/>
        <v>112083.07999999999</v>
      </c>
      <c r="AK22" s="2">
        <f t="shared" si="1"/>
        <v>263964.45</v>
      </c>
      <c r="AL22" s="2">
        <f>SUM(AL2:AL21)</f>
        <v>3074411.8400000003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2026-02-12T12:32:18Z</dcterms:created>
  <dcterms:modified xsi:type="dcterms:W3CDTF">2026-02-12T12:46:48Z</dcterms:modified>
</cp:coreProperties>
</file>