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Agosto\Detalhado\"/>
    </mc:Choice>
  </mc:AlternateContent>
  <xr:revisionPtr revIDLastSave="0" documentId="13_ncr:1_{9077F612-E864-41B4-B840-A56EAF2F54BA}" xr6:coauthVersionLast="47" xr6:coauthVersionMax="47" xr10:uidLastSave="{00000000-0000-0000-0000-000000000000}"/>
  <bookViews>
    <workbookView xWindow="-120" yWindow="-120" windowWidth="29040" windowHeight="15840" activeTab="3" xr2:uid="{1215AB4F-5315-43F7-AA99-79480D07F77F}"/>
  </bookViews>
  <sheets>
    <sheet name="Delib" sheetId="2" r:id="rId1"/>
    <sheet name="Físico" sheetId="1" r:id="rId2"/>
    <sheet name="Financeiro" sheetId="3" r:id="rId3"/>
    <sheet name="Complemento" sheetId="4" r:id="rId4"/>
    <sheet name="Total" sheetId="5" r:id="rId5"/>
  </sheets>
  <definedNames>
    <definedName name="delib">Delib!$A$1:$P$40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3" i="4"/>
  <c r="E3" i="4"/>
  <c r="F3" i="4"/>
  <c r="G3" i="4"/>
  <c r="H3" i="4"/>
  <c r="I3" i="4"/>
  <c r="J3" i="4"/>
  <c r="I3" i="5" s="1"/>
  <c r="K3" i="4"/>
  <c r="L3" i="4"/>
  <c r="M3" i="4"/>
  <c r="N3" i="4"/>
  <c r="O3" i="4"/>
  <c r="P3" i="4"/>
  <c r="Q3" i="4"/>
  <c r="R3" i="4"/>
  <c r="Q3" i="5" s="1"/>
  <c r="S3" i="4"/>
  <c r="T3" i="4"/>
  <c r="U3" i="4"/>
  <c r="V3" i="4"/>
  <c r="W3" i="4"/>
  <c r="X3" i="4"/>
  <c r="Y3" i="4"/>
  <c r="Z3" i="4"/>
  <c r="Y3" i="5" s="1"/>
  <c r="AA3" i="4"/>
  <c r="AB3" i="4"/>
  <c r="AC3" i="4"/>
  <c r="AD3" i="4"/>
  <c r="AE3" i="4"/>
  <c r="AF3" i="4"/>
  <c r="C4" i="4"/>
  <c r="D4" i="4"/>
  <c r="C4" i="5" s="1"/>
  <c r="E4" i="4"/>
  <c r="F4" i="4"/>
  <c r="G4" i="4"/>
  <c r="H4" i="4"/>
  <c r="I4" i="4"/>
  <c r="J4" i="4"/>
  <c r="K4" i="4"/>
  <c r="L4" i="4"/>
  <c r="K4" i="5" s="1"/>
  <c r="M4" i="4"/>
  <c r="N4" i="4"/>
  <c r="O4" i="4"/>
  <c r="P4" i="4"/>
  <c r="Q4" i="4"/>
  <c r="R4" i="4"/>
  <c r="S4" i="4"/>
  <c r="T4" i="4"/>
  <c r="S4" i="5" s="1"/>
  <c r="U4" i="4"/>
  <c r="V4" i="4"/>
  <c r="W4" i="4"/>
  <c r="X4" i="4"/>
  <c r="Y4" i="4"/>
  <c r="Z4" i="4"/>
  <c r="AA4" i="4"/>
  <c r="AB4" i="4"/>
  <c r="AA4" i="5" s="1"/>
  <c r="AC4" i="4"/>
  <c r="AD4" i="4"/>
  <c r="AE4" i="4"/>
  <c r="AF4" i="4"/>
  <c r="C5" i="4"/>
  <c r="D5" i="4"/>
  <c r="E5" i="4"/>
  <c r="F5" i="4"/>
  <c r="E5" i="5" s="1"/>
  <c r="G5" i="4"/>
  <c r="H5" i="4"/>
  <c r="I5" i="4"/>
  <c r="J5" i="4"/>
  <c r="K5" i="4"/>
  <c r="L5" i="4"/>
  <c r="M5" i="4"/>
  <c r="N5" i="4"/>
  <c r="M5" i="5" s="1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C5" i="5" s="1"/>
  <c r="AE5" i="4"/>
  <c r="AF5" i="4"/>
  <c r="C6" i="4"/>
  <c r="D6" i="4"/>
  <c r="E6" i="4"/>
  <c r="F6" i="4"/>
  <c r="G6" i="4"/>
  <c r="H6" i="4"/>
  <c r="G6" i="5" s="1"/>
  <c r="I6" i="4"/>
  <c r="J6" i="4"/>
  <c r="K6" i="4"/>
  <c r="L6" i="4"/>
  <c r="M6" i="4"/>
  <c r="N6" i="4"/>
  <c r="O6" i="4"/>
  <c r="P6" i="4"/>
  <c r="O6" i="5" s="1"/>
  <c r="Q6" i="4"/>
  <c r="R6" i="4"/>
  <c r="S6" i="4"/>
  <c r="T6" i="4"/>
  <c r="U6" i="4"/>
  <c r="V6" i="4"/>
  <c r="W6" i="4"/>
  <c r="X6" i="4"/>
  <c r="W6" i="5" s="1"/>
  <c r="Y6" i="4"/>
  <c r="Z6" i="4"/>
  <c r="AA6" i="4"/>
  <c r="AB6" i="4"/>
  <c r="AC6" i="4"/>
  <c r="AD6" i="4"/>
  <c r="AE6" i="4"/>
  <c r="AF6" i="4"/>
  <c r="AF22" i="4" s="1"/>
  <c r="C7" i="4"/>
  <c r="D7" i="4"/>
  <c r="E7" i="4"/>
  <c r="F7" i="4"/>
  <c r="G7" i="4"/>
  <c r="H7" i="4"/>
  <c r="I7" i="4"/>
  <c r="J7" i="4"/>
  <c r="I7" i="5" s="1"/>
  <c r="K7" i="4"/>
  <c r="L7" i="4"/>
  <c r="M7" i="4"/>
  <c r="N7" i="4"/>
  <c r="O7" i="4"/>
  <c r="P7" i="4"/>
  <c r="Q7" i="4"/>
  <c r="R7" i="4"/>
  <c r="Q7" i="5" s="1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C8" i="4"/>
  <c r="D8" i="4"/>
  <c r="AG8" i="4" s="1"/>
  <c r="E8" i="4"/>
  <c r="F8" i="4"/>
  <c r="G8" i="4"/>
  <c r="H8" i="4"/>
  <c r="I8" i="4"/>
  <c r="J8" i="4"/>
  <c r="K8" i="4"/>
  <c r="L8" i="4"/>
  <c r="K8" i="5" s="1"/>
  <c r="M8" i="4"/>
  <c r="N8" i="4"/>
  <c r="O8" i="4"/>
  <c r="P8" i="4"/>
  <c r="Q8" i="4"/>
  <c r="R8" i="4"/>
  <c r="S8" i="4"/>
  <c r="T8" i="4"/>
  <c r="S8" i="5" s="1"/>
  <c r="U8" i="4"/>
  <c r="V8" i="4"/>
  <c r="W8" i="4"/>
  <c r="X8" i="4"/>
  <c r="Y8" i="4"/>
  <c r="Z8" i="4"/>
  <c r="AA8" i="4"/>
  <c r="AB8" i="4"/>
  <c r="AA8" i="5" s="1"/>
  <c r="AC8" i="4"/>
  <c r="AD8" i="4"/>
  <c r="AE8" i="4"/>
  <c r="AF8" i="4"/>
  <c r="C9" i="4"/>
  <c r="D9" i="4"/>
  <c r="E9" i="4"/>
  <c r="F9" i="4"/>
  <c r="G9" i="4"/>
  <c r="H9" i="4"/>
  <c r="I9" i="4"/>
  <c r="J9" i="4"/>
  <c r="K9" i="4"/>
  <c r="L9" i="4"/>
  <c r="M9" i="4"/>
  <c r="N9" i="4"/>
  <c r="M9" i="5" s="1"/>
  <c r="O9" i="4"/>
  <c r="P9" i="4"/>
  <c r="Q9" i="4"/>
  <c r="R9" i="4"/>
  <c r="S9" i="4"/>
  <c r="T9" i="4"/>
  <c r="U9" i="4"/>
  <c r="V9" i="4"/>
  <c r="U9" i="5" s="1"/>
  <c r="W9" i="4"/>
  <c r="X9" i="4"/>
  <c r="Y9" i="4"/>
  <c r="Z9" i="4"/>
  <c r="AA9" i="4"/>
  <c r="AB9" i="4"/>
  <c r="AC9" i="4"/>
  <c r="AD9" i="4"/>
  <c r="AE9" i="4"/>
  <c r="AF9" i="4"/>
  <c r="C10" i="4"/>
  <c r="D10" i="4"/>
  <c r="E10" i="4"/>
  <c r="F10" i="4"/>
  <c r="G10" i="4"/>
  <c r="H10" i="4"/>
  <c r="G10" i="5" s="1"/>
  <c r="I10" i="4"/>
  <c r="J10" i="4"/>
  <c r="K10" i="4"/>
  <c r="L10" i="4"/>
  <c r="M10" i="4"/>
  <c r="N10" i="4"/>
  <c r="O10" i="4"/>
  <c r="P10" i="4"/>
  <c r="O10" i="5" s="1"/>
  <c r="Q10" i="4"/>
  <c r="R10" i="4"/>
  <c r="S10" i="4"/>
  <c r="T10" i="4"/>
  <c r="U10" i="4"/>
  <c r="V10" i="4"/>
  <c r="W10" i="4"/>
  <c r="X10" i="4"/>
  <c r="W10" i="5" s="1"/>
  <c r="Y10" i="4"/>
  <c r="Z10" i="4"/>
  <c r="AA10" i="4"/>
  <c r="AB10" i="4"/>
  <c r="AC10" i="4"/>
  <c r="AD10" i="4"/>
  <c r="AE10" i="4"/>
  <c r="AF10" i="4"/>
  <c r="AE10" i="5" s="1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Q11" i="5" s="1"/>
  <c r="S11" i="4"/>
  <c r="T11" i="4"/>
  <c r="U11" i="4"/>
  <c r="V11" i="4"/>
  <c r="W11" i="4"/>
  <c r="X11" i="4"/>
  <c r="Y11" i="4"/>
  <c r="Z11" i="4"/>
  <c r="Y11" i="5" s="1"/>
  <c r="AA11" i="4"/>
  <c r="AB11" i="4"/>
  <c r="AC11" i="4"/>
  <c r="AD11" i="4"/>
  <c r="AE11" i="4"/>
  <c r="AF11" i="4"/>
  <c r="C12" i="4"/>
  <c r="D12" i="4"/>
  <c r="C12" i="5" s="1"/>
  <c r="E12" i="4"/>
  <c r="F12" i="4"/>
  <c r="G12" i="4"/>
  <c r="H12" i="4"/>
  <c r="I12" i="4"/>
  <c r="J12" i="4"/>
  <c r="K12" i="4"/>
  <c r="L12" i="4"/>
  <c r="K12" i="5" s="1"/>
  <c r="M12" i="4"/>
  <c r="N12" i="4"/>
  <c r="O12" i="4"/>
  <c r="P12" i="4"/>
  <c r="Q12" i="4"/>
  <c r="R12" i="4"/>
  <c r="S12" i="4"/>
  <c r="T12" i="4"/>
  <c r="S12" i="5" s="1"/>
  <c r="U12" i="4"/>
  <c r="V12" i="4"/>
  <c r="W12" i="4"/>
  <c r="X12" i="4"/>
  <c r="Y12" i="4"/>
  <c r="Z12" i="4"/>
  <c r="AA12" i="4"/>
  <c r="AB12" i="4"/>
  <c r="AA12" i="5" s="1"/>
  <c r="AC12" i="4"/>
  <c r="AD12" i="4"/>
  <c r="AE12" i="4"/>
  <c r="AF12" i="4"/>
  <c r="C13" i="4"/>
  <c r="D13" i="4"/>
  <c r="E13" i="4"/>
  <c r="F13" i="4"/>
  <c r="E13" i="5" s="1"/>
  <c r="G13" i="4"/>
  <c r="H13" i="4"/>
  <c r="I13" i="4"/>
  <c r="J13" i="4"/>
  <c r="K13" i="4"/>
  <c r="L13" i="4"/>
  <c r="M13" i="4"/>
  <c r="N13" i="4"/>
  <c r="M13" i="5" s="1"/>
  <c r="O13" i="4"/>
  <c r="P13" i="4"/>
  <c r="Q13" i="4"/>
  <c r="R13" i="4"/>
  <c r="S13" i="4"/>
  <c r="T13" i="4"/>
  <c r="U13" i="4"/>
  <c r="V13" i="4"/>
  <c r="U13" i="5" s="1"/>
  <c r="W13" i="4"/>
  <c r="X13" i="4"/>
  <c r="Y13" i="4"/>
  <c r="Z13" i="4"/>
  <c r="AA13" i="4"/>
  <c r="AB13" i="4"/>
  <c r="AC13" i="4"/>
  <c r="AD13" i="4"/>
  <c r="AC13" i="5" s="1"/>
  <c r="AE13" i="4"/>
  <c r="AF13" i="4"/>
  <c r="C14" i="4"/>
  <c r="D14" i="4"/>
  <c r="E14" i="4"/>
  <c r="F14" i="4"/>
  <c r="G14" i="4"/>
  <c r="H14" i="4"/>
  <c r="G14" i="5" s="1"/>
  <c r="I14" i="4"/>
  <c r="J14" i="4"/>
  <c r="K14" i="4"/>
  <c r="L14" i="4"/>
  <c r="M14" i="4"/>
  <c r="N14" i="4"/>
  <c r="O14" i="4"/>
  <c r="P14" i="4"/>
  <c r="O14" i="5" s="1"/>
  <c r="Q14" i="4"/>
  <c r="R14" i="4"/>
  <c r="S14" i="4"/>
  <c r="T14" i="4"/>
  <c r="U14" i="4"/>
  <c r="V14" i="4"/>
  <c r="W14" i="4"/>
  <c r="X14" i="4"/>
  <c r="W14" i="5" s="1"/>
  <c r="Y14" i="4"/>
  <c r="Z14" i="4"/>
  <c r="AA14" i="4"/>
  <c r="AB14" i="4"/>
  <c r="AC14" i="4"/>
  <c r="AD14" i="4"/>
  <c r="AE14" i="4"/>
  <c r="AF14" i="4"/>
  <c r="AE14" i="5" s="1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Q15" i="5" s="1"/>
  <c r="S15" i="4"/>
  <c r="T15" i="4"/>
  <c r="U15" i="4"/>
  <c r="V15" i="4"/>
  <c r="W15" i="4"/>
  <c r="X15" i="4"/>
  <c r="Y15" i="4"/>
  <c r="Z15" i="4"/>
  <c r="Y15" i="5" s="1"/>
  <c r="AA15" i="4"/>
  <c r="AB15" i="4"/>
  <c r="AC15" i="4"/>
  <c r="AD15" i="4"/>
  <c r="AE15" i="4"/>
  <c r="AF15" i="4"/>
  <c r="C16" i="4"/>
  <c r="D16" i="4"/>
  <c r="C16" i="5" s="1"/>
  <c r="E16" i="4"/>
  <c r="F16" i="4"/>
  <c r="G16" i="4"/>
  <c r="H16" i="4"/>
  <c r="I16" i="4"/>
  <c r="J16" i="4"/>
  <c r="K16" i="4"/>
  <c r="L16" i="4"/>
  <c r="K16" i="5" s="1"/>
  <c r="M16" i="4"/>
  <c r="N16" i="4"/>
  <c r="O16" i="4"/>
  <c r="P16" i="4"/>
  <c r="Q16" i="4"/>
  <c r="R16" i="4"/>
  <c r="S16" i="4"/>
  <c r="T16" i="4"/>
  <c r="S16" i="5" s="1"/>
  <c r="U16" i="4"/>
  <c r="V16" i="4"/>
  <c r="W16" i="4"/>
  <c r="X16" i="4"/>
  <c r="Y16" i="4"/>
  <c r="Z16" i="4"/>
  <c r="AA16" i="4"/>
  <c r="AB16" i="4"/>
  <c r="AA16" i="5" s="1"/>
  <c r="AC16" i="4"/>
  <c r="AD16" i="4"/>
  <c r="AE16" i="4"/>
  <c r="AF16" i="4"/>
  <c r="C17" i="4"/>
  <c r="D17" i="4"/>
  <c r="E17" i="4"/>
  <c r="F17" i="4"/>
  <c r="E17" i="5" s="1"/>
  <c r="G17" i="4"/>
  <c r="H17" i="4"/>
  <c r="I17" i="4"/>
  <c r="J17" i="4"/>
  <c r="K17" i="4"/>
  <c r="L17" i="4"/>
  <c r="M17" i="4"/>
  <c r="N17" i="4"/>
  <c r="M17" i="5" s="1"/>
  <c r="O17" i="4"/>
  <c r="P17" i="4"/>
  <c r="Q17" i="4"/>
  <c r="R17" i="4"/>
  <c r="S17" i="4"/>
  <c r="T17" i="4"/>
  <c r="U17" i="4"/>
  <c r="V17" i="4"/>
  <c r="U17" i="5" s="1"/>
  <c r="W17" i="4"/>
  <c r="X17" i="4"/>
  <c r="Y17" i="4"/>
  <c r="Z17" i="4"/>
  <c r="AA17" i="4"/>
  <c r="AB17" i="4"/>
  <c r="AC17" i="4"/>
  <c r="AD17" i="4"/>
  <c r="AC17" i="5" s="1"/>
  <c r="AE17" i="4"/>
  <c r="AF17" i="4"/>
  <c r="C18" i="4"/>
  <c r="D18" i="4"/>
  <c r="E18" i="4"/>
  <c r="F18" i="4"/>
  <c r="G18" i="4"/>
  <c r="H18" i="4"/>
  <c r="G18" i="5" s="1"/>
  <c r="I18" i="4"/>
  <c r="J18" i="4"/>
  <c r="K18" i="4"/>
  <c r="L18" i="4"/>
  <c r="M18" i="4"/>
  <c r="N18" i="4"/>
  <c r="O18" i="4"/>
  <c r="P18" i="4"/>
  <c r="O18" i="5" s="1"/>
  <c r="Q18" i="4"/>
  <c r="R18" i="4"/>
  <c r="S18" i="4"/>
  <c r="T18" i="4"/>
  <c r="U18" i="4"/>
  <c r="V18" i="4"/>
  <c r="W18" i="4"/>
  <c r="X18" i="4"/>
  <c r="W18" i="5" s="1"/>
  <c r="Y18" i="4"/>
  <c r="Z18" i="4"/>
  <c r="AA18" i="4"/>
  <c r="AB18" i="4"/>
  <c r="AC18" i="4"/>
  <c r="AD18" i="4"/>
  <c r="AE18" i="4"/>
  <c r="AF18" i="4"/>
  <c r="AE18" i="5" s="1"/>
  <c r="C19" i="4"/>
  <c r="D19" i="4"/>
  <c r="E19" i="4"/>
  <c r="F19" i="4"/>
  <c r="G19" i="4"/>
  <c r="H19" i="4"/>
  <c r="I19" i="4"/>
  <c r="J19" i="4"/>
  <c r="I19" i="5" s="1"/>
  <c r="K19" i="4"/>
  <c r="L19" i="4"/>
  <c r="M19" i="4"/>
  <c r="N19" i="4"/>
  <c r="O19" i="4"/>
  <c r="P19" i="4"/>
  <c r="Q19" i="4"/>
  <c r="R19" i="4"/>
  <c r="Q19" i="5" s="1"/>
  <c r="S19" i="4"/>
  <c r="T19" i="4"/>
  <c r="U19" i="4"/>
  <c r="V19" i="4"/>
  <c r="W19" i="4"/>
  <c r="X19" i="4"/>
  <c r="Y19" i="4"/>
  <c r="Z19" i="4"/>
  <c r="Y19" i="5" s="1"/>
  <c r="AA19" i="4"/>
  <c r="AB19" i="4"/>
  <c r="AC19" i="4"/>
  <c r="AD19" i="4"/>
  <c r="AE19" i="4"/>
  <c r="AF19" i="4"/>
  <c r="C20" i="4"/>
  <c r="D20" i="4"/>
  <c r="C20" i="5" s="1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S20" i="5" s="1"/>
  <c r="U20" i="4"/>
  <c r="V20" i="4"/>
  <c r="W20" i="4"/>
  <c r="X20" i="4"/>
  <c r="Y20" i="4"/>
  <c r="Z20" i="4"/>
  <c r="AA20" i="4"/>
  <c r="AB20" i="4"/>
  <c r="AA20" i="5" s="1"/>
  <c r="AC20" i="4"/>
  <c r="AD20" i="4"/>
  <c r="AE20" i="4"/>
  <c r="AF20" i="4"/>
  <c r="C21" i="4"/>
  <c r="D21" i="4"/>
  <c r="E21" i="4"/>
  <c r="F21" i="4"/>
  <c r="E21" i="5" s="1"/>
  <c r="G21" i="4"/>
  <c r="H21" i="4"/>
  <c r="I21" i="4"/>
  <c r="J21" i="4"/>
  <c r="K21" i="4"/>
  <c r="L21" i="4"/>
  <c r="M21" i="4"/>
  <c r="N21" i="4"/>
  <c r="M21" i="5" s="1"/>
  <c r="O21" i="4"/>
  <c r="P21" i="4"/>
  <c r="Q21" i="4"/>
  <c r="R21" i="4"/>
  <c r="S21" i="4"/>
  <c r="T21" i="4"/>
  <c r="U21" i="4"/>
  <c r="V21" i="4"/>
  <c r="U21" i="5" s="1"/>
  <c r="W21" i="4"/>
  <c r="X21" i="4"/>
  <c r="Y21" i="4"/>
  <c r="Z21" i="4"/>
  <c r="AA21" i="4"/>
  <c r="AB21" i="4"/>
  <c r="AC21" i="4"/>
  <c r="AD21" i="4"/>
  <c r="AC21" i="5" s="1"/>
  <c r="AE21" i="4"/>
  <c r="AF21" i="4"/>
  <c r="D2" i="4"/>
  <c r="E2" i="4"/>
  <c r="F2" i="4"/>
  <c r="G2" i="4"/>
  <c r="F2" i="5" s="1"/>
  <c r="H2" i="4"/>
  <c r="I2" i="4"/>
  <c r="J2" i="4"/>
  <c r="K2" i="4"/>
  <c r="J2" i="5" s="1"/>
  <c r="L2" i="4"/>
  <c r="M2" i="4"/>
  <c r="N2" i="4"/>
  <c r="O2" i="4"/>
  <c r="P2" i="4"/>
  <c r="Q2" i="4"/>
  <c r="R2" i="4"/>
  <c r="S2" i="4"/>
  <c r="R2" i="5" s="1"/>
  <c r="T2" i="4"/>
  <c r="U2" i="4"/>
  <c r="V2" i="4"/>
  <c r="W2" i="4"/>
  <c r="X2" i="4"/>
  <c r="Y2" i="4"/>
  <c r="Z2" i="4"/>
  <c r="AA2" i="4"/>
  <c r="AB2" i="4"/>
  <c r="AC2" i="4"/>
  <c r="AD2" i="4"/>
  <c r="AE2" i="4"/>
  <c r="AF2" i="4"/>
  <c r="C2" i="4"/>
  <c r="C3" i="5"/>
  <c r="D3" i="5"/>
  <c r="M3" i="5"/>
  <c r="N3" i="5"/>
  <c r="P3" i="5"/>
  <c r="X3" i="5"/>
  <c r="AB3" i="5"/>
  <c r="E4" i="5"/>
  <c r="F4" i="5"/>
  <c r="O4" i="5"/>
  <c r="P4" i="5"/>
  <c r="R4" i="5"/>
  <c r="Z4" i="5"/>
  <c r="AD4" i="5"/>
  <c r="G5" i="5"/>
  <c r="H5" i="5"/>
  <c r="P5" i="5"/>
  <c r="Q5" i="5"/>
  <c r="Y5" i="5"/>
  <c r="Z5" i="5"/>
  <c r="AB5" i="5"/>
  <c r="H6" i="5"/>
  <c r="N6" i="5"/>
  <c r="Q6" i="5"/>
  <c r="V6" i="5"/>
  <c r="X6" i="5"/>
  <c r="Z6" i="5"/>
  <c r="B7" i="5"/>
  <c r="C7" i="5"/>
  <c r="E7" i="5"/>
  <c r="K7" i="5"/>
  <c r="L7" i="5"/>
  <c r="T7" i="5"/>
  <c r="U7" i="5"/>
  <c r="AC7" i="5"/>
  <c r="B8" i="5"/>
  <c r="L8" i="5"/>
  <c r="R8" i="5"/>
  <c r="U8" i="5"/>
  <c r="Z8" i="5"/>
  <c r="AB8" i="5"/>
  <c r="AD8" i="5"/>
  <c r="F9" i="5"/>
  <c r="G9" i="5"/>
  <c r="I9" i="5"/>
  <c r="O9" i="5"/>
  <c r="P9" i="5"/>
  <c r="R9" i="5"/>
  <c r="X9" i="5"/>
  <c r="Y9" i="5"/>
  <c r="C10" i="5"/>
  <c r="F10" i="5"/>
  <c r="P10" i="5"/>
  <c r="V10" i="5"/>
  <c r="Y10" i="5"/>
  <c r="AD10" i="5"/>
  <c r="B11" i="5"/>
  <c r="D11" i="5"/>
  <c r="J11" i="5"/>
  <c r="K11" i="5"/>
  <c r="M11" i="5"/>
  <c r="S11" i="5"/>
  <c r="T11" i="5"/>
  <c r="AB11" i="5"/>
  <c r="AC11" i="5"/>
  <c r="G12" i="5"/>
  <c r="H12" i="5"/>
  <c r="J12" i="5"/>
  <c r="T12" i="5"/>
  <c r="Z12" i="5"/>
  <c r="AC12" i="5"/>
  <c r="D13" i="5"/>
  <c r="F13" i="5"/>
  <c r="H13" i="5"/>
  <c r="N13" i="5"/>
  <c r="O13" i="5"/>
  <c r="Q13" i="5"/>
  <c r="W13" i="5"/>
  <c r="X13" i="5"/>
  <c r="B14" i="5"/>
  <c r="C14" i="5"/>
  <c r="E14" i="5"/>
  <c r="K14" i="5"/>
  <c r="N14" i="5"/>
  <c r="X14" i="5"/>
  <c r="AD14" i="5"/>
  <c r="C15" i="5"/>
  <c r="H15" i="5"/>
  <c r="J15" i="5"/>
  <c r="L15" i="5"/>
  <c r="R15" i="5"/>
  <c r="S15" i="5"/>
  <c r="U15" i="5"/>
  <c r="AA15" i="5"/>
  <c r="AB15" i="5"/>
  <c r="F16" i="5"/>
  <c r="G16" i="5"/>
  <c r="O16" i="5"/>
  <c r="P16" i="5"/>
  <c r="R16" i="5"/>
  <c r="AB16" i="5"/>
  <c r="D17" i="5"/>
  <c r="G17" i="5"/>
  <c r="L17" i="5"/>
  <c r="N17" i="5"/>
  <c r="P17" i="5"/>
  <c r="V17" i="5"/>
  <c r="W17" i="5"/>
  <c r="Y17" i="5"/>
  <c r="AE17" i="5"/>
  <c r="B18" i="5"/>
  <c r="D18" i="5"/>
  <c r="J18" i="5"/>
  <c r="K18" i="5"/>
  <c r="S18" i="5"/>
  <c r="V18" i="5"/>
  <c r="B19" i="5"/>
  <c r="H19" i="5"/>
  <c r="K19" i="5"/>
  <c r="P19" i="5"/>
  <c r="R19" i="5"/>
  <c r="T19" i="5"/>
  <c r="Z19" i="5"/>
  <c r="AA19" i="5"/>
  <c r="AC19" i="5"/>
  <c r="E20" i="5"/>
  <c r="F20" i="5"/>
  <c r="N20" i="5"/>
  <c r="O20" i="5"/>
  <c r="W20" i="5"/>
  <c r="Z20" i="5"/>
  <c r="F21" i="5"/>
  <c r="L21" i="5"/>
  <c r="O21" i="5"/>
  <c r="T21" i="5"/>
  <c r="X21" i="5"/>
  <c r="AD21" i="5"/>
  <c r="AE21" i="5"/>
  <c r="D2" i="5"/>
  <c r="K2" i="5"/>
  <c r="S2" i="5"/>
  <c r="T2" i="5"/>
  <c r="AB2" i="5"/>
  <c r="AE2" i="5"/>
  <c r="G22" i="4"/>
  <c r="AC22" i="4"/>
  <c r="B3" i="5"/>
  <c r="E3" i="5"/>
  <c r="F3" i="5"/>
  <c r="G3" i="5"/>
  <c r="H3" i="5"/>
  <c r="J3" i="5"/>
  <c r="K3" i="5"/>
  <c r="L3" i="5"/>
  <c r="O3" i="5"/>
  <c r="R3" i="5"/>
  <c r="S3" i="5"/>
  <c r="T3" i="5"/>
  <c r="U3" i="5"/>
  <c r="V3" i="5"/>
  <c r="W3" i="5"/>
  <c r="Z3" i="5"/>
  <c r="AA3" i="5"/>
  <c r="AC3" i="5"/>
  <c r="AD3" i="5"/>
  <c r="AE3" i="5"/>
  <c r="B4" i="5"/>
  <c r="D4" i="5"/>
  <c r="G4" i="5"/>
  <c r="H4" i="5"/>
  <c r="I4" i="5"/>
  <c r="J4" i="5"/>
  <c r="L4" i="5"/>
  <c r="M4" i="5"/>
  <c r="N4" i="5"/>
  <c r="Q4" i="5"/>
  <c r="T4" i="5"/>
  <c r="U4" i="5"/>
  <c r="V4" i="5"/>
  <c r="W4" i="5"/>
  <c r="X4" i="5"/>
  <c r="Y4" i="5"/>
  <c r="AB4" i="5"/>
  <c r="AC4" i="5"/>
  <c r="AE4" i="5"/>
  <c r="C5" i="5"/>
  <c r="D5" i="5"/>
  <c r="F5" i="5"/>
  <c r="I5" i="5"/>
  <c r="J5" i="5"/>
  <c r="K5" i="5"/>
  <c r="L5" i="5"/>
  <c r="N5" i="5"/>
  <c r="O5" i="5"/>
  <c r="R5" i="5"/>
  <c r="S5" i="5"/>
  <c r="T5" i="5"/>
  <c r="U5" i="5"/>
  <c r="V5" i="5"/>
  <c r="W5" i="5"/>
  <c r="X5" i="5"/>
  <c r="AA5" i="5"/>
  <c r="AD5" i="5"/>
  <c r="AE5" i="5"/>
  <c r="B6" i="5"/>
  <c r="C6" i="5"/>
  <c r="D6" i="5"/>
  <c r="E6" i="5"/>
  <c r="F6" i="5"/>
  <c r="I6" i="5"/>
  <c r="J6" i="5"/>
  <c r="K6" i="5"/>
  <c r="L6" i="5"/>
  <c r="M6" i="5"/>
  <c r="P6" i="5"/>
  <c r="R6" i="5"/>
  <c r="S6" i="5"/>
  <c r="T6" i="5"/>
  <c r="U6" i="5"/>
  <c r="Y6" i="5"/>
  <c r="AA6" i="5"/>
  <c r="AB6" i="5"/>
  <c r="AC6" i="5"/>
  <c r="AD6" i="5"/>
  <c r="D7" i="5"/>
  <c r="F7" i="5"/>
  <c r="G7" i="5"/>
  <c r="H7" i="5"/>
  <c r="J7" i="5"/>
  <c r="M7" i="5"/>
  <c r="N7" i="5"/>
  <c r="O7" i="5"/>
  <c r="P7" i="5"/>
  <c r="R7" i="5"/>
  <c r="S7" i="5"/>
  <c r="V7" i="5"/>
  <c r="W7" i="5"/>
  <c r="X7" i="5"/>
  <c r="Y7" i="5"/>
  <c r="Z7" i="5"/>
  <c r="AA7" i="5"/>
  <c r="AB7" i="5"/>
  <c r="AD7" i="5"/>
  <c r="AE7" i="5"/>
  <c r="D8" i="5"/>
  <c r="E8" i="5"/>
  <c r="F8" i="5"/>
  <c r="G8" i="5"/>
  <c r="H8" i="5"/>
  <c r="I8" i="5"/>
  <c r="J8" i="5"/>
  <c r="M8" i="5"/>
  <c r="N8" i="5"/>
  <c r="O8" i="5"/>
  <c r="P8" i="5"/>
  <c r="Q8" i="5"/>
  <c r="T8" i="5"/>
  <c r="V8" i="5"/>
  <c r="W8" i="5"/>
  <c r="X8" i="5"/>
  <c r="Y8" i="5"/>
  <c r="AC8" i="5"/>
  <c r="AE8" i="5"/>
  <c r="C9" i="5"/>
  <c r="D9" i="5"/>
  <c r="E9" i="5"/>
  <c r="H9" i="5"/>
  <c r="J9" i="5"/>
  <c r="K9" i="5"/>
  <c r="L9" i="5"/>
  <c r="N9" i="5"/>
  <c r="Q9" i="5"/>
  <c r="S9" i="5"/>
  <c r="T9" i="5"/>
  <c r="V9" i="5"/>
  <c r="W9" i="5"/>
  <c r="Z9" i="5"/>
  <c r="AA9" i="5"/>
  <c r="AB9" i="5"/>
  <c r="AC9" i="5"/>
  <c r="AD9" i="5"/>
  <c r="AE9" i="5"/>
  <c r="B10" i="5"/>
  <c r="D10" i="5"/>
  <c r="E10" i="5"/>
  <c r="H10" i="5"/>
  <c r="I10" i="5"/>
  <c r="J10" i="5"/>
  <c r="K10" i="5"/>
  <c r="L10" i="5"/>
  <c r="M10" i="5"/>
  <c r="N10" i="5"/>
  <c r="Q10" i="5"/>
  <c r="R10" i="5"/>
  <c r="S10" i="5"/>
  <c r="T10" i="5"/>
  <c r="U10" i="5"/>
  <c r="X10" i="5"/>
  <c r="Z10" i="5"/>
  <c r="AA10" i="5"/>
  <c r="AB10" i="5"/>
  <c r="AC10" i="5"/>
  <c r="C11" i="5"/>
  <c r="E11" i="5"/>
  <c r="F11" i="5"/>
  <c r="G11" i="5"/>
  <c r="H11" i="5"/>
  <c r="I11" i="5"/>
  <c r="L11" i="5"/>
  <c r="N11" i="5"/>
  <c r="O11" i="5"/>
  <c r="P11" i="5"/>
  <c r="R11" i="5"/>
  <c r="U11" i="5"/>
  <c r="V11" i="5"/>
  <c r="W11" i="5"/>
  <c r="X11" i="5"/>
  <c r="Z11" i="5"/>
  <c r="AA11" i="5"/>
  <c r="AD11" i="5"/>
  <c r="AE11" i="5"/>
  <c r="B12" i="5"/>
  <c r="D12" i="5"/>
  <c r="E12" i="5"/>
  <c r="F12" i="5"/>
  <c r="I12" i="5"/>
  <c r="L12" i="5"/>
  <c r="M12" i="5"/>
  <c r="N12" i="5"/>
  <c r="O12" i="5"/>
  <c r="P12" i="5"/>
  <c r="Q12" i="5"/>
  <c r="R12" i="5"/>
  <c r="U12" i="5"/>
  <c r="V12" i="5"/>
  <c r="W12" i="5"/>
  <c r="X12" i="5"/>
  <c r="Y12" i="5"/>
  <c r="AB12" i="5"/>
  <c r="AD12" i="5"/>
  <c r="AE12" i="5"/>
  <c r="C13" i="5"/>
  <c r="G13" i="5"/>
  <c r="I13" i="5"/>
  <c r="J13" i="5"/>
  <c r="K13" i="5"/>
  <c r="L13" i="5"/>
  <c r="P13" i="5"/>
  <c r="R13" i="5"/>
  <c r="S13" i="5"/>
  <c r="T13" i="5"/>
  <c r="V13" i="5"/>
  <c r="Y13" i="5"/>
  <c r="Z13" i="5"/>
  <c r="AA13" i="5"/>
  <c r="AB13" i="5"/>
  <c r="AD13" i="5"/>
  <c r="AE13" i="5"/>
  <c r="D14" i="5"/>
  <c r="F14" i="5"/>
  <c r="H14" i="5"/>
  <c r="I14" i="5"/>
  <c r="J14" i="5"/>
  <c r="L14" i="5"/>
  <c r="M14" i="5"/>
  <c r="P14" i="5"/>
  <c r="Q14" i="5"/>
  <c r="R14" i="5"/>
  <c r="S14" i="5"/>
  <c r="T14" i="5"/>
  <c r="U14" i="5"/>
  <c r="V14" i="5"/>
  <c r="Y14" i="5"/>
  <c r="Z14" i="5"/>
  <c r="AA14" i="5"/>
  <c r="AB14" i="5"/>
  <c r="AC14" i="5"/>
  <c r="D15" i="5"/>
  <c r="E15" i="5"/>
  <c r="F15" i="5"/>
  <c r="G15" i="5"/>
  <c r="I15" i="5"/>
  <c r="K15" i="5"/>
  <c r="M15" i="5"/>
  <c r="N15" i="5"/>
  <c r="O15" i="5"/>
  <c r="P15" i="5"/>
  <c r="T15" i="5"/>
  <c r="V15" i="5"/>
  <c r="W15" i="5"/>
  <c r="X15" i="5"/>
  <c r="Z15" i="5"/>
  <c r="AC15" i="5"/>
  <c r="AD15" i="5"/>
  <c r="AE15" i="5"/>
  <c r="B16" i="5"/>
  <c r="D16" i="5"/>
  <c r="E16" i="5"/>
  <c r="H16" i="5"/>
  <c r="I16" i="5"/>
  <c r="J16" i="5"/>
  <c r="L16" i="5"/>
  <c r="M16" i="5"/>
  <c r="N16" i="5"/>
  <c r="Q16" i="5"/>
  <c r="T16" i="5"/>
  <c r="U16" i="5"/>
  <c r="V16" i="5"/>
  <c r="W16" i="5"/>
  <c r="X16" i="5"/>
  <c r="Y16" i="5"/>
  <c r="Z16" i="5"/>
  <c r="AC16" i="5"/>
  <c r="AD16" i="5"/>
  <c r="AE16" i="5"/>
  <c r="C17" i="5"/>
  <c r="F17" i="5"/>
  <c r="H17" i="5"/>
  <c r="I17" i="5"/>
  <c r="J17" i="5"/>
  <c r="K17" i="5"/>
  <c r="O17" i="5"/>
  <c r="Q17" i="5"/>
  <c r="R17" i="5"/>
  <c r="S17" i="5"/>
  <c r="T17" i="5"/>
  <c r="X17" i="5"/>
  <c r="Z17" i="5"/>
  <c r="AA17" i="5"/>
  <c r="AB17" i="5"/>
  <c r="AD17" i="5"/>
  <c r="C18" i="5"/>
  <c r="E18" i="5"/>
  <c r="F18" i="5"/>
  <c r="H18" i="5"/>
  <c r="I18" i="5"/>
  <c r="L18" i="5"/>
  <c r="M18" i="5"/>
  <c r="N18" i="5"/>
  <c r="P18" i="5"/>
  <c r="Q18" i="5"/>
  <c r="R18" i="5"/>
  <c r="T18" i="5"/>
  <c r="U18" i="5"/>
  <c r="X18" i="5"/>
  <c r="Y18" i="5"/>
  <c r="Z18" i="5"/>
  <c r="AA18" i="5"/>
  <c r="AB18" i="5"/>
  <c r="AC18" i="5"/>
  <c r="AD18" i="5"/>
  <c r="C19" i="5"/>
  <c r="D19" i="5"/>
  <c r="E19" i="5"/>
  <c r="F19" i="5"/>
  <c r="G19" i="5"/>
  <c r="J19" i="5"/>
  <c r="L19" i="5"/>
  <c r="M19" i="5"/>
  <c r="N19" i="5"/>
  <c r="O19" i="5"/>
  <c r="S19" i="5"/>
  <c r="U19" i="5"/>
  <c r="V19" i="5"/>
  <c r="W19" i="5"/>
  <c r="X19" i="5"/>
  <c r="AB19" i="5"/>
  <c r="AD19" i="5"/>
  <c r="AE19" i="5"/>
  <c r="B20" i="5"/>
  <c r="D20" i="5"/>
  <c r="G20" i="5"/>
  <c r="H20" i="5"/>
  <c r="I20" i="5"/>
  <c r="J20" i="5"/>
  <c r="K20" i="5"/>
  <c r="L20" i="5"/>
  <c r="M20" i="5"/>
  <c r="P20" i="5"/>
  <c r="Q20" i="5"/>
  <c r="R20" i="5"/>
  <c r="T20" i="5"/>
  <c r="U20" i="5"/>
  <c r="V20" i="5"/>
  <c r="X20" i="5"/>
  <c r="Y20" i="5"/>
  <c r="AB20" i="5"/>
  <c r="AC20" i="5"/>
  <c r="AD20" i="5"/>
  <c r="AE20" i="5"/>
  <c r="C21" i="5"/>
  <c r="D21" i="5"/>
  <c r="G21" i="5"/>
  <c r="H21" i="5"/>
  <c r="I21" i="5"/>
  <c r="J21" i="5"/>
  <c r="K21" i="5"/>
  <c r="N21" i="5"/>
  <c r="P21" i="5"/>
  <c r="Q21" i="5"/>
  <c r="R21" i="5"/>
  <c r="S21" i="5"/>
  <c r="V21" i="5"/>
  <c r="W21" i="5"/>
  <c r="Y21" i="5"/>
  <c r="Z21" i="5"/>
  <c r="AA21" i="5"/>
  <c r="AB21" i="5"/>
  <c r="G2" i="5"/>
  <c r="O2" i="5"/>
  <c r="P2" i="5"/>
  <c r="W2" i="5"/>
  <c r="X2" i="5"/>
  <c r="AA2" i="5"/>
  <c r="AC2" i="5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" i="4"/>
  <c r="C8" i="5" l="1"/>
  <c r="AE6" i="5"/>
  <c r="W22" i="4"/>
  <c r="AC22" i="5"/>
  <c r="AF4" i="5"/>
  <c r="AG20" i="4"/>
  <c r="O22" i="5"/>
  <c r="W22" i="5"/>
  <c r="AF3" i="5"/>
  <c r="AA22" i="4"/>
  <c r="Z2" i="5"/>
  <c r="K22" i="5"/>
  <c r="N2" i="5"/>
  <c r="N22" i="5" s="1"/>
  <c r="O22" i="4"/>
  <c r="AG19" i="4"/>
  <c r="N22" i="4"/>
  <c r="AF12" i="5"/>
  <c r="E2" i="5"/>
  <c r="E22" i="5" s="1"/>
  <c r="F22" i="4"/>
  <c r="AG21" i="4"/>
  <c r="B9" i="5"/>
  <c r="AF9" i="5" s="1"/>
  <c r="AG9" i="4"/>
  <c r="AG14" i="4"/>
  <c r="Y22" i="4"/>
  <c r="D22" i="5"/>
  <c r="AF18" i="5"/>
  <c r="AF14" i="5"/>
  <c r="U22" i="4"/>
  <c r="M22" i="4"/>
  <c r="E22" i="4"/>
  <c r="AG12" i="4"/>
  <c r="T22" i="4"/>
  <c r="AB22" i="5"/>
  <c r="AF20" i="5"/>
  <c r="G22" i="5"/>
  <c r="AF16" i="5"/>
  <c r="AF19" i="5"/>
  <c r="AE22" i="4"/>
  <c r="AD2" i="5"/>
  <c r="AD22" i="5" s="1"/>
  <c r="AE22" i="5"/>
  <c r="V22" i="4"/>
  <c r="U2" i="5"/>
  <c r="U22" i="5" s="1"/>
  <c r="AG17" i="4"/>
  <c r="B17" i="5"/>
  <c r="AF17" i="5" s="1"/>
  <c r="B13" i="5"/>
  <c r="AF13" i="5" s="1"/>
  <c r="AG13" i="4"/>
  <c r="AA22" i="5"/>
  <c r="D22" i="4"/>
  <c r="AG18" i="4"/>
  <c r="AG11" i="4"/>
  <c r="Q22" i="4"/>
  <c r="V2" i="5"/>
  <c r="V22" i="5" s="1"/>
  <c r="Z22" i="5"/>
  <c r="R22" i="5"/>
  <c r="AG6" i="4"/>
  <c r="P22" i="4"/>
  <c r="T22" i="5"/>
  <c r="B21" i="5"/>
  <c r="AF21" i="5" s="1"/>
  <c r="AF11" i="5"/>
  <c r="F22" i="5"/>
  <c r="J22" i="5"/>
  <c r="AD22" i="4"/>
  <c r="B5" i="5"/>
  <c r="AF5" i="5" s="1"/>
  <c r="AG5" i="4"/>
  <c r="L22" i="4"/>
  <c r="AF10" i="5"/>
  <c r="AF6" i="5"/>
  <c r="Z22" i="4"/>
  <c r="Y2" i="5"/>
  <c r="Y22" i="5" s="1"/>
  <c r="R22" i="4"/>
  <c r="Q2" i="5"/>
  <c r="Q22" i="5" s="1"/>
  <c r="J22" i="4"/>
  <c r="I2" i="5"/>
  <c r="I22" i="5" s="1"/>
  <c r="AG15" i="4"/>
  <c r="AG7" i="4"/>
  <c r="AG4" i="4"/>
  <c r="K22" i="4"/>
  <c r="S22" i="5"/>
  <c r="AF8" i="5"/>
  <c r="B2" i="5"/>
  <c r="C22" i="4"/>
  <c r="X22" i="5"/>
  <c r="P22" i="5"/>
  <c r="H2" i="5"/>
  <c r="H22" i="5" s="1"/>
  <c r="I22" i="4"/>
  <c r="AG2" i="4"/>
  <c r="AG3" i="4"/>
  <c r="H22" i="4"/>
  <c r="M2" i="5"/>
  <c r="M22" i="5" s="1"/>
  <c r="AB22" i="4"/>
  <c r="S22" i="4"/>
  <c r="L2" i="5"/>
  <c r="L22" i="5" s="1"/>
  <c r="C2" i="5"/>
  <c r="C22" i="5" s="1"/>
  <c r="B15" i="5"/>
  <c r="AF15" i="5" s="1"/>
  <c r="AG10" i="4"/>
  <c r="X22" i="4"/>
  <c r="AF7" i="5"/>
  <c r="AG16" i="4"/>
  <c r="AF2" i="5" l="1"/>
  <c r="AF22" i="5" s="1"/>
  <c r="B22" i="5"/>
  <c r="AG22" i="4"/>
</calcChain>
</file>

<file path=xl/sharedStrings.xml><?xml version="1.0" encoding="utf-8"?>
<sst xmlns="http://schemas.openxmlformats.org/spreadsheetml/2006/main" count="366" uniqueCount="98">
  <si>
    <t>Estabelecimentos CNES-SC</t>
  </si>
  <si>
    <t>0405010010 CORRECAO CIRURGICA DE ENTROPIO E ECTROPIO</t>
  </si>
  <si>
    <t>0405010036 DACRIOCISTORRINOSTOMIA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</si>
  <si>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</si>
  <si>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</si>
  <si>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</si>
  <si>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</si>
  <si>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</si>
  <si>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</si>
  <si>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</si>
  <si>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</si>
  <si>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</si>
  <si>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</si>
  <si>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</si>
  <si>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</si>
  <si>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</si>
  <si>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</si>
  <si>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</si>
  <si>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</si>
  <si>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</si>
  <si>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</si>
  <si>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</si>
  <si>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</si>
  <si>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0946257 BOJ CHAPECO</t>
  </si>
  <si>
    <t>2379627 HOSPITAL SAMARIA</t>
  </si>
  <si>
    <t>2418177 HOSPITAL SAO FRANCISCO DE ASSIS</t>
  </si>
  <si>
    <t>2491249 HOSPITAL SANTA CRUZ DE CANOINHAS</t>
  </si>
  <si>
    <t>2521296 HOSPITAL BETHESDA</t>
  </si>
  <si>
    <t>2522209 HOSPITAL MISERICORDIA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</si>
  <si>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</si>
  <si>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</si>
  <si>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</si>
  <si>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</si>
  <si>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</si>
  <si>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</si>
  <si>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</si>
  <si>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</si>
  <si>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</si>
  <si>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</si>
  <si>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5164222 NIEDERAUER CLINICA DE OLHOS HOSPITAL DIA LTDA</t>
  </si>
  <si>
    <t>5431212 CARDIO VISAO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</si>
  <si>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</si>
  <si>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</si>
  <si>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</si>
  <si>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</si>
  <si>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</si>
  <si>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</si>
  <si>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</si>
  <si>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</si>
  <si>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</si>
  <si>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</si>
  <si>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9819371 CLINICA MEDICA CORAL</t>
  </si>
  <si>
    <t>Pagar</t>
  </si>
  <si>
    <t>0405020015 - CORREÇÃO CIRÚRGICA DE ESTRABISMO (ACIMA DE 2 MUSCULOS)</t>
  </si>
  <si>
    <t>OFTALMO</t>
  </si>
  <si>
    <t>APAC MS/AIH MS</t>
  </si>
  <si>
    <t>média</t>
  </si>
  <si>
    <t>0405020023 - CORREÇÃO CIRÚRGICA DO ESTRABISMO (ATE 2 MUSCULOS)</t>
  </si>
  <si>
    <t>0405050151 - IMPLANTE SECUNDÁRIO DE LENTE INTRA-OCULAR - LIO</t>
  </si>
  <si>
    <t>0405050143 - IMPLANTE INTRA-ESTROMAL</t>
  </si>
  <si>
    <t>0405030070 - RETINOPEXIA COM INTROFLEXÃO ESCLERAL</t>
  </si>
  <si>
    <t>0405050321 - TRABECULECTOMIA</t>
  </si>
  <si>
    <t>0405050224 - RECONSTITUIÇÃO DE FORNIX CONJUNTIVAL</t>
  </si>
  <si>
    <t>0405040105 - EXPLANTE DE LENTE INTRA OCULAR</t>
  </si>
  <si>
    <t>0405050372 - FACOEMULSIFICAÇÃO COM IMPLANTE DE LENTE INTRA-OCULAR DOBRAVEL</t>
  </si>
  <si>
    <t>0405030134 - VITRECTOMIA ANTERIOR</t>
  </si>
  <si>
    <t>0405010117 - RECONSTITUICAO DE CANAL LACRIMAL</t>
  </si>
  <si>
    <t>0405010036 - DACRIOCISTORRINOSTOMIA</t>
  </si>
  <si>
    <t>0405050119 - FACOEMULSIFICAÇÃO COM IMPLANTE DE LENTE INTRA-OCULAR RIGIDA</t>
  </si>
  <si>
    <t>0405010125 - RECONSTITUIÇÃO PARCIAL DE PALPEBRA COM TARSORRAFIA</t>
  </si>
  <si>
    <t>0405010010 - CORRECAO CIRURGICA DE ENTROPIO E ECTROPIO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</si>
  <si>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</si>
  <si>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</si>
  <si>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</si>
  <si>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</si>
  <si>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</si>
  <si>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</si>
  <si>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</si>
  <si>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</si>
  <si>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</si>
  <si>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</si>
  <si>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</si>
  <si>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</si>
  <si>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</si>
  <si>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</si>
  <si>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</si>
  <si>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</si>
  <si>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</si>
  <si>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0409050083 - POSTECTOMIA</t>
  </si>
  <si>
    <t>UROLOGIA/NEFROLOGIA</t>
  </si>
  <si>
    <t>AIH Estado/APAC MS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</si>
  <si>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</si>
  <si>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</si>
  <si>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</si>
  <si>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</si>
  <si>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</si>
  <si>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</si>
  <si>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0405040075 EVISCERACAO DE GLOBO OCULAR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</si>
</sst>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1986-4249-49C8-B166-76514F46E988}">
  <dimension ref="A1:P40"/>
  <sheetViews>
    <sheetView workbookViewId="0">
      <selection sqref="A1:P40"/>
    </sheetView>
  </sheetViews>
  <sheetFormatPr defaultRowHeight="15" x14ac:dyDescent="0.25"/>
  <sheetData>
    <row r="1" spans="1:16" x14ac:dyDescent="0.25">
      <c r="P1" t="s">
        <v>52</v>
      </c>
    </row>
    <row r="2" spans="1:16" x14ac:dyDescent="0.25">
      <c r="A2">
        <v>405020015</v>
      </c>
      <c r="B2" t="s">
        <v>53</v>
      </c>
      <c r="C2" t="s">
        <v>54</v>
      </c>
      <c r="D2" t="s">
        <v>55</v>
      </c>
      <c r="E2">
        <v>1661.76</v>
      </c>
      <c r="F2">
        <v>1661.76</v>
      </c>
      <c r="G2">
        <v>1661.76</v>
      </c>
      <c r="I2">
        <v>3323.52</v>
      </c>
      <c r="J2" t="s">
        <v>56</v>
      </c>
      <c r="K2">
        <v>6647.04</v>
      </c>
      <c r="L2">
        <v>0</v>
      </c>
      <c r="N2">
        <v>1</v>
      </c>
    </row>
    <row r="3" spans="1:16" x14ac:dyDescent="0.25">
      <c r="A3">
        <v>405020023</v>
      </c>
      <c r="B3" t="s">
        <v>57</v>
      </c>
      <c r="C3" t="s">
        <v>54</v>
      </c>
      <c r="D3" t="s">
        <v>55</v>
      </c>
      <c r="E3">
        <v>1167.82</v>
      </c>
      <c r="F3">
        <v>1167.82</v>
      </c>
      <c r="G3">
        <v>1167.82</v>
      </c>
      <c r="I3">
        <v>2335.64</v>
      </c>
      <c r="J3" t="s">
        <v>56</v>
      </c>
      <c r="K3">
        <v>4671.28</v>
      </c>
      <c r="L3">
        <v>0</v>
      </c>
      <c r="N3">
        <v>1</v>
      </c>
    </row>
    <row r="4" spans="1:16" x14ac:dyDescent="0.25">
      <c r="A4">
        <v>405050151</v>
      </c>
      <c r="B4" t="s">
        <v>58</v>
      </c>
      <c r="C4" t="s">
        <v>54</v>
      </c>
      <c r="D4" t="s">
        <v>55</v>
      </c>
      <c r="E4">
        <v>1112.83</v>
      </c>
      <c r="F4">
        <v>1112.83</v>
      </c>
      <c r="G4">
        <v>1112.83</v>
      </c>
      <c r="I4">
        <v>2225.66</v>
      </c>
      <c r="J4" t="s">
        <v>56</v>
      </c>
      <c r="K4">
        <v>4451.32</v>
      </c>
      <c r="L4">
        <v>0</v>
      </c>
      <c r="N4">
        <v>1</v>
      </c>
    </row>
    <row r="5" spans="1:16" x14ac:dyDescent="0.25">
      <c r="A5">
        <v>405050143</v>
      </c>
      <c r="B5" t="s">
        <v>59</v>
      </c>
      <c r="C5" t="s">
        <v>54</v>
      </c>
      <c r="D5" t="s">
        <v>55</v>
      </c>
      <c r="E5">
        <v>902.95</v>
      </c>
      <c r="F5">
        <v>1083.55</v>
      </c>
      <c r="G5">
        <v>1083.55</v>
      </c>
      <c r="I5">
        <v>2167.1</v>
      </c>
      <c r="J5" t="s">
        <v>56</v>
      </c>
      <c r="K5">
        <v>4334.2</v>
      </c>
      <c r="L5">
        <v>0</v>
      </c>
      <c r="N5">
        <v>1.2000110748103439</v>
      </c>
    </row>
    <row r="6" spans="1:16" x14ac:dyDescent="0.25">
      <c r="A6">
        <v>405030070</v>
      </c>
      <c r="B6" t="s">
        <v>60</v>
      </c>
      <c r="C6" t="s">
        <v>54</v>
      </c>
      <c r="D6" t="s">
        <v>55</v>
      </c>
      <c r="E6">
        <v>1074.8599999999999</v>
      </c>
      <c r="F6">
        <v>1074.8599999999999</v>
      </c>
      <c r="G6">
        <v>1074.8599999999999</v>
      </c>
      <c r="I6">
        <v>2149.7199999999998</v>
      </c>
      <c r="J6" t="s">
        <v>56</v>
      </c>
      <c r="K6">
        <v>4299.4399999999996</v>
      </c>
      <c r="L6">
        <v>0</v>
      </c>
      <c r="N6">
        <v>1</v>
      </c>
    </row>
    <row r="7" spans="1:16" x14ac:dyDescent="0.25">
      <c r="A7">
        <v>405050321</v>
      </c>
      <c r="B7" t="s">
        <v>61</v>
      </c>
      <c r="C7" t="s">
        <v>54</v>
      </c>
      <c r="D7" t="s">
        <v>55</v>
      </c>
      <c r="E7">
        <v>898.35</v>
      </c>
      <c r="F7">
        <v>898.35</v>
      </c>
      <c r="G7">
        <v>898.35</v>
      </c>
      <c r="I7">
        <v>1796.7</v>
      </c>
      <c r="J7" t="s">
        <v>56</v>
      </c>
      <c r="K7">
        <v>3593.4</v>
      </c>
      <c r="L7">
        <v>0</v>
      </c>
      <c r="N7">
        <v>1</v>
      </c>
    </row>
    <row r="8" spans="1:16" x14ac:dyDescent="0.25">
      <c r="A8">
        <v>405050224</v>
      </c>
      <c r="B8" t="s">
        <v>62</v>
      </c>
      <c r="C8" t="s">
        <v>54</v>
      </c>
      <c r="D8" t="s">
        <v>55</v>
      </c>
      <c r="E8">
        <v>436.44</v>
      </c>
      <c r="F8">
        <v>436.44</v>
      </c>
      <c r="G8">
        <v>872.88</v>
      </c>
      <c r="I8">
        <v>1309.32</v>
      </c>
      <c r="J8" t="s">
        <v>56</v>
      </c>
      <c r="K8">
        <v>1745.76</v>
      </c>
      <c r="L8">
        <v>0</v>
      </c>
      <c r="N8">
        <v>2</v>
      </c>
    </row>
    <row r="9" spans="1:16" x14ac:dyDescent="0.25">
      <c r="A9">
        <v>405040105</v>
      </c>
      <c r="B9" t="s">
        <v>63</v>
      </c>
      <c r="C9" t="s">
        <v>54</v>
      </c>
      <c r="D9" t="s">
        <v>55</v>
      </c>
      <c r="E9">
        <v>846.19</v>
      </c>
      <c r="F9">
        <v>846.19</v>
      </c>
      <c r="G9">
        <v>846.19</v>
      </c>
      <c r="I9">
        <v>1692.38</v>
      </c>
      <c r="J9" t="s">
        <v>56</v>
      </c>
      <c r="K9">
        <v>3384.76</v>
      </c>
      <c r="L9">
        <v>0</v>
      </c>
      <c r="N9">
        <v>1</v>
      </c>
    </row>
    <row r="10" spans="1:16" x14ac:dyDescent="0.25">
      <c r="A10">
        <v>405050372</v>
      </c>
      <c r="B10" t="s">
        <v>64</v>
      </c>
      <c r="C10" t="s">
        <v>54</v>
      </c>
      <c r="D10" t="s">
        <v>55</v>
      </c>
      <c r="E10">
        <v>771.6</v>
      </c>
      <c r="F10">
        <v>771.6</v>
      </c>
      <c r="G10">
        <v>450</v>
      </c>
      <c r="I10">
        <v>1221.5999999999999</v>
      </c>
      <c r="J10" t="s">
        <v>56</v>
      </c>
      <c r="K10">
        <v>3086.4</v>
      </c>
      <c r="L10">
        <v>0</v>
      </c>
      <c r="N10">
        <v>0.58320373250388802</v>
      </c>
    </row>
    <row r="11" spans="1:16" x14ac:dyDescent="0.25">
      <c r="A11">
        <v>405030134</v>
      </c>
      <c r="B11" t="s">
        <v>65</v>
      </c>
      <c r="C11" t="s">
        <v>54</v>
      </c>
      <c r="D11" t="s">
        <v>55</v>
      </c>
      <c r="E11">
        <v>381.08</v>
      </c>
      <c r="F11">
        <v>381.08</v>
      </c>
      <c r="G11">
        <v>762.16</v>
      </c>
      <c r="I11">
        <v>1143.24</v>
      </c>
      <c r="J11" t="s">
        <v>56</v>
      </c>
      <c r="K11">
        <v>1524.32</v>
      </c>
      <c r="L11">
        <v>0</v>
      </c>
      <c r="N11">
        <v>2</v>
      </c>
    </row>
    <row r="12" spans="1:16" x14ac:dyDescent="0.25">
      <c r="A12">
        <v>405010117</v>
      </c>
      <c r="B12" t="s">
        <v>66</v>
      </c>
      <c r="C12" t="s">
        <v>54</v>
      </c>
      <c r="D12" t="s">
        <v>55</v>
      </c>
      <c r="E12">
        <v>689.66</v>
      </c>
      <c r="F12">
        <v>689.66</v>
      </c>
      <c r="G12">
        <v>689.66</v>
      </c>
      <c r="I12">
        <v>1379.32</v>
      </c>
      <c r="J12" t="s">
        <v>56</v>
      </c>
      <c r="K12">
        <v>2758.64</v>
      </c>
      <c r="L12">
        <v>0</v>
      </c>
      <c r="N12">
        <v>1</v>
      </c>
    </row>
    <row r="13" spans="1:16" x14ac:dyDescent="0.25">
      <c r="A13">
        <v>405010036</v>
      </c>
      <c r="B13" t="s">
        <v>67</v>
      </c>
      <c r="C13" t="s">
        <v>54</v>
      </c>
      <c r="D13" t="s">
        <v>55</v>
      </c>
      <c r="E13">
        <v>681.87</v>
      </c>
      <c r="F13">
        <v>681.87</v>
      </c>
      <c r="G13">
        <v>681.87</v>
      </c>
      <c r="I13">
        <v>1363.74</v>
      </c>
      <c r="J13" t="s">
        <v>56</v>
      </c>
      <c r="K13">
        <v>2727.48</v>
      </c>
      <c r="L13">
        <v>0</v>
      </c>
      <c r="N13">
        <v>1</v>
      </c>
    </row>
    <row r="14" spans="1:16" x14ac:dyDescent="0.25">
      <c r="A14">
        <v>405050119</v>
      </c>
      <c r="B14" t="s">
        <v>68</v>
      </c>
      <c r="C14" t="s">
        <v>54</v>
      </c>
      <c r="D14" t="s">
        <v>55</v>
      </c>
      <c r="E14">
        <v>651.6</v>
      </c>
      <c r="F14">
        <v>651.6</v>
      </c>
      <c r="G14">
        <v>450</v>
      </c>
      <c r="I14">
        <v>1101.5999999999999</v>
      </c>
      <c r="J14" t="s">
        <v>56</v>
      </c>
      <c r="K14">
        <v>2606.4</v>
      </c>
      <c r="L14">
        <v>0</v>
      </c>
      <c r="N14">
        <v>0.69060773480662985</v>
      </c>
    </row>
    <row r="15" spans="1:16" x14ac:dyDescent="0.25">
      <c r="A15">
        <v>405010125</v>
      </c>
      <c r="B15" t="s">
        <v>69</v>
      </c>
      <c r="C15" t="s">
        <v>54</v>
      </c>
      <c r="D15" t="s">
        <v>55</v>
      </c>
      <c r="E15">
        <v>311.04000000000002</v>
      </c>
      <c r="F15">
        <v>311.04000000000002</v>
      </c>
      <c r="G15">
        <v>622.08000000000004</v>
      </c>
      <c r="I15">
        <v>933.12000000000012</v>
      </c>
      <c r="J15" t="s">
        <v>56</v>
      </c>
      <c r="K15">
        <v>1244.1600000000001</v>
      </c>
      <c r="L15">
        <v>0</v>
      </c>
      <c r="N15">
        <v>2</v>
      </c>
    </row>
    <row r="16" spans="1:16" x14ac:dyDescent="0.25">
      <c r="A16">
        <v>405010010</v>
      </c>
      <c r="B16" t="s">
        <v>70</v>
      </c>
      <c r="C16" t="s">
        <v>54</v>
      </c>
      <c r="D16" t="s">
        <v>55</v>
      </c>
      <c r="E16">
        <v>203.74</v>
      </c>
      <c r="F16">
        <v>203.74</v>
      </c>
      <c r="G16">
        <v>611.22</v>
      </c>
      <c r="I16">
        <v>814.96</v>
      </c>
      <c r="J16" t="s">
        <v>56</v>
      </c>
      <c r="K16">
        <v>814.96</v>
      </c>
      <c r="L16">
        <v>0</v>
      </c>
      <c r="N16">
        <v>3</v>
      </c>
    </row>
    <row r="17" spans="1:16" x14ac:dyDescent="0.25">
      <c r="A17">
        <v>405050046</v>
      </c>
      <c r="B17" t="s">
        <v>71</v>
      </c>
      <c r="C17" t="s">
        <v>54</v>
      </c>
      <c r="D17" t="s">
        <v>55</v>
      </c>
      <c r="E17">
        <v>587.51</v>
      </c>
      <c r="F17">
        <v>587.51</v>
      </c>
      <c r="G17">
        <v>587.51</v>
      </c>
      <c r="I17">
        <v>1175.02</v>
      </c>
      <c r="J17" t="s">
        <v>56</v>
      </c>
      <c r="K17">
        <v>2350.04</v>
      </c>
      <c r="L17">
        <v>0</v>
      </c>
      <c r="N17">
        <v>1</v>
      </c>
    </row>
    <row r="18" spans="1:16" x14ac:dyDescent="0.25">
      <c r="A18">
        <v>405040016</v>
      </c>
      <c r="B18" t="s">
        <v>72</v>
      </c>
      <c r="C18" t="s">
        <v>54</v>
      </c>
      <c r="D18" t="s">
        <v>55</v>
      </c>
      <c r="E18">
        <v>282.08</v>
      </c>
      <c r="F18">
        <v>282.08999999999997</v>
      </c>
      <c r="G18">
        <v>564.17999999999995</v>
      </c>
      <c r="I18">
        <v>846.27</v>
      </c>
      <c r="J18" t="s">
        <v>56</v>
      </c>
      <c r="K18">
        <v>1128.3599999999999</v>
      </c>
      <c r="L18">
        <v>0</v>
      </c>
      <c r="N18">
        <v>2.0000709018718092</v>
      </c>
    </row>
    <row r="19" spans="1:16" x14ac:dyDescent="0.25">
      <c r="A19">
        <v>405010028</v>
      </c>
      <c r="B19" t="s">
        <v>73</v>
      </c>
      <c r="C19" t="s">
        <v>54</v>
      </c>
      <c r="D19" t="s">
        <v>55</v>
      </c>
      <c r="E19">
        <v>278.89999999999998</v>
      </c>
      <c r="F19">
        <v>278.89999999999998</v>
      </c>
      <c r="G19">
        <v>557.79999999999995</v>
      </c>
      <c r="I19">
        <v>836.69999999999993</v>
      </c>
      <c r="J19" t="s">
        <v>56</v>
      </c>
      <c r="K19">
        <v>1115.5999999999999</v>
      </c>
      <c r="L19">
        <v>0</v>
      </c>
      <c r="N19">
        <v>2</v>
      </c>
    </row>
    <row r="20" spans="1:16" x14ac:dyDescent="0.25">
      <c r="A20">
        <v>405030045</v>
      </c>
      <c r="B20" t="s">
        <v>74</v>
      </c>
      <c r="C20" t="s">
        <v>54</v>
      </c>
      <c r="D20" t="s">
        <v>75</v>
      </c>
      <c r="E20">
        <v>107.61</v>
      </c>
      <c r="G20">
        <v>538.04999999999995</v>
      </c>
      <c r="I20">
        <v>645.66</v>
      </c>
      <c r="J20" t="s">
        <v>56</v>
      </c>
      <c r="K20">
        <v>0</v>
      </c>
      <c r="L20">
        <v>538.04999999999995</v>
      </c>
      <c r="N20">
        <v>5</v>
      </c>
      <c r="P20">
        <v>107.61</v>
      </c>
    </row>
    <row r="21" spans="1:16" x14ac:dyDescent="0.25">
      <c r="A21">
        <v>405050097</v>
      </c>
      <c r="B21" t="s">
        <v>76</v>
      </c>
      <c r="C21" t="s">
        <v>54</v>
      </c>
      <c r="D21" t="s">
        <v>55</v>
      </c>
      <c r="E21">
        <v>531.6</v>
      </c>
      <c r="F21">
        <v>531.6</v>
      </c>
      <c r="G21">
        <v>531.6</v>
      </c>
      <c r="I21">
        <v>1063.2</v>
      </c>
      <c r="J21" t="s">
        <v>56</v>
      </c>
      <c r="K21">
        <v>2126.4</v>
      </c>
      <c r="L21">
        <v>0</v>
      </c>
      <c r="N21">
        <v>1</v>
      </c>
    </row>
    <row r="22" spans="1:16" x14ac:dyDescent="0.25">
      <c r="A22">
        <v>405050216</v>
      </c>
      <c r="B22" t="s">
        <v>77</v>
      </c>
      <c r="C22" t="s">
        <v>54</v>
      </c>
      <c r="D22" t="s">
        <v>55</v>
      </c>
      <c r="E22">
        <v>172.27</v>
      </c>
      <c r="F22">
        <v>172.27</v>
      </c>
      <c r="G22">
        <v>516.81000000000006</v>
      </c>
      <c r="I22">
        <v>689.08</v>
      </c>
      <c r="J22" t="s">
        <v>56</v>
      </c>
      <c r="K22">
        <v>689.08</v>
      </c>
      <c r="L22">
        <v>0</v>
      </c>
      <c r="N22">
        <v>3</v>
      </c>
    </row>
    <row r="23" spans="1:16" x14ac:dyDescent="0.25">
      <c r="A23">
        <v>405050011</v>
      </c>
      <c r="B23" t="s">
        <v>78</v>
      </c>
      <c r="C23" t="s">
        <v>54</v>
      </c>
      <c r="D23" t="s">
        <v>55</v>
      </c>
      <c r="E23">
        <v>180.45</v>
      </c>
      <c r="F23">
        <v>249.85</v>
      </c>
      <c r="G23">
        <v>499.7</v>
      </c>
      <c r="I23">
        <v>749.55</v>
      </c>
      <c r="J23" t="s">
        <v>56</v>
      </c>
      <c r="K23">
        <v>999.4</v>
      </c>
      <c r="L23">
        <v>0</v>
      </c>
      <c r="N23">
        <v>2.7691881407592134</v>
      </c>
    </row>
    <row r="24" spans="1:16" x14ac:dyDescent="0.25">
      <c r="A24">
        <v>405050100</v>
      </c>
      <c r="B24" t="s">
        <v>79</v>
      </c>
      <c r="C24" t="s">
        <v>54</v>
      </c>
      <c r="D24" t="s">
        <v>55</v>
      </c>
      <c r="E24">
        <v>483.6</v>
      </c>
      <c r="F24">
        <v>483.6</v>
      </c>
      <c r="G24">
        <v>483.6</v>
      </c>
      <c r="I24">
        <v>967.2</v>
      </c>
      <c r="J24" t="s">
        <v>56</v>
      </c>
      <c r="K24">
        <v>1934.4</v>
      </c>
      <c r="L24">
        <v>0</v>
      </c>
      <c r="N24">
        <v>1</v>
      </c>
    </row>
    <row r="25" spans="1:16" x14ac:dyDescent="0.25">
      <c r="A25">
        <v>405010079</v>
      </c>
      <c r="B25" t="s">
        <v>80</v>
      </c>
      <c r="C25" t="s">
        <v>54</v>
      </c>
      <c r="D25" t="s">
        <v>55</v>
      </c>
      <c r="E25">
        <v>78.75</v>
      </c>
      <c r="F25">
        <v>78.75</v>
      </c>
      <c r="G25">
        <v>472.5</v>
      </c>
      <c r="I25">
        <v>551.25</v>
      </c>
      <c r="J25" t="s">
        <v>56</v>
      </c>
      <c r="K25">
        <v>315</v>
      </c>
      <c r="L25">
        <v>157.5</v>
      </c>
      <c r="N25">
        <v>6</v>
      </c>
      <c r="P25">
        <v>157.5</v>
      </c>
    </row>
    <row r="26" spans="1:16" x14ac:dyDescent="0.25">
      <c r="A26">
        <v>405040210</v>
      </c>
      <c r="B26" t="s">
        <v>81</v>
      </c>
      <c r="C26" t="s">
        <v>54</v>
      </c>
      <c r="D26" t="s">
        <v>55</v>
      </c>
      <c r="E26">
        <v>453.6</v>
      </c>
      <c r="F26">
        <v>453.61</v>
      </c>
      <c r="G26">
        <v>453.61</v>
      </c>
      <c r="I26">
        <v>907.22</v>
      </c>
      <c r="J26" t="s">
        <v>56</v>
      </c>
      <c r="K26">
        <v>1814.44</v>
      </c>
      <c r="L26">
        <v>0</v>
      </c>
      <c r="N26">
        <v>1.0000220458553792</v>
      </c>
    </row>
    <row r="27" spans="1:16" x14ac:dyDescent="0.25">
      <c r="A27">
        <v>405050054</v>
      </c>
      <c r="B27" t="s">
        <v>82</v>
      </c>
      <c r="C27" t="s">
        <v>54</v>
      </c>
      <c r="D27" t="s">
        <v>55</v>
      </c>
      <c r="E27">
        <v>453.41</v>
      </c>
      <c r="F27">
        <v>453.41</v>
      </c>
      <c r="G27">
        <v>453.41</v>
      </c>
      <c r="I27">
        <v>906.82</v>
      </c>
      <c r="J27" t="s">
        <v>56</v>
      </c>
      <c r="K27">
        <v>1813.64</v>
      </c>
      <c r="L27">
        <v>0</v>
      </c>
      <c r="N27">
        <v>1</v>
      </c>
    </row>
    <row r="28" spans="1:16" x14ac:dyDescent="0.25">
      <c r="A28">
        <v>405050020</v>
      </c>
      <c r="B28" t="s">
        <v>83</v>
      </c>
      <c r="C28" t="s">
        <v>54</v>
      </c>
      <c r="D28" t="s">
        <v>75</v>
      </c>
      <c r="E28">
        <v>112.77</v>
      </c>
      <c r="G28">
        <v>451.08</v>
      </c>
      <c r="I28">
        <v>563.85</v>
      </c>
      <c r="J28" t="s">
        <v>56</v>
      </c>
      <c r="K28">
        <v>0</v>
      </c>
      <c r="L28">
        <v>451.08</v>
      </c>
      <c r="N28">
        <v>4</v>
      </c>
    </row>
    <row r="29" spans="1:16" x14ac:dyDescent="0.25">
      <c r="A29">
        <v>405050127</v>
      </c>
      <c r="B29" t="s">
        <v>84</v>
      </c>
      <c r="C29" t="s">
        <v>54</v>
      </c>
      <c r="D29" t="s">
        <v>75</v>
      </c>
      <c r="E29">
        <v>45</v>
      </c>
      <c r="G29">
        <v>450</v>
      </c>
      <c r="I29">
        <v>495</v>
      </c>
      <c r="J29" t="s">
        <v>56</v>
      </c>
      <c r="K29">
        <v>0</v>
      </c>
      <c r="L29">
        <v>450</v>
      </c>
      <c r="N29">
        <v>10</v>
      </c>
      <c r="P29">
        <v>270</v>
      </c>
    </row>
    <row r="30" spans="1:16" x14ac:dyDescent="0.25">
      <c r="A30">
        <v>405050194</v>
      </c>
      <c r="B30" t="s">
        <v>85</v>
      </c>
      <c r="C30" t="s">
        <v>54</v>
      </c>
      <c r="D30" t="s">
        <v>75</v>
      </c>
      <c r="E30">
        <v>45</v>
      </c>
      <c r="G30">
        <v>450</v>
      </c>
      <c r="I30">
        <v>495</v>
      </c>
      <c r="J30" t="s">
        <v>56</v>
      </c>
      <c r="K30">
        <v>0</v>
      </c>
      <c r="L30">
        <v>450</v>
      </c>
      <c r="N30">
        <v>10</v>
      </c>
      <c r="P30">
        <v>270</v>
      </c>
    </row>
    <row r="31" spans="1:16" x14ac:dyDescent="0.25">
      <c r="A31">
        <v>405040202</v>
      </c>
      <c r="B31" t="s">
        <v>86</v>
      </c>
      <c r="C31" t="s">
        <v>54</v>
      </c>
      <c r="D31" t="s">
        <v>55</v>
      </c>
      <c r="E31">
        <v>449.44</v>
      </c>
      <c r="F31">
        <v>449.44</v>
      </c>
      <c r="G31">
        <v>449.44</v>
      </c>
      <c r="I31">
        <v>898.88</v>
      </c>
      <c r="J31" t="s">
        <v>56</v>
      </c>
      <c r="K31">
        <v>1797.76</v>
      </c>
      <c r="L31">
        <v>0</v>
      </c>
      <c r="N31">
        <v>1</v>
      </c>
    </row>
    <row r="32" spans="1:16" x14ac:dyDescent="0.25">
      <c r="A32">
        <v>405030193</v>
      </c>
      <c r="B32" t="s">
        <v>87</v>
      </c>
      <c r="C32" t="s">
        <v>54</v>
      </c>
      <c r="D32" t="s">
        <v>55</v>
      </c>
      <c r="E32">
        <v>430.46</v>
      </c>
      <c r="F32">
        <v>430.46</v>
      </c>
      <c r="G32">
        <v>430.46</v>
      </c>
      <c r="I32">
        <v>860.92</v>
      </c>
      <c r="J32" t="s">
        <v>56</v>
      </c>
      <c r="K32">
        <v>1721.84</v>
      </c>
      <c r="L32">
        <v>0</v>
      </c>
      <c r="N32">
        <v>1</v>
      </c>
    </row>
    <row r="33" spans="1:14" x14ac:dyDescent="0.25">
      <c r="A33">
        <v>409050083</v>
      </c>
      <c r="B33" t="s">
        <v>88</v>
      </c>
      <c r="C33" t="s">
        <v>89</v>
      </c>
      <c r="D33" t="s">
        <v>90</v>
      </c>
      <c r="F33">
        <v>219.12</v>
      </c>
      <c r="G33">
        <v>657.36</v>
      </c>
      <c r="I33">
        <v>876.48</v>
      </c>
      <c r="J33" t="s">
        <v>56</v>
      </c>
      <c r="K33">
        <v>876.48</v>
      </c>
      <c r="L33">
        <v>0</v>
      </c>
      <c r="N33" t="e">
        <v>#DIV/0!</v>
      </c>
    </row>
    <row r="34" spans="1:14" x14ac:dyDescent="0.25">
      <c r="A34">
        <v>418010080</v>
      </c>
      <c r="B34" t="s">
        <v>91</v>
      </c>
      <c r="C34" t="s">
        <v>89</v>
      </c>
      <c r="D34" t="s">
        <v>75</v>
      </c>
      <c r="E34">
        <v>400</v>
      </c>
      <c r="G34">
        <v>1200</v>
      </c>
      <c r="I34">
        <v>1200</v>
      </c>
      <c r="J34" t="s">
        <v>56</v>
      </c>
      <c r="K34">
        <v>0</v>
      </c>
      <c r="L34">
        <v>1200</v>
      </c>
      <c r="N34">
        <v>3</v>
      </c>
    </row>
    <row r="35" spans="1:14" x14ac:dyDescent="0.25">
      <c r="A35">
        <v>418020019</v>
      </c>
      <c r="B35" t="s">
        <v>92</v>
      </c>
      <c r="C35" t="s">
        <v>89</v>
      </c>
      <c r="D35" t="s">
        <v>75</v>
      </c>
      <c r="E35">
        <v>600</v>
      </c>
      <c r="G35">
        <v>1800</v>
      </c>
      <c r="I35">
        <v>1800</v>
      </c>
      <c r="J35" t="s">
        <v>56</v>
      </c>
      <c r="K35">
        <v>0</v>
      </c>
      <c r="L35">
        <v>1800</v>
      </c>
      <c r="N35">
        <v>3</v>
      </c>
    </row>
    <row r="36" spans="1:14" x14ac:dyDescent="0.25">
      <c r="A36">
        <v>418020027</v>
      </c>
      <c r="B36" t="s">
        <v>93</v>
      </c>
      <c r="C36" t="s">
        <v>89</v>
      </c>
      <c r="D36" t="s">
        <v>75</v>
      </c>
      <c r="E36">
        <v>600</v>
      </c>
      <c r="G36">
        <v>1800</v>
      </c>
      <c r="I36">
        <v>1800</v>
      </c>
      <c r="J36" t="s">
        <v>56</v>
      </c>
      <c r="K36">
        <v>0</v>
      </c>
      <c r="L36">
        <v>1800</v>
      </c>
      <c r="N36">
        <v>3</v>
      </c>
    </row>
    <row r="37" spans="1:14" x14ac:dyDescent="0.25">
      <c r="A37">
        <v>418010021</v>
      </c>
      <c r="B37" t="s">
        <v>94</v>
      </c>
      <c r="C37" t="s">
        <v>89</v>
      </c>
      <c r="D37" t="s">
        <v>75</v>
      </c>
      <c r="E37">
        <v>685.53</v>
      </c>
      <c r="G37">
        <v>2056.59</v>
      </c>
      <c r="I37">
        <v>2056.59</v>
      </c>
      <c r="J37" t="s">
        <v>56</v>
      </c>
      <c r="K37">
        <v>0</v>
      </c>
      <c r="L37">
        <v>2056.59</v>
      </c>
      <c r="N37">
        <v>3.0000000000000004</v>
      </c>
    </row>
    <row r="38" spans="1:14" x14ac:dyDescent="0.25">
      <c r="A38">
        <v>418010030</v>
      </c>
      <c r="B38" t="s">
        <v>95</v>
      </c>
      <c r="C38" t="s">
        <v>89</v>
      </c>
      <c r="D38" t="s">
        <v>75</v>
      </c>
      <c r="E38">
        <v>859.2</v>
      </c>
      <c r="G38">
        <v>2577.6000000000004</v>
      </c>
      <c r="I38">
        <v>2577.6000000000004</v>
      </c>
      <c r="J38" t="s">
        <v>56</v>
      </c>
      <c r="K38">
        <v>0</v>
      </c>
      <c r="L38">
        <v>2577.6000000000004</v>
      </c>
      <c r="N38">
        <v>3.0000000000000004</v>
      </c>
    </row>
    <row r="39" spans="1:14" x14ac:dyDescent="0.25">
      <c r="A39">
        <v>418010013</v>
      </c>
      <c r="B39" t="s">
        <v>96</v>
      </c>
      <c r="C39" t="s">
        <v>89</v>
      </c>
      <c r="D39" t="s">
        <v>75</v>
      </c>
      <c r="E39">
        <v>1453.85</v>
      </c>
      <c r="G39">
        <v>4361.5499999999993</v>
      </c>
      <c r="I39">
        <v>4361.5499999999993</v>
      </c>
      <c r="J39" t="s">
        <v>56</v>
      </c>
      <c r="K39">
        <v>0</v>
      </c>
      <c r="L39">
        <v>4361.5499999999993</v>
      </c>
      <c r="N39">
        <v>2.9999999999999996</v>
      </c>
    </row>
    <row r="40" spans="1:14" x14ac:dyDescent="0.25">
      <c r="A40">
        <v>405040075</v>
      </c>
      <c r="B40" t="s">
        <v>97</v>
      </c>
      <c r="E40">
        <v>0</v>
      </c>
      <c r="F40">
        <v>0</v>
      </c>
      <c r="G40">
        <v>0</v>
      </c>
      <c r="H40">
        <v>0</v>
      </c>
      <c r="I40">
        <v>0</v>
      </c>
      <c r="K40">
        <v>0</v>
      </c>
      <c r="L4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F08A0-51CE-42AB-9B0D-3D6B161978CC}">
  <dimension ref="A1:AF22"/>
  <sheetViews>
    <sheetView workbookViewId="0">
      <selection sqref="A1:AF22"/>
    </sheetView>
  </sheetViews>
  <sheetFormatPr defaultRowHeight="15" x14ac:dyDescent="0.25"/>
  <cols>
    <col min="1" max="1" width="10.85546875" customWidth="1"/>
  </cols>
  <sheetData>
    <row r="1" spans="1:32" x14ac:dyDescent="0.25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21</v>
      </c>
    </row>
    <row r="2" spans="1:3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2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3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6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12</v>
      </c>
    </row>
    <row r="3" spans="1:3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3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3</v>
      </c>
    </row>
    <row r="4" spans="1:3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3</v>
      </c>
      <c r="Q4">
        <v>22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18</v>
      </c>
      <c r="AE4">
        <v>0</v>
      </c>
      <c r="AF4">
        <v>44</v>
      </c>
    </row>
    <row r="5" spans="1:3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2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2</v>
      </c>
    </row>
    <row r="6" spans="1:32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2</v>
      </c>
      <c r="I6">
        <v>2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5</v>
      </c>
    </row>
    <row r="7" spans="1:32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1</v>
      </c>
    </row>
    <row r="8" spans="1:32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1</v>
      </c>
    </row>
    <row r="9" spans="1:3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17</v>
      </c>
      <c r="N9">
        <v>0</v>
      </c>
      <c r="O9">
        <v>0</v>
      </c>
      <c r="P9">
        <v>2</v>
      </c>
      <c r="Q9">
        <v>0</v>
      </c>
      <c r="R9">
        <v>68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12</v>
      </c>
      <c r="AA9">
        <v>0</v>
      </c>
      <c r="AB9">
        <v>0</v>
      </c>
      <c r="AC9">
        <v>0</v>
      </c>
      <c r="AD9">
        <v>10</v>
      </c>
      <c r="AE9">
        <v>0</v>
      </c>
      <c r="AF9">
        <v>109</v>
      </c>
    </row>
    <row r="10" spans="1:3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5</v>
      </c>
      <c r="AC10">
        <v>0</v>
      </c>
      <c r="AD10">
        <v>0</v>
      </c>
      <c r="AE10">
        <v>0</v>
      </c>
      <c r="AF10">
        <v>9</v>
      </c>
    </row>
    <row r="11" spans="1:32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16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5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83</v>
      </c>
      <c r="AE11">
        <v>19</v>
      </c>
      <c r="AF11">
        <v>134</v>
      </c>
    </row>
    <row r="12" spans="1:32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105</v>
      </c>
      <c r="I12">
        <v>0</v>
      </c>
      <c r="J12">
        <v>0</v>
      </c>
      <c r="K12">
        <v>0</v>
      </c>
      <c r="L12">
        <v>16</v>
      </c>
      <c r="M12">
        <v>0</v>
      </c>
      <c r="N12">
        <v>0</v>
      </c>
      <c r="O12">
        <v>12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133</v>
      </c>
    </row>
    <row r="13" spans="1:32" x14ac:dyDescent="0.25">
      <c r="A13" t="s">
        <v>12</v>
      </c>
      <c r="B13">
        <v>5</v>
      </c>
      <c r="C13">
        <v>127</v>
      </c>
      <c r="D13">
        <v>0</v>
      </c>
      <c r="E13">
        <v>0</v>
      </c>
      <c r="F13">
        <v>0</v>
      </c>
      <c r="G13">
        <v>0</v>
      </c>
      <c r="H13">
        <v>12</v>
      </c>
      <c r="I13">
        <v>0</v>
      </c>
      <c r="J13">
        <v>7</v>
      </c>
      <c r="K13">
        <v>0</v>
      </c>
      <c r="L13">
        <v>0</v>
      </c>
      <c r="M13">
        <v>0</v>
      </c>
      <c r="N13">
        <v>0</v>
      </c>
      <c r="O13">
        <v>12</v>
      </c>
      <c r="P13">
        <v>20</v>
      </c>
      <c r="Q13">
        <v>0</v>
      </c>
      <c r="R13">
        <v>7</v>
      </c>
      <c r="S13">
        <v>20</v>
      </c>
      <c r="T13">
        <v>6</v>
      </c>
      <c r="U13">
        <v>8</v>
      </c>
      <c r="V13">
        <v>3</v>
      </c>
      <c r="W13">
        <v>0</v>
      </c>
      <c r="X13">
        <v>150</v>
      </c>
      <c r="Y13">
        <v>0</v>
      </c>
      <c r="Z13">
        <v>11</v>
      </c>
      <c r="AA13">
        <v>243</v>
      </c>
      <c r="AB13">
        <v>28</v>
      </c>
      <c r="AC13">
        <v>4</v>
      </c>
      <c r="AD13">
        <v>63</v>
      </c>
      <c r="AE13">
        <v>20</v>
      </c>
      <c r="AF13">
        <v>746</v>
      </c>
    </row>
    <row r="14" spans="1:32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4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>
        <v>0</v>
      </c>
      <c r="AF14">
        <v>6</v>
      </c>
    </row>
    <row r="15" spans="1:32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1</v>
      </c>
    </row>
    <row r="16" spans="1:32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8</v>
      </c>
      <c r="Q16">
        <v>0</v>
      </c>
      <c r="R16">
        <v>35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</v>
      </c>
      <c r="AD16">
        <v>24</v>
      </c>
      <c r="AE16">
        <v>0</v>
      </c>
      <c r="AF16">
        <v>69</v>
      </c>
    </row>
    <row r="17" spans="1:32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15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15</v>
      </c>
    </row>
    <row r="18" spans="1:32" x14ac:dyDescent="0.25">
      <c r="A18" t="s">
        <v>17</v>
      </c>
      <c r="B18">
        <v>0</v>
      </c>
      <c r="C18">
        <v>0</v>
      </c>
      <c r="D18">
        <v>0</v>
      </c>
      <c r="E18">
        <v>10</v>
      </c>
      <c r="F18">
        <v>0</v>
      </c>
      <c r="G18">
        <v>0</v>
      </c>
      <c r="H18">
        <v>0</v>
      </c>
      <c r="I18">
        <v>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14</v>
      </c>
    </row>
    <row r="19" spans="1:32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11</v>
      </c>
    </row>
    <row r="20" spans="1:32" x14ac:dyDescent="0.25">
      <c r="A20" t="s">
        <v>19</v>
      </c>
      <c r="B20">
        <v>23</v>
      </c>
      <c r="C20">
        <v>199</v>
      </c>
      <c r="D20">
        <v>0</v>
      </c>
      <c r="E20">
        <v>145</v>
      </c>
      <c r="F20">
        <v>24</v>
      </c>
      <c r="G20">
        <v>0</v>
      </c>
      <c r="H20">
        <v>174</v>
      </c>
      <c r="I20">
        <v>44</v>
      </c>
      <c r="J20">
        <v>72</v>
      </c>
      <c r="K20">
        <v>0</v>
      </c>
      <c r="L20">
        <v>0</v>
      </c>
      <c r="M20">
        <v>131</v>
      </c>
      <c r="N20">
        <v>39</v>
      </c>
      <c r="O20">
        <v>14</v>
      </c>
      <c r="P20">
        <v>80</v>
      </c>
      <c r="Q20">
        <v>0</v>
      </c>
      <c r="R20">
        <v>0</v>
      </c>
      <c r="S20">
        <v>24</v>
      </c>
      <c r="T20">
        <v>0</v>
      </c>
      <c r="U20">
        <v>7</v>
      </c>
      <c r="V20">
        <v>26</v>
      </c>
      <c r="W20">
        <v>87</v>
      </c>
      <c r="X20">
        <v>170</v>
      </c>
      <c r="Y20">
        <v>75</v>
      </c>
      <c r="Z20">
        <v>0</v>
      </c>
      <c r="AA20">
        <v>75</v>
      </c>
      <c r="AB20">
        <v>451</v>
      </c>
      <c r="AC20">
        <v>3</v>
      </c>
      <c r="AD20">
        <v>85</v>
      </c>
      <c r="AE20">
        <v>8</v>
      </c>
      <c r="AF20">
        <v>1956</v>
      </c>
    </row>
    <row r="21" spans="1:32" x14ac:dyDescent="0.25">
      <c r="A21" t="s">
        <v>20</v>
      </c>
      <c r="B21">
        <v>0</v>
      </c>
      <c r="C21">
        <v>0</v>
      </c>
      <c r="D21">
        <v>10</v>
      </c>
      <c r="E21">
        <v>0</v>
      </c>
      <c r="F21">
        <v>7</v>
      </c>
      <c r="G21">
        <v>3</v>
      </c>
      <c r="H21">
        <v>4</v>
      </c>
      <c r="I21">
        <v>0</v>
      </c>
      <c r="J21">
        <v>0</v>
      </c>
      <c r="K21">
        <v>12</v>
      </c>
      <c r="L21">
        <v>5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41</v>
      </c>
    </row>
    <row r="22" spans="1:32" x14ac:dyDescent="0.25">
      <c r="A22" t="s">
        <v>21</v>
      </c>
      <c r="B22">
        <v>28</v>
      </c>
      <c r="C22">
        <v>326</v>
      </c>
      <c r="D22">
        <v>10</v>
      </c>
      <c r="E22">
        <v>155</v>
      </c>
      <c r="F22">
        <v>32</v>
      </c>
      <c r="G22">
        <v>3</v>
      </c>
      <c r="H22">
        <v>316</v>
      </c>
      <c r="I22">
        <v>66</v>
      </c>
      <c r="J22">
        <v>79</v>
      </c>
      <c r="K22">
        <v>12</v>
      </c>
      <c r="L22">
        <v>21</v>
      </c>
      <c r="M22">
        <v>148</v>
      </c>
      <c r="N22">
        <v>39</v>
      </c>
      <c r="O22">
        <v>41</v>
      </c>
      <c r="P22">
        <v>121</v>
      </c>
      <c r="Q22">
        <v>22</v>
      </c>
      <c r="R22">
        <v>129</v>
      </c>
      <c r="S22">
        <v>44</v>
      </c>
      <c r="T22">
        <v>10</v>
      </c>
      <c r="U22">
        <v>16</v>
      </c>
      <c r="V22">
        <v>29</v>
      </c>
      <c r="W22">
        <v>87</v>
      </c>
      <c r="X22">
        <v>337</v>
      </c>
      <c r="Y22">
        <v>75</v>
      </c>
      <c r="Z22">
        <v>23</v>
      </c>
      <c r="AA22">
        <v>318</v>
      </c>
      <c r="AB22">
        <v>484</v>
      </c>
      <c r="AC22">
        <v>9</v>
      </c>
      <c r="AD22">
        <v>285</v>
      </c>
      <c r="AE22">
        <v>47</v>
      </c>
      <c r="AF22">
        <v>3312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8830-1A40-4892-A46B-DDF0030D5605}">
  <dimension ref="A1:AF22"/>
  <sheetViews>
    <sheetView workbookViewId="0">
      <selection activeCell="AF2" sqref="AF2"/>
    </sheetView>
  </sheetViews>
  <sheetFormatPr defaultRowHeight="15" x14ac:dyDescent="0.25"/>
  <cols>
    <col min="1" max="1" width="10.7109375" customWidth="1"/>
    <col min="32" max="32" width="15.85546875" bestFit="1" customWidth="1"/>
  </cols>
  <sheetData>
    <row r="1" spans="1:32" x14ac:dyDescent="0.25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21</v>
      </c>
    </row>
    <row r="2" spans="1:3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1629.92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2444.88</v>
      </c>
      <c r="P2">
        <v>814.96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3667.32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 s="1">
        <v>8557.08</v>
      </c>
    </row>
    <row r="3" spans="1:3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4091.22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 s="1">
        <v>4091.22</v>
      </c>
    </row>
    <row r="4" spans="1:3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393.75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1181.25</v>
      </c>
      <c r="Q4">
        <v>8662.5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7087.5</v>
      </c>
      <c r="AE4">
        <v>0</v>
      </c>
      <c r="AF4" s="1">
        <v>17325</v>
      </c>
    </row>
    <row r="5" spans="1:3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2758.64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 s="1">
        <v>2758.64</v>
      </c>
    </row>
    <row r="6" spans="1:32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1866.24</v>
      </c>
      <c r="I6">
        <v>1866.24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933.12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 s="1">
        <v>4665.6000000000004</v>
      </c>
    </row>
    <row r="7" spans="1:32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3323.52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s="1">
        <v>3323.52</v>
      </c>
    </row>
    <row r="8" spans="1:32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2335.64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s="1">
        <v>2335.64</v>
      </c>
    </row>
    <row r="9" spans="1:3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9146.85</v>
      </c>
      <c r="N9">
        <v>0</v>
      </c>
      <c r="O9">
        <v>0</v>
      </c>
      <c r="P9">
        <v>1076.0999999999999</v>
      </c>
      <c r="Q9">
        <v>0</v>
      </c>
      <c r="R9">
        <v>36587.4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6456.6</v>
      </c>
      <c r="AA9">
        <v>0</v>
      </c>
      <c r="AB9">
        <v>0</v>
      </c>
      <c r="AC9">
        <v>0</v>
      </c>
      <c r="AD9">
        <v>5380.5</v>
      </c>
      <c r="AE9">
        <v>0</v>
      </c>
      <c r="AF9" s="1">
        <v>58647.45</v>
      </c>
    </row>
    <row r="10" spans="1:3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4572.96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5716.2</v>
      </c>
      <c r="AC10">
        <v>0</v>
      </c>
      <c r="AD10">
        <v>0</v>
      </c>
      <c r="AE10">
        <v>0</v>
      </c>
      <c r="AF10" s="1">
        <v>10289.16</v>
      </c>
    </row>
    <row r="11" spans="1:32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13774.72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4304.6000000000004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9470.1200000000008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107184.54</v>
      </c>
      <c r="AE11">
        <v>24536.22</v>
      </c>
      <c r="AF11" s="1">
        <v>159270.20000000001</v>
      </c>
    </row>
    <row r="12" spans="1:32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94382.399999999994</v>
      </c>
      <c r="I12">
        <v>0</v>
      </c>
      <c r="J12">
        <v>0</v>
      </c>
      <c r="K12">
        <v>0</v>
      </c>
      <c r="L12">
        <v>14382.08</v>
      </c>
      <c r="M12">
        <v>0</v>
      </c>
      <c r="N12">
        <v>0</v>
      </c>
      <c r="O12">
        <v>10786.56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s="1">
        <v>119551.03999999999</v>
      </c>
    </row>
    <row r="13" spans="1:32" x14ac:dyDescent="0.25">
      <c r="A13" t="s">
        <v>12</v>
      </c>
      <c r="B13">
        <v>2819.25</v>
      </c>
      <c r="C13">
        <v>71608.95</v>
      </c>
      <c r="D13">
        <v>0</v>
      </c>
      <c r="E13">
        <v>0</v>
      </c>
      <c r="F13">
        <v>0</v>
      </c>
      <c r="G13">
        <v>0</v>
      </c>
      <c r="H13">
        <v>6766.2</v>
      </c>
      <c r="I13">
        <v>0</v>
      </c>
      <c r="J13">
        <v>3946.95</v>
      </c>
      <c r="K13">
        <v>0</v>
      </c>
      <c r="L13">
        <v>0</v>
      </c>
      <c r="M13">
        <v>0</v>
      </c>
      <c r="N13">
        <v>0</v>
      </c>
      <c r="O13">
        <v>6766.2</v>
      </c>
      <c r="P13">
        <v>11277</v>
      </c>
      <c r="Q13">
        <v>0</v>
      </c>
      <c r="R13">
        <v>3946.95</v>
      </c>
      <c r="S13">
        <v>11277</v>
      </c>
      <c r="T13">
        <v>3383.1</v>
      </c>
      <c r="U13">
        <v>4510.8</v>
      </c>
      <c r="V13">
        <v>1691.55</v>
      </c>
      <c r="W13">
        <v>0</v>
      </c>
      <c r="X13">
        <v>84577.5</v>
      </c>
      <c r="Y13">
        <v>0</v>
      </c>
      <c r="Z13">
        <v>6202.35</v>
      </c>
      <c r="AA13">
        <v>137015.54999999999</v>
      </c>
      <c r="AB13">
        <v>15787.8</v>
      </c>
      <c r="AC13">
        <v>2255.4</v>
      </c>
      <c r="AD13">
        <v>35522.550000000003</v>
      </c>
      <c r="AE13">
        <v>11277</v>
      </c>
      <c r="AF13" s="1">
        <v>420632.1</v>
      </c>
    </row>
    <row r="14" spans="1:32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900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450</v>
      </c>
      <c r="AE14">
        <v>0</v>
      </c>
      <c r="AF14" s="1">
        <v>1350</v>
      </c>
    </row>
    <row r="15" spans="1:32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2225.66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s="1">
        <v>2225.66</v>
      </c>
    </row>
    <row r="16" spans="1:32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1800</v>
      </c>
      <c r="Q16">
        <v>0</v>
      </c>
      <c r="R16">
        <v>7875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450</v>
      </c>
      <c r="AD16">
        <v>5400</v>
      </c>
      <c r="AE16">
        <v>0</v>
      </c>
      <c r="AF16" s="1">
        <v>15525</v>
      </c>
    </row>
    <row r="17" spans="1:32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10336.200000000001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s="1">
        <v>10336.200000000001</v>
      </c>
    </row>
    <row r="18" spans="1:32" x14ac:dyDescent="0.25">
      <c r="A18" t="s">
        <v>17</v>
      </c>
      <c r="B18">
        <v>0</v>
      </c>
      <c r="C18">
        <v>0</v>
      </c>
      <c r="D18">
        <v>0</v>
      </c>
      <c r="E18">
        <v>13093.2</v>
      </c>
      <c r="F18">
        <v>0</v>
      </c>
      <c r="G18">
        <v>0</v>
      </c>
      <c r="H18">
        <v>0</v>
      </c>
      <c r="I18">
        <v>5237.28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s="1">
        <v>18330.48</v>
      </c>
    </row>
    <row r="19" spans="1:32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17967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1796.7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s="1">
        <v>19763.7</v>
      </c>
    </row>
    <row r="20" spans="1:32" x14ac:dyDescent="0.25">
      <c r="A20" t="s">
        <v>19</v>
      </c>
      <c r="B20">
        <v>28096.799999999999</v>
      </c>
      <c r="C20">
        <v>243098.4</v>
      </c>
      <c r="D20">
        <v>0</v>
      </c>
      <c r="E20">
        <v>177132</v>
      </c>
      <c r="F20">
        <v>29318.400000000001</v>
      </c>
      <c r="G20">
        <v>0</v>
      </c>
      <c r="H20">
        <v>212558.4</v>
      </c>
      <c r="I20">
        <v>53750.400000000001</v>
      </c>
      <c r="J20">
        <v>111110.39999999999</v>
      </c>
      <c r="K20">
        <v>0</v>
      </c>
      <c r="L20">
        <v>0</v>
      </c>
      <c r="M20">
        <v>160029.6</v>
      </c>
      <c r="N20">
        <v>47642.400000000001</v>
      </c>
      <c r="O20">
        <v>17102.400000000001</v>
      </c>
      <c r="P20">
        <v>97728</v>
      </c>
      <c r="Q20">
        <v>0</v>
      </c>
      <c r="R20">
        <v>0</v>
      </c>
      <c r="S20">
        <v>29318.400000000001</v>
      </c>
      <c r="T20">
        <v>0</v>
      </c>
      <c r="U20">
        <v>8551.2000000000007</v>
      </c>
      <c r="V20">
        <v>40123.199999999997</v>
      </c>
      <c r="W20">
        <v>106279.2</v>
      </c>
      <c r="X20">
        <v>207672</v>
      </c>
      <c r="Y20">
        <v>91620</v>
      </c>
      <c r="Z20">
        <v>0</v>
      </c>
      <c r="AA20">
        <v>91620</v>
      </c>
      <c r="AB20">
        <v>550941.6</v>
      </c>
      <c r="AC20">
        <v>4629.6000000000004</v>
      </c>
      <c r="AD20">
        <v>131172</v>
      </c>
      <c r="AE20">
        <v>12345.6</v>
      </c>
      <c r="AF20" s="1">
        <v>2451840</v>
      </c>
    </row>
    <row r="21" spans="1:32" x14ac:dyDescent="0.25">
      <c r="A21" t="s">
        <v>20</v>
      </c>
      <c r="B21">
        <v>0</v>
      </c>
      <c r="C21">
        <v>0</v>
      </c>
      <c r="D21">
        <v>8764.7999999999993</v>
      </c>
      <c r="E21">
        <v>0</v>
      </c>
      <c r="F21">
        <v>1533.84</v>
      </c>
      <c r="G21">
        <v>2629.44</v>
      </c>
      <c r="H21">
        <v>3505.92</v>
      </c>
      <c r="I21">
        <v>0</v>
      </c>
      <c r="J21">
        <v>0</v>
      </c>
      <c r="K21">
        <v>10517.76</v>
      </c>
      <c r="L21">
        <v>4382.3999999999996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 s="1">
        <v>31334.16</v>
      </c>
    </row>
    <row r="22" spans="1:32" x14ac:dyDescent="0.25">
      <c r="A22" t="s">
        <v>21</v>
      </c>
      <c r="B22">
        <v>30916.05</v>
      </c>
      <c r="C22">
        <v>314707.34999999998</v>
      </c>
      <c r="D22">
        <v>8764.7999999999993</v>
      </c>
      <c r="E22">
        <v>190225.2</v>
      </c>
      <c r="F22">
        <v>31245.99</v>
      </c>
      <c r="G22">
        <v>2629.44</v>
      </c>
      <c r="H22">
        <v>337807.32</v>
      </c>
      <c r="I22">
        <v>86152.52</v>
      </c>
      <c r="J22">
        <v>115057.35</v>
      </c>
      <c r="K22">
        <v>10517.76</v>
      </c>
      <c r="L22">
        <v>18764.48</v>
      </c>
      <c r="M22">
        <v>169176.45</v>
      </c>
      <c r="N22">
        <v>47642.400000000001</v>
      </c>
      <c r="O22">
        <v>37100.04</v>
      </c>
      <c r="P22">
        <v>121450.67</v>
      </c>
      <c r="Q22">
        <v>8662.5</v>
      </c>
      <c r="R22">
        <v>59645.55</v>
      </c>
      <c r="S22">
        <v>40595.4</v>
      </c>
      <c r="T22">
        <v>9271.02</v>
      </c>
      <c r="U22">
        <v>15287.66</v>
      </c>
      <c r="V22">
        <v>41814.75</v>
      </c>
      <c r="W22">
        <v>106279.2</v>
      </c>
      <c r="X22">
        <v>305386.94</v>
      </c>
      <c r="Y22">
        <v>91620</v>
      </c>
      <c r="Z22">
        <v>12658.95</v>
      </c>
      <c r="AA22">
        <v>228635.55</v>
      </c>
      <c r="AB22">
        <v>572445.6</v>
      </c>
      <c r="AC22">
        <v>7335</v>
      </c>
      <c r="AD22">
        <v>292197.09000000003</v>
      </c>
      <c r="AE22">
        <v>48158.82</v>
      </c>
      <c r="AF22" s="1">
        <v>3362151.85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2B72-C307-4084-BC66-1A231ACA0C97}">
  <dimension ref="A1:AG22"/>
  <sheetViews>
    <sheetView tabSelected="1" topLeftCell="H1" workbookViewId="0">
      <selection activeCell="AG22" sqref="AG22"/>
    </sheetView>
  </sheetViews>
  <sheetFormatPr defaultRowHeight="15" x14ac:dyDescent="0.25"/>
  <cols>
    <col min="1" max="1" width="10" bestFit="1" customWidth="1"/>
    <col min="3" max="6" width="9.28515625" bestFit="1" customWidth="1"/>
    <col min="7" max="7" width="10.5703125" bestFit="1" customWidth="1"/>
    <col min="8" max="13" width="9.28515625" bestFit="1" customWidth="1"/>
    <col min="14" max="14" width="12.140625" bestFit="1" customWidth="1"/>
    <col min="15" max="16" width="9.28515625" bestFit="1" customWidth="1"/>
    <col min="17" max="18" width="12.140625" bestFit="1" customWidth="1"/>
    <col min="19" max="19" width="13.28515625" bestFit="1" customWidth="1"/>
    <col min="20" max="26" width="9.28515625" bestFit="1" customWidth="1"/>
    <col min="27" max="27" width="12.140625" bestFit="1" customWidth="1"/>
    <col min="28" max="29" width="9.28515625" bestFit="1" customWidth="1"/>
    <col min="30" max="30" width="10.5703125" bestFit="1" customWidth="1"/>
    <col min="31" max="31" width="13.28515625" bestFit="1" customWidth="1"/>
    <col min="32" max="32" width="9.28515625" bestFit="1" customWidth="1"/>
    <col min="33" max="33" width="13.28515625" bestFit="1" customWidth="1"/>
  </cols>
  <sheetData>
    <row r="1" spans="1:33" x14ac:dyDescent="0.25">
      <c r="B1" t="s">
        <v>0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21</v>
      </c>
    </row>
    <row r="2" spans="1:33" x14ac:dyDescent="0.25">
      <c r="A2">
        <f>LEFT(B2,10)*1</f>
        <v>405010010</v>
      </c>
      <c r="B2" t="s">
        <v>1</v>
      </c>
      <c r="C2" s="1">
        <f>VLOOKUP($A2,delib,16,0)*(Físico!B2)</f>
        <v>0</v>
      </c>
      <c r="D2" s="1">
        <f>VLOOKUP($A2,delib,16,0)*(Físico!C2)</f>
        <v>0</v>
      </c>
      <c r="E2" s="1">
        <f>VLOOKUP($A2,delib,16,0)*(Físico!D2)</f>
        <v>0</v>
      </c>
      <c r="F2" s="1">
        <f>VLOOKUP($A2,delib,16,0)*(Físico!E2)</f>
        <v>0</v>
      </c>
      <c r="G2" s="1">
        <f>VLOOKUP($A2,delib,16,0)*(Físico!F2)</f>
        <v>0</v>
      </c>
      <c r="H2" s="1">
        <f>VLOOKUP($A2,delib,16,0)*(Físico!G2)</f>
        <v>0</v>
      </c>
      <c r="I2" s="1">
        <f>VLOOKUP($A2,delib,16,0)*(Físico!H2)</f>
        <v>0</v>
      </c>
      <c r="J2" s="1">
        <f>VLOOKUP($A2,delib,16,0)*(Físico!I2)</f>
        <v>0</v>
      </c>
      <c r="K2" s="1">
        <f>VLOOKUP($A2,delib,16,0)*(Físico!J2)</f>
        <v>0</v>
      </c>
      <c r="L2" s="1">
        <f>VLOOKUP($A2,delib,16,0)*(Físico!K2)</f>
        <v>0</v>
      </c>
      <c r="M2" s="1">
        <f>VLOOKUP($A2,delib,16,0)*(Físico!L2)</f>
        <v>0</v>
      </c>
      <c r="N2" s="1">
        <f>VLOOKUP($A2,delib,16,0)*(Físico!M2)</f>
        <v>0</v>
      </c>
      <c r="O2" s="1">
        <f>VLOOKUP($A2,delib,16,0)*(Físico!N2)</f>
        <v>0</v>
      </c>
      <c r="P2" s="1">
        <f>VLOOKUP($A2,delib,16,0)*(Físico!O2)</f>
        <v>0</v>
      </c>
      <c r="Q2" s="1">
        <f>VLOOKUP($A2,delib,16,0)*(Físico!P2)</f>
        <v>0</v>
      </c>
      <c r="R2" s="1">
        <f>VLOOKUP($A2,delib,16,0)*(Físico!Q2)</f>
        <v>0</v>
      </c>
      <c r="S2" s="1">
        <f>VLOOKUP($A2,delib,16,0)*(Físico!R2)</f>
        <v>0</v>
      </c>
      <c r="T2" s="1">
        <f>VLOOKUP($A2,delib,16,0)*(Físico!S2)</f>
        <v>0</v>
      </c>
      <c r="U2" s="1">
        <f>VLOOKUP($A2,delib,16,0)*(Físico!T2)</f>
        <v>0</v>
      </c>
      <c r="V2" s="1">
        <f>VLOOKUP($A2,delib,16,0)*(Físico!U2)</f>
        <v>0</v>
      </c>
      <c r="W2" s="1">
        <f>VLOOKUP($A2,delib,16,0)*(Físico!V2)</f>
        <v>0</v>
      </c>
      <c r="X2" s="1">
        <f>VLOOKUP($A2,delib,16,0)*(Físico!W2)</f>
        <v>0</v>
      </c>
      <c r="Y2" s="1">
        <f>VLOOKUP($A2,delib,16,0)*(Físico!X2)</f>
        <v>0</v>
      </c>
      <c r="Z2" s="1">
        <f>VLOOKUP($A2,delib,16,0)*(Físico!Y2)</f>
        <v>0</v>
      </c>
      <c r="AA2" s="1">
        <f>VLOOKUP($A2,delib,16,0)*(Físico!Z2)</f>
        <v>0</v>
      </c>
      <c r="AB2" s="1">
        <f>VLOOKUP($A2,delib,16,0)*(Físico!AA2)</f>
        <v>0</v>
      </c>
      <c r="AC2" s="1">
        <f>VLOOKUP($A2,delib,16,0)*(Físico!AB2)</f>
        <v>0</v>
      </c>
      <c r="AD2" s="1">
        <f>VLOOKUP($A2,delib,16,0)*(Físico!AC2)</f>
        <v>0</v>
      </c>
      <c r="AE2" s="1">
        <f>VLOOKUP($A2,delib,16,0)*(Físico!AD2)</f>
        <v>0</v>
      </c>
      <c r="AF2" s="1">
        <f>VLOOKUP($A2,delib,16,0)*(Físico!AE2)</f>
        <v>0</v>
      </c>
      <c r="AG2" s="1">
        <f>SUM(C2:AF2)</f>
        <v>0</v>
      </c>
    </row>
    <row r="3" spans="1:33" x14ac:dyDescent="0.25">
      <c r="A3">
        <f t="shared" ref="A3:A21" si="0">LEFT(B3,10)*1</f>
        <v>405010036</v>
      </c>
      <c r="B3" t="s">
        <v>2</v>
      </c>
      <c r="C3" s="1">
        <f>VLOOKUP($A3,delib,16,0)*(Físico!B3)</f>
        <v>0</v>
      </c>
      <c r="D3" s="1">
        <f>VLOOKUP($A3,delib,16,0)*(Físico!C3)</f>
        <v>0</v>
      </c>
      <c r="E3" s="1">
        <f>VLOOKUP($A3,delib,16,0)*(Físico!D3)</f>
        <v>0</v>
      </c>
      <c r="F3" s="1">
        <f>VLOOKUP($A3,delib,16,0)*(Físico!E3)</f>
        <v>0</v>
      </c>
      <c r="G3" s="1">
        <f>VLOOKUP($A3,delib,16,0)*(Físico!F3)</f>
        <v>0</v>
      </c>
      <c r="H3" s="1">
        <f>VLOOKUP($A3,delib,16,0)*(Físico!G3)</f>
        <v>0</v>
      </c>
      <c r="I3" s="1">
        <f>VLOOKUP($A3,delib,16,0)*(Físico!H3)</f>
        <v>0</v>
      </c>
      <c r="J3" s="1">
        <f>VLOOKUP($A3,delib,16,0)*(Físico!I3)</f>
        <v>0</v>
      </c>
      <c r="K3" s="1">
        <f>VLOOKUP($A3,delib,16,0)*(Físico!J3)</f>
        <v>0</v>
      </c>
      <c r="L3" s="1">
        <f>VLOOKUP($A3,delib,16,0)*(Físico!K3)</f>
        <v>0</v>
      </c>
      <c r="M3" s="1">
        <f>VLOOKUP($A3,delib,16,0)*(Físico!L3)</f>
        <v>0</v>
      </c>
      <c r="N3" s="1">
        <f>VLOOKUP($A3,delib,16,0)*(Físico!M3)</f>
        <v>0</v>
      </c>
      <c r="O3" s="1">
        <f>VLOOKUP($A3,delib,16,0)*(Físico!N3)</f>
        <v>0</v>
      </c>
      <c r="P3" s="1">
        <f>VLOOKUP($A3,delib,16,0)*(Físico!O3)</f>
        <v>0</v>
      </c>
      <c r="Q3" s="1">
        <f>VLOOKUP($A3,delib,16,0)*(Físico!P3)</f>
        <v>0</v>
      </c>
      <c r="R3" s="1">
        <f>VLOOKUP($A3,delib,16,0)*(Físico!Q3)</f>
        <v>0</v>
      </c>
      <c r="S3" s="1">
        <f>VLOOKUP($A3,delib,16,0)*(Físico!R3)</f>
        <v>0</v>
      </c>
      <c r="T3" s="1">
        <f>VLOOKUP($A3,delib,16,0)*(Físico!S3)</f>
        <v>0</v>
      </c>
      <c r="U3" s="1">
        <f>VLOOKUP($A3,delib,16,0)*(Físico!T3)</f>
        <v>0</v>
      </c>
      <c r="V3" s="1">
        <f>VLOOKUP($A3,delib,16,0)*(Físico!U3)</f>
        <v>0</v>
      </c>
      <c r="W3" s="1">
        <f>VLOOKUP($A3,delib,16,0)*(Físico!V3)</f>
        <v>0</v>
      </c>
      <c r="X3" s="1">
        <f>VLOOKUP($A3,delib,16,0)*(Físico!W3)</f>
        <v>0</v>
      </c>
      <c r="Y3" s="1">
        <f>VLOOKUP($A3,delib,16,0)*(Físico!X3)</f>
        <v>0</v>
      </c>
      <c r="Z3" s="1">
        <f>VLOOKUP($A3,delib,16,0)*(Físico!Y3)</f>
        <v>0</v>
      </c>
      <c r="AA3" s="1">
        <f>VLOOKUP($A3,delib,16,0)*(Físico!Z3)</f>
        <v>0</v>
      </c>
      <c r="AB3" s="1">
        <f>VLOOKUP($A3,delib,16,0)*(Físico!AA3)</f>
        <v>0</v>
      </c>
      <c r="AC3" s="1">
        <f>VLOOKUP($A3,delib,16,0)*(Físico!AB3)</f>
        <v>0</v>
      </c>
      <c r="AD3" s="1">
        <f>VLOOKUP($A3,delib,16,0)*(Físico!AC3)</f>
        <v>0</v>
      </c>
      <c r="AE3" s="1">
        <f>VLOOKUP($A3,delib,16,0)*(Físico!AD3)</f>
        <v>0</v>
      </c>
      <c r="AF3" s="1">
        <f>VLOOKUP($A3,delib,16,0)*(Físico!AE3)</f>
        <v>0</v>
      </c>
      <c r="AG3" s="1">
        <f t="shared" ref="AG3:AG21" si="1">SUM(C3:AF3)</f>
        <v>0</v>
      </c>
    </row>
    <row r="4" spans="1:33" x14ac:dyDescent="0.25">
      <c r="A4">
        <f t="shared" si="0"/>
        <v>405010079</v>
      </c>
      <c r="B4" t="s">
        <v>3</v>
      </c>
      <c r="C4" s="1">
        <f>VLOOKUP($A4,delib,16,0)*(Físico!B4)</f>
        <v>0</v>
      </c>
      <c r="D4" s="1">
        <f>VLOOKUP($A4,delib,16,0)*(Físico!C4)</f>
        <v>0</v>
      </c>
      <c r="E4" s="1">
        <f>VLOOKUP($A4,delib,16,0)*(Físico!D4)</f>
        <v>0</v>
      </c>
      <c r="F4" s="1">
        <f>VLOOKUP($A4,delib,16,0)*(Físico!E4)</f>
        <v>0</v>
      </c>
      <c r="G4" s="1">
        <f>VLOOKUP($A4,delib,16,0)*(Físico!F4)</f>
        <v>157.5</v>
      </c>
      <c r="H4" s="1">
        <f>VLOOKUP($A4,delib,16,0)*(Físico!G4)</f>
        <v>0</v>
      </c>
      <c r="I4" s="1">
        <f>VLOOKUP($A4,delib,16,0)*(Físico!H4)</f>
        <v>0</v>
      </c>
      <c r="J4" s="1">
        <f>VLOOKUP($A4,delib,16,0)*(Físico!I4)</f>
        <v>0</v>
      </c>
      <c r="K4" s="1">
        <f>VLOOKUP($A4,delib,16,0)*(Físico!J4)</f>
        <v>0</v>
      </c>
      <c r="L4" s="1">
        <f>VLOOKUP($A4,delib,16,0)*(Físico!K4)</f>
        <v>0</v>
      </c>
      <c r="M4" s="1">
        <f>VLOOKUP($A4,delib,16,0)*(Físico!L4)</f>
        <v>0</v>
      </c>
      <c r="N4" s="1">
        <f>VLOOKUP($A4,delib,16,0)*(Físico!M4)</f>
        <v>0</v>
      </c>
      <c r="O4" s="1">
        <f>VLOOKUP($A4,delib,16,0)*(Físico!N4)</f>
        <v>0</v>
      </c>
      <c r="P4" s="1">
        <f>VLOOKUP($A4,delib,16,0)*(Físico!O4)</f>
        <v>0</v>
      </c>
      <c r="Q4" s="1">
        <f>VLOOKUP($A4,delib,16,0)*(Físico!P4)</f>
        <v>472.5</v>
      </c>
      <c r="R4" s="1">
        <f>VLOOKUP($A4,delib,16,0)*(Físico!Q4)</f>
        <v>3465</v>
      </c>
      <c r="S4" s="1">
        <f>VLOOKUP($A4,delib,16,0)*(Físico!R4)</f>
        <v>0</v>
      </c>
      <c r="T4" s="1">
        <f>VLOOKUP($A4,delib,16,0)*(Físico!S4)</f>
        <v>0</v>
      </c>
      <c r="U4" s="1">
        <f>VLOOKUP($A4,delib,16,0)*(Físico!T4)</f>
        <v>0</v>
      </c>
      <c r="V4" s="1">
        <f>VLOOKUP($A4,delib,16,0)*(Físico!U4)</f>
        <v>0</v>
      </c>
      <c r="W4" s="1">
        <f>VLOOKUP($A4,delib,16,0)*(Físico!V4)</f>
        <v>0</v>
      </c>
      <c r="X4" s="1">
        <f>VLOOKUP($A4,delib,16,0)*(Físico!W4)</f>
        <v>0</v>
      </c>
      <c r="Y4" s="1">
        <f>VLOOKUP($A4,delib,16,0)*(Físico!X4)</f>
        <v>0</v>
      </c>
      <c r="Z4" s="1">
        <f>VLOOKUP($A4,delib,16,0)*(Físico!Y4)</f>
        <v>0</v>
      </c>
      <c r="AA4" s="1">
        <f>VLOOKUP($A4,delib,16,0)*(Físico!Z4)</f>
        <v>0</v>
      </c>
      <c r="AB4" s="1">
        <f>VLOOKUP($A4,delib,16,0)*(Físico!AA4)</f>
        <v>0</v>
      </c>
      <c r="AC4" s="1">
        <f>VLOOKUP($A4,delib,16,0)*(Físico!AB4)</f>
        <v>0</v>
      </c>
      <c r="AD4" s="1">
        <f>VLOOKUP($A4,delib,16,0)*(Físico!AC4)</f>
        <v>0</v>
      </c>
      <c r="AE4" s="1">
        <f>VLOOKUP($A4,delib,16,0)*(Físico!AD4)</f>
        <v>2835</v>
      </c>
      <c r="AF4" s="1">
        <f>VLOOKUP($A4,delib,16,0)*(Físico!AE4)</f>
        <v>0</v>
      </c>
      <c r="AG4" s="1">
        <f t="shared" si="1"/>
        <v>6930</v>
      </c>
    </row>
    <row r="5" spans="1:33" x14ac:dyDescent="0.25">
      <c r="A5">
        <f t="shared" si="0"/>
        <v>405010117</v>
      </c>
      <c r="B5" t="s">
        <v>4</v>
      </c>
      <c r="C5" s="1">
        <f>VLOOKUP($A5,delib,16,0)*(Físico!B5)</f>
        <v>0</v>
      </c>
      <c r="D5" s="1">
        <f>VLOOKUP($A5,delib,16,0)*(Físico!C5)</f>
        <v>0</v>
      </c>
      <c r="E5" s="1">
        <f>VLOOKUP($A5,delib,16,0)*(Físico!D5)</f>
        <v>0</v>
      </c>
      <c r="F5" s="1">
        <f>VLOOKUP($A5,delib,16,0)*(Físico!E5)</f>
        <v>0</v>
      </c>
      <c r="G5" s="1">
        <f>VLOOKUP($A5,delib,16,0)*(Físico!F5)</f>
        <v>0</v>
      </c>
      <c r="H5" s="1">
        <f>VLOOKUP($A5,delib,16,0)*(Físico!G5)</f>
        <v>0</v>
      </c>
      <c r="I5" s="1">
        <f>VLOOKUP($A5,delib,16,0)*(Físico!H5)</f>
        <v>0</v>
      </c>
      <c r="J5" s="1">
        <f>VLOOKUP($A5,delib,16,0)*(Físico!I5)</f>
        <v>0</v>
      </c>
      <c r="K5" s="1">
        <f>VLOOKUP($A5,delib,16,0)*(Físico!J5)</f>
        <v>0</v>
      </c>
      <c r="L5" s="1">
        <f>VLOOKUP($A5,delib,16,0)*(Físico!K5)</f>
        <v>0</v>
      </c>
      <c r="M5" s="1">
        <f>VLOOKUP($A5,delib,16,0)*(Físico!L5)</f>
        <v>0</v>
      </c>
      <c r="N5" s="1">
        <f>VLOOKUP($A5,delib,16,0)*(Físico!M5)</f>
        <v>0</v>
      </c>
      <c r="O5" s="1">
        <f>VLOOKUP($A5,delib,16,0)*(Físico!N5)</f>
        <v>0</v>
      </c>
      <c r="P5" s="1">
        <f>VLOOKUP($A5,delib,16,0)*(Físico!O5)</f>
        <v>0</v>
      </c>
      <c r="Q5" s="1">
        <f>VLOOKUP($A5,delib,16,0)*(Físico!P5)</f>
        <v>0</v>
      </c>
      <c r="R5" s="1">
        <f>VLOOKUP($A5,delib,16,0)*(Físico!Q5)</f>
        <v>0</v>
      </c>
      <c r="S5" s="1">
        <f>VLOOKUP($A5,delib,16,0)*(Físico!R5)</f>
        <v>0</v>
      </c>
      <c r="T5" s="1">
        <f>VLOOKUP($A5,delib,16,0)*(Físico!S5)</f>
        <v>0</v>
      </c>
      <c r="U5" s="1">
        <f>VLOOKUP($A5,delib,16,0)*(Físico!T5)</f>
        <v>0</v>
      </c>
      <c r="V5" s="1">
        <f>VLOOKUP($A5,delib,16,0)*(Físico!U5)</f>
        <v>0</v>
      </c>
      <c r="W5" s="1">
        <f>VLOOKUP($A5,delib,16,0)*(Físico!V5)</f>
        <v>0</v>
      </c>
      <c r="X5" s="1">
        <f>VLOOKUP($A5,delib,16,0)*(Físico!W5)</f>
        <v>0</v>
      </c>
      <c r="Y5" s="1">
        <f>VLOOKUP($A5,delib,16,0)*(Físico!X5)</f>
        <v>0</v>
      </c>
      <c r="Z5" s="1">
        <f>VLOOKUP($A5,delib,16,0)*(Físico!Y5)</f>
        <v>0</v>
      </c>
      <c r="AA5" s="1">
        <f>VLOOKUP($A5,delib,16,0)*(Físico!Z5)</f>
        <v>0</v>
      </c>
      <c r="AB5" s="1">
        <f>VLOOKUP($A5,delib,16,0)*(Físico!AA5)</f>
        <v>0</v>
      </c>
      <c r="AC5" s="1">
        <f>VLOOKUP($A5,delib,16,0)*(Físico!AB5)</f>
        <v>0</v>
      </c>
      <c r="AD5" s="1">
        <f>VLOOKUP($A5,delib,16,0)*(Físico!AC5)</f>
        <v>0</v>
      </c>
      <c r="AE5" s="1">
        <f>VLOOKUP($A5,delib,16,0)*(Físico!AD5)</f>
        <v>0</v>
      </c>
      <c r="AF5" s="1">
        <f>VLOOKUP($A5,delib,16,0)*(Físico!AE5)</f>
        <v>0</v>
      </c>
      <c r="AG5" s="1">
        <f t="shared" si="1"/>
        <v>0</v>
      </c>
    </row>
    <row r="6" spans="1:33" x14ac:dyDescent="0.25">
      <c r="A6">
        <f t="shared" si="0"/>
        <v>405010125</v>
      </c>
      <c r="B6" t="s">
        <v>5</v>
      </c>
      <c r="C6" s="1">
        <f>VLOOKUP($A6,delib,16,0)*(Físico!B6)</f>
        <v>0</v>
      </c>
      <c r="D6" s="1">
        <f>VLOOKUP($A6,delib,16,0)*(Físico!C6)</f>
        <v>0</v>
      </c>
      <c r="E6" s="1">
        <f>VLOOKUP($A6,delib,16,0)*(Físico!D6)</f>
        <v>0</v>
      </c>
      <c r="F6" s="1">
        <f>VLOOKUP($A6,delib,16,0)*(Físico!E6)</f>
        <v>0</v>
      </c>
      <c r="G6" s="1">
        <f>VLOOKUP($A6,delib,16,0)*(Físico!F6)</f>
        <v>0</v>
      </c>
      <c r="H6" s="1">
        <f>VLOOKUP($A6,delib,16,0)*(Físico!G6)</f>
        <v>0</v>
      </c>
      <c r="I6" s="1">
        <f>VLOOKUP($A6,delib,16,0)*(Físico!H6)</f>
        <v>0</v>
      </c>
      <c r="J6" s="1">
        <f>VLOOKUP($A6,delib,16,0)*(Físico!I6)</f>
        <v>0</v>
      </c>
      <c r="K6" s="1">
        <f>VLOOKUP($A6,delib,16,0)*(Físico!J6)</f>
        <v>0</v>
      </c>
      <c r="L6" s="1">
        <f>VLOOKUP($A6,delib,16,0)*(Físico!K6)</f>
        <v>0</v>
      </c>
      <c r="M6" s="1">
        <f>VLOOKUP($A6,delib,16,0)*(Físico!L6)</f>
        <v>0</v>
      </c>
      <c r="N6" s="1">
        <f>VLOOKUP($A6,delib,16,0)*(Físico!M6)</f>
        <v>0</v>
      </c>
      <c r="O6" s="1">
        <f>VLOOKUP($A6,delib,16,0)*(Físico!N6)</f>
        <v>0</v>
      </c>
      <c r="P6" s="1">
        <f>VLOOKUP($A6,delib,16,0)*(Físico!O6)</f>
        <v>0</v>
      </c>
      <c r="Q6" s="1">
        <f>VLOOKUP($A6,delib,16,0)*(Físico!P6)</f>
        <v>0</v>
      </c>
      <c r="R6" s="1">
        <f>VLOOKUP($A6,delib,16,0)*(Físico!Q6)</f>
        <v>0</v>
      </c>
      <c r="S6" s="1">
        <f>VLOOKUP($A6,delib,16,0)*(Físico!R6)</f>
        <v>0</v>
      </c>
      <c r="T6" s="1">
        <f>VLOOKUP($A6,delib,16,0)*(Físico!S6)</f>
        <v>0</v>
      </c>
      <c r="U6" s="1">
        <f>VLOOKUP($A6,delib,16,0)*(Físico!T6)</f>
        <v>0</v>
      </c>
      <c r="V6" s="1">
        <f>VLOOKUP($A6,delib,16,0)*(Físico!U6)</f>
        <v>0</v>
      </c>
      <c r="W6" s="1">
        <f>VLOOKUP($A6,delib,16,0)*(Físico!V6)</f>
        <v>0</v>
      </c>
      <c r="X6" s="1">
        <f>VLOOKUP($A6,delib,16,0)*(Físico!W6)</f>
        <v>0</v>
      </c>
      <c r="Y6" s="1">
        <f>VLOOKUP($A6,delib,16,0)*(Físico!X6)</f>
        <v>0</v>
      </c>
      <c r="Z6" s="1">
        <f>VLOOKUP($A6,delib,16,0)*(Físico!Y6)</f>
        <v>0</v>
      </c>
      <c r="AA6" s="1">
        <f>VLOOKUP($A6,delib,16,0)*(Físico!Z6)</f>
        <v>0</v>
      </c>
      <c r="AB6" s="1">
        <f>VLOOKUP($A6,delib,16,0)*(Físico!AA6)</f>
        <v>0</v>
      </c>
      <c r="AC6" s="1">
        <f>VLOOKUP($A6,delib,16,0)*(Físico!AB6)</f>
        <v>0</v>
      </c>
      <c r="AD6" s="1">
        <f>VLOOKUP($A6,delib,16,0)*(Físico!AC6)</f>
        <v>0</v>
      </c>
      <c r="AE6" s="1">
        <f>VLOOKUP($A6,delib,16,0)*(Físico!AD6)</f>
        <v>0</v>
      </c>
      <c r="AF6" s="1">
        <f>VLOOKUP($A6,delib,16,0)*(Físico!AE6)</f>
        <v>0</v>
      </c>
      <c r="AG6" s="1">
        <f t="shared" si="1"/>
        <v>0</v>
      </c>
    </row>
    <row r="7" spans="1:33" x14ac:dyDescent="0.25">
      <c r="A7">
        <f t="shared" si="0"/>
        <v>405020015</v>
      </c>
      <c r="B7" t="s">
        <v>6</v>
      </c>
      <c r="C7" s="1">
        <f>VLOOKUP($A7,delib,16,0)*(Físico!B7)</f>
        <v>0</v>
      </c>
      <c r="D7" s="1">
        <f>VLOOKUP($A7,delib,16,0)*(Físico!C7)</f>
        <v>0</v>
      </c>
      <c r="E7" s="1">
        <f>VLOOKUP($A7,delib,16,0)*(Físico!D7)</f>
        <v>0</v>
      </c>
      <c r="F7" s="1">
        <f>VLOOKUP($A7,delib,16,0)*(Físico!E7)</f>
        <v>0</v>
      </c>
      <c r="G7" s="1">
        <f>VLOOKUP($A7,delib,16,0)*(Físico!F7)</f>
        <v>0</v>
      </c>
      <c r="H7" s="1">
        <f>VLOOKUP($A7,delib,16,0)*(Físico!G7)</f>
        <v>0</v>
      </c>
      <c r="I7" s="1">
        <f>VLOOKUP($A7,delib,16,0)*(Físico!H7)</f>
        <v>0</v>
      </c>
      <c r="J7" s="1">
        <f>VLOOKUP($A7,delib,16,0)*(Físico!I7)</f>
        <v>0</v>
      </c>
      <c r="K7" s="1">
        <f>VLOOKUP($A7,delib,16,0)*(Físico!J7)</f>
        <v>0</v>
      </c>
      <c r="L7" s="1">
        <f>VLOOKUP($A7,delib,16,0)*(Físico!K7)</f>
        <v>0</v>
      </c>
      <c r="M7" s="1">
        <f>VLOOKUP($A7,delib,16,0)*(Físico!L7)</f>
        <v>0</v>
      </c>
      <c r="N7" s="1">
        <f>VLOOKUP($A7,delib,16,0)*(Físico!M7)</f>
        <v>0</v>
      </c>
      <c r="O7" s="1">
        <f>VLOOKUP($A7,delib,16,0)*(Físico!N7)</f>
        <v>0</v>
      </c>
      <c r="P7" s="1">
        <f>VLOOKUP($A7,delib,16,0)*(Físico!O7)</f>
        <v>0</v>
      </c>
      <c r="Q7" s="1">
        <f>VLOOKUP($A7,delib,16,0)*(Físico!P7)</f>
        <v>0</v>
      </c>
      <c r="R7" s="1">
        <f>VLOOKUP($A7,delib,16,0)*(Físico!Q7)</f>
        <v>0</v>
      </c>
      <c r="S7" s="1">
        <f>VLOOKUP($A7,delib,16,0)*(Físico!R7)</f>
        <v>0</v>
      </c>
      <c r="T7" s="1">
        <f>VLOOKUP($A7,delib,16,0)*(Físico!S7)</f>
        <v>0</v>
      </c>
      <c r="U7" s="1">
        <f>VLOOKUP($A7,delib,16,0)*(Físico!T7)</f>
        <v>0</v>
      </c>
      <c r="V7" s="1">
        <f>VLOOKUP($A7,delib,16,0)*(Físico!U7)</f>
        <v>0</v>
      </c>
      <c r="W7" s="1">
        <f>VLOOKUP($A7,delib,16,0)*(Físico!V7)</f>
        <v>0</v>
      </c>
      <c r="X7" s="1">
        <f>VLOOKUP($A7,delib,16,0)*(Físico!W7)</f>
        <v>0</v>
      </c>
      <c r="Y7" s="1">
        <f>VLOOKUP($A7,delib,16,0)*(Físico!X7)</f>
        <v>0</v>
      </c>
      <c r="Z7" s="1">
        <f>VLOOKUP($A7,delib,16,0)*(Físico!Y7)</f>
        <v>0</v>
      </c>
      <c r="AA7" s="1">
        <f>VLOOKUP($A7,delib,16,0)*(Físico!Z7)</f>
        <v>0</v>
      </c>
      <c r="AB7" s="1">
        <f>VLOOKUP($A7,delib,16,0)*(Físico!AA7)</f>
        <v>0</v>
      </c>
      <c r="AC7" s="1">
        <f>VLOOKUP($A7,delib,16,0)*(Físico!AB7)</f>
        <v>0</v>
      </c>
      <c r="AD7" s="1">
        <f>VLOOKUP($A7,delib,16,0)*(Físico!AC7)</f>
        <v>0</v>
      </c>
      <c r="AE7" s="1">
        <f>VLOOKUP($A7,delib,16,0)*(Físico!AD7)</f>
        <v>0</v>
      </c>
      <c r="AF7" s="1">
        <f>VLOOKUP($A7,delib,16,0)*(Físico!AE7)</f>
        <v>0</v>
      </c>
      <c r="AG7" s="1">
        <f t="shared" si="1"/>
        <v>0</v>
      </c>
    </row>
    <row r="8" spans="1:33" x14ac:dyDescent="0.25">
      <c r="A8">
        <f t="shared" si="0"/>
        <v>405020023</v>
      </c>
      <c r="B8" t="s">
        <v>7</v>
      </c>
      <c r="C8" s="1">
        <f>VLOOKUP($A8,delib,16,0)*(Físico!B8)</f>
        <v>0</v>
      </c>
      <c r="D8" s="1">
        <f>VLOOKUP($A8,delib,16,0)*(Físico!C8)</f>
        <v>0</v>
      </c>
      <c r="E8" s="1">
        <f>VLOOKUP($A8,delib,16,0)*(Físico!D8)</f>
        <v>0</v>
      </c>
      <c r="F8" s="1">
        <f>VLOOKUP($A8,delib,16,0)*(Físico!E8)</f>
        <v>0</v>
      </c>
      <c r="G8" s="1">
        <f>VLOOKUP($A8,delib,16,0)*(Físico!F8)</f>
        <v>0</v>
      </c>
      <c r="H8" s="1">
        <f>VLOOKUP($A8,delib,16,0)*(Físico!G8)</f>
        <v>0</v>
      </c>
      <c r="I8" s="1">
        <f>VLOOKUP($A8,delib,16,0)*(Físico!H8)</f>
        <v>0</v>
      </c>
      <c r="J8" s="1">
        <f>VLOOKUP($A8,delib,16,0)*(Físico!I8)</f>
        <v>0</v>
      </c>
      <c r="K8" s="1">
        <f>VLOOKUP($A8,delib,16,0)*(Físico!J8)</f>
        <v>0</v>
      </c>
      <c r="L8" s="1">
        <f>VLOOKUP($A8,delib,16,0)*(Físico!K8)</f>
        <v>0</v>
      </c>
      <c r="M8" s="1">
        <f>VLOOKUP($A8,delib,16,0)*(Físico!L8)</f>
        <v>0</v>
      </c>
      <c r="N8" s="1">
        <f>VLOOKUP($A8,delib,16,0)*(Físico!M8)</f>
        <v>0</v>
      </c>
      <c r="O8" s="1">
        <f>VLOOKUP($A8,delib,16,0)*(Físico!N8)</f>
        <v>0</v>
      </c>
      <c r="P8" s="1">
        <f>VLOOKUP($A8,delib,16,0)*(Físico!O8)</f>
        <v>0</v>
      </c>
      <c r="Q8" s="1">
        <f>VLOOKUP($A8,delib,16,0)*(Físico!P8)</f>
        <v>0</v>
      </c>
      <c r="R8" s="1">
        <f>VLOOKUP($A8,delib,16,0)*(Físico!Q8)</f>
        <v>0</v>
      </c>
      <c r="S8" s="1">
        <f>VLOOKUP($A8,delib,16,0)*(Físico!R8)</f>
        <v>0</v>
      </c>
      <c r="T8" s="1">
        <f>VLOOKUP($A8,delib,16,0)*(Físico!S8)</f>
        <v>0</v>
      </c>
      <c r="U8" s="1">
        <f>VLOOKUP($A8,delib,16,0)*(Físico!T8)</f>
        <v>0</v>
      </c>
      <c r="V8" s="1">
        <f>VLOOKUP($A8,delib,16,0)*(Físico!U8)</f>
        <v>0</v>
      </c>
      <c r="W8" s="1">
        <f>VLOOKUP($A8,delib,16,0)*(Físico!V8)</f>
        <v>0</v>
      </c>
      <c r="X8" s="1">
        <f>VLOOKUP($A8,delib,16,0)*(Físico!W8)</f>
        <v>0</v>
      </c>
      <c r="Y8" s="1">
        <f>VLOOKUP($A8,delib,16,0)*(Físico!X8)</f>
        <v>0</v>
      </c>
      <c r="Z8" s="1">
        <f>VLOOKUP($A8,delib,16,0)*(Físico!Y8)</f>
        <v>0</v>
      </c>
      <c r="AA8" s="1">
        <f>VLOOKUP($A8,delib,16,0)*(Físico!Z8)</f>
        <v>0</v>
      </c>
      <c r="AB8" s="1">
        <f>VLOOKUP($A8,delib,16,0)*(Físico!AA8)</f>
        <v>0</v>
      </c>
      <c r="AC8" s="1">
        <f>VLOOKUP($A8,delib,16,0)*(Físico!AB8)</f>
        <v>0</v>
      </c>
      <c r="AD8" s="1">
        <f>VLOOKUP($A8,delib,16,0)*(Físico!AC8)</f>
        <v>0</v>
      </c>
      <c r="AE8" s="1">
        <f>VLOOKUP($A8,delib,16,0)*(Físico!AD8)</f>
        <v>0</v>
      </c>
      <c r="AF8" s="1">
        <f>VLOOKUP($A8,delib,16,0)*(Físico!AE8)</f>
        <v>0</v>
      </c>
      <c r="AG8" s="1">
        <f t="shared" si="1"/>
        <v>0</v>
      </c>
    </row>
    <row r="9" spans="1:33" x14ac:dyDescent="0.25">
      <c r="A9">
        <f t="shared" si="0"/>
        <v>405030045</v>
      </c>
      <c r="B9" t="s">
        <v>8</v>
      </c>
      <c r="C9" s="1">
        <f>VLOOKUP($A9,delib,16,0)*(Físico!B9)</f>
        <v>0</v>
      </c>
      <c r="D9" s="1">
        <f>VLOOKUP($A9,delib,16,0)*(Físico!C9)</f>
        <v>0</v>
      </c>
      <c r="E9" s="1">
        <f>VLOOKUP($A9,delib,16,0)*(Físico!D9)</f>
        <v>0</v>
      </c>
      <c r="F9" s="1">
        <f>VLOOKUP($A9,delib,16,0)*(Físico!E9)</f>
        <v>0</v>
      </c>
      <c r="G9" s="1">
        <f>VLOOKUP($A9,delib,16,0)*(Físico!F9)</f>
        <v>0</v>
      </c>
      <c r="H9" s="1">
        <f>VLOOKUP($A9,delib,16,0)*(Físico!G9)</f>
        <v>0</v>
      </c>
      <c r="I9" s="1">
        <f>VLOOKUP($A9,delib,16,0)*(Físico!H9)</f>
        <v>0</v>
      </c>
      <c r="J9" s="1">
        <f>VLOOKUP($A9,delib,16,0)*(Físico!I9)</f>
        <v>0</v>
      </c>
      <c r="K9" s="1">
        <f>VLOOKUP($A9,delib,16,0)*(Físico!J9)</f>
        <v>0</v>
      </c>
      <c r="L9" s="1">
        <f>VLOOKUP($A9,delib,16,0)*(Físico!K9)</f>
        <v>0</v>
      </c>
      <c r="M9" s="1">
        <f>VLOOKUP($A9,delib,16,0)*(Físico!L9)</f>
        <v>0</v>
      </c>
      <c r="N9" s="1">
        <f>VLOOKUP($A9,delib,16,0)*(Físico!M9)</f>
        <v>1829.37</v>
      </c>
      <c r="O9" s="1">
        <f>VLOOKUP($A9,delib,16,0)*(Físico!N9)</f>
        <v>0</v>
      </c>
      <c r="P9" s="1">
        <f>VLOOKUP($A9,delib,16,0)*(Físico!O9)</f>
        <v>0</v>
      </c>
      <c r="Q9" s="1">
        <f>VLOOKUP($A9,delib,16,0)*(Físico!P9)</f>
        <v>215.22</v>
      </c>
      <c r="R9" s="1">
        <f>VLOOKUP($A9,delib,16,0)*(Físico!Q9)</f>
        <v>0</v>
      </c>
      <c r="S9" s="1">
        <f>VLOOKUP($A9,delib,16,0)*(Físico!R9)</f>
        <v>7317.48</v>
      </c>
      <c r="T9" s="1">
        <f>VLOOKUP($A9,delib,16,0)*(Físico!S9)</f>
        <v>0</v>
      </c>
      <c r="U9" s="1">
        <f>VLOOKUP($A9,delib,16,0)*(Físico!T9)</f>
        <v>0</v>
      </c>
      <c r="V9" s="1">
        <f>VLOOKUP($A9,delib,16,0)*(Físico!U9)</f>
        <v>0</v>
      </c>
      <c r="W9" s="1">
        <f>VLOOKUP($A9,delib,16,0)*(Físico!V9)</f>
        <v>0</v>
      </c>
      <c r="X9" s="1">
        <f>VLOOKUP($A9,delib,16,0)*(Físico!W9)</f>
        <v>0</v>
      </c>
      <c r="Y9" s="1">
        <f>VLOOKUP($A9,delib,16,0)*(Físico!X9)</f>
        <v>0</v>
      </c>
      <c r="Z9" s="1">
        <f>VLOOKUP($A9,delib,16,0)*(Físico!Y9)</f>
        <v>0</v>
      </c>
      <c r="AA9" s="1">
        <f>VLOOKUP($A9,delib,16,0)*(Físico!Z9)</f>
        <v>1291.32</v>
      </c>
      <c r="AB9" s="1">
        <f>VLOOKUP($A9,delib,16,0)*(Físico!AA9)</f>
        <v>0</v>
      </c>
      <c r="AC9" s="1">
        <f>VLOOKUP($A9,delib,16,0)*(Físico!AB9)</f>
        <v>0</v>
      </c>
      <c r="AD9" s="1">
        <f>VLOOKUP($A9,delib,16,0)*(Físico!AC9)</f>
        <v>0</v>
      </c>
      <c r="AE9" s="1">
        <f>VLOOKUP($A9,delib,16,0)*(Físico!AD9)</f>
        <v>1076.0999999999999</v>
      </c>
      <c r="AF9" s="1">
        <f>VLOOKUP($A9,delib,16,0)*(Físico!AE9)</f>
        <v>0</v>
      </c>
      <c r="AG9" s="1">
        <f t="shared" si="1"/>
        <v>11729.49</v>
      </c>
    </row>
    <row r="10" spans="1:33" x14ac:dyDescent="0.25">
      <c r="A10">
        <f t="shared" si="0"/>
        <v>405030134</v>
      </c>
      <c r="B10" t="s">
        <v>9</v>
      </c>
      <c r="C10" s="1">
        <f>VLOOKUP($A10,delib,16,0)*(Físico!B10)</f>
        <v>0</v>
      </c>
      <c r="D10" s="1">
        <f>VLOOKUP($A10,delib,16,0)*(Físico!C10)</f>
        <v>0</v>
      </c>
      <c r="E10" s="1">
        <f>VLOOKUP($A10,delib,16,0)*(Físico!D10)</f>
        <v>0</v>
      </c>
      <c r="F10" s="1">
        <f>VLOOKUP($A10,delib,16,0)*(Físico!E10)</f>
        <v>0</v>
      </c>
      <c r="G10" s="1">
        <f>VLOOKUP($A10,delib,16,0)*(Físico!F10)</f>
        <v>0</v>
      </c>
      <c r="H10" s="1">
        <f>VLOOKUP($A10,delib,16,0)*(Físico!G10)</f>
        <v>0</v>
      </c>
      <c r="I10" s="1">
        <f>VLOOKUP($A10,delib,16,0)*(Físico!H10)</f>
        <v>0</v>
      </c>
      <c r="J10" s="1">
        <f>VLOOKUP($A10,delib,16,0)*(Físico!I10)</f>
        <v>0</v>
      </c>
      <c r="K10" s="1">
        <f>VLOOKUP($A10,delib,16,0)*(Físico!J10)</f>
        <v>0</v>
      </c>
      <c r="L10" s="1">
        <f>VLOOKUP($A10,delib,16,0)*(Físico!K10)</f>
        <v>0</v>
      </c>
      <c r="M10" s="1">
        <f>VLOOKUP($A10,delib,16,0)*(Físico!L10)</f>
        <v>0</v>
      </c>
      <c r="N10" s="1">
        <f>VLOOKUP($A10,delib,16,0)*(Físico!M10)</f>
        <v>0</v>
      </c>
      <c r="O10" s="1">
        <f>VLOOKUP($A10,delib,16,0)*(Físico!N10)</f>
        <v>0</v>
      </c>
      <c r="P10" s="1">
        <f>VLOOKUP($A10,delib,16,0)*(Físico!O10)</f>
        <v>0</v>
      </c>
      <c r="Q10" s="1">
        <f>VLOOKUP($A10,delib,16,0)*(Físico!P10)</f>
        <v>0</v>
      </c>
      <c r="R10" s="1">
        <f>VLOOKUP($A10,delib,16,0)*(Físico!Q10)</f>
        <v>0</v>
      </c>
      <c r="S10" s="1">
        <f>VLOOKUP($A10,delib,16,0)*(Físico!R10)</f>
        <v>0</v>
      </c>
      <c r="T10" s="1">
        <f>VLOOKUP($A10,delib,16,0)*(Físico!S10)</f>
        <v>0</v>
      </c>
      <c r="U10" s="1">
        <f>VLOOKUP($A10,delib,16,0)*(Físico!T10)</f>
        <v>0</v>
      </c>
      <c r="V10" s="1">
        <f>VLOOKUP($A10,delib,16,0)*(Físico!U10)</f>
        <v>0</v>
      </c>
      <c r="W10" s="1">
        <f>VLOOKUP($A10,delib,16,0)*(Físico!V10)</f>
        <v>0</v>
      </c>
      <c r="X10" s="1">
        <f>VLOOKUP($A10,delib,16,0)*(Físico!W10)</f>
        <v>0</v>
      </c>
      <c r="Y10" s="1">
        <f>VLOOKUP($A10,delib,16,0)*(Físico!X10)</f>
        <v>0</v>
      </c>
      <c r="Z10" s="1">
        <f>VLOOKUP($A10,delib,16,0)*(Físico!Y10)</f>
        <v>0</v>
      </c>
      <c r="AA10" s="1">
        <f>VLOOKUP($A10,delib,16,0)*(Físico!Z10)</f>
        <v>0</v>
      </c>
      <c r="AB10" s="1">
        <f>VLOOKUP($A10,delib,16,0)*(Físico!AA10)</f>
        <v>0</v>
      </c>
      <c r="AC10" s="1">
        <f>VLOOKUP($A10,delib,16,0)*(Físico!AB10)</f>
        <v>0</v>
      </c>
      <c r="AD10" s="1">
        <f>VLOOKUP($A10,delib,16,0)*(Físico!AC10)</f>
        <v>0</v>
      </c>
      <c r="AE10" s="1">
        <f>VLOOKUP($A10,delib,16,0)*(Físico!AD10)</f>
        <v>0</v>
      </c>
      <c r="AF10" s="1">
        <f>VLOOKUP($A10,delib,16,0)*(Físico!AE10)</f>
        <v>0</v>
      </c>
      <c r="AG10" s="1">
        <f t="shared" si="1"/>
        <v>0</v>
      </c>
    </row>
    <row r="11" spans="1:33" x14ac:dyDescent="0.25">
      <c r="A11">
        <f t="shared" si="0"/>
        <v>405030193</v>
      </c>
      <c r="B11" t="s">
        <v>10</v>
      </c>
      <c r="C11" s="1">
        <f>VLOOKUP($A11,delib,16,0)*(Físico!B11)</f>
        <v>0</v>
      </c>
      <c r="D11" s="1">
        <f>VLOOKUP($A11,delib,16,0)*(Físico!C11)</f>
        <v>0</v>
      </c>
      <c r="E11" s="1">
        <f>VLOOKUP($A11,delib,16,0)*(Físico!D11)</f>
        <v>0</v>
      </c>
      <c r="F11" s="1">
        <f>VLOOKUP($A11,delib,16,0)*(Físico!E11)</f>
        <v>0</v>
      </c>
      <c r="G11" s="1">
        <f>VLOOKUP($A11,delib,16,0)*(Físico!F11)</f>
        <v>0</v>
      </c>
      <c r="H11" s="1">
        <f>VLOOKUP($A11,delib,16,0)*(Físico!G11)</f>
        <v>0</v>
      </c>
      <c r="I11" s="1">
        <f>VLOOKUP($A11,delib,16,0)*(Físico!H11)</f>
        <v>0</v>
      </c>
      <c r="J11" s="1">
        <f>VLOOKUP($A11,delib,16,0)*(Físico!I11)</f>
        <v>0</v>
      </c>
      <c r="K11" s="1">
        <f>VLOOKUP($A11,delib,16,0)*(Físico!J11)</f>
        <v>0</v>
      </c>
      <c r="L11" s="1">
        <f>VLOOKUP($A11,delib,16,0)*(Físico!K11)</f>
        <v>0</v>
      </c>
      <c r="M11" s="1">
        <f>VLOOKUP($A11,delib,16,0)*(Físico!L11)</f>
        <v>0</v>
      </c>
      <c r="N11" s="1">
        <f>VLOOKUP($A11,delib,16,0)*(Físico!M11)</f>
        <v>0</v>
      </c>
      <c r="O11" s="1">
        <f>VLOOKUP($A11,delib,16,0)*(Físico!N11)</f>
        <v>0</v>
      </c>
      <c r="P11" s="1">
        <f>VLOOKUP($A11,delib,16,0)*(Físico!O11)</f>
        <v>0</v>
      </c>
      <c r="Q11" s="1">
        <f>VLOOKUP($A11,delib,16,0)*(Físico!P11)</f>
        <v>0</v>
      </c>
      <c r="R11" s="1">
        <f>VLOOKUP($A11,delib,16,0)*(Físico!Q11)</f>
        <v>0</v>
      </c>
      <c r="S11" s="1">
        <f>VLOOKUP($A11,delib,16,0)*(Físico!R11)</f>
        <v>0</v>
      </c>
      <c r="T11" s="1">
        <f>VLOOKUP($A11,delib,16,0)*(Físico!S11)</f>
        <v>0</v>
      </c>
      <c r="U11" s="1">
        <f>VLOOKUP($A11,delib,16,0)*(Físico!T11)</f>
        <v>0</v>
      </c>
      <c r="V11" s="1">
        <f>VLOOKUP($A11,delib,16,0)*(Físico!U11)</f>
        <v>0</v>
      </c>
      <c r="W11" s="1">
        <f>VLOOKUP($A11,delib,16,0)*(Físico!V11)</f>
        <v>0</v>
      </c>
      <c r="X11" s="1">
        <f>VLOOKUP($A11,delib,16,0)*(Físico!W11)</f>
        <v>0</v>
      </c>
      <c r="Y11" s="1">
        <f>VLOOKUP($A11,delib,16,0)*(Físico!X11)</f>
        <v>0</v>
      </c>
      <c r="Z11" s="1">
        <f>VLOOKUP($A11,delib,16,0)*(Físico!Y11)</f>
        <v>0</v>
      </c>
      <c r="AA11" s="1">
        <f>VLOOKUP($A11,delib,16,0)*(Físico!Z11)</f>
        <v>0</v>
      </c>
      <c r="AB11" s="1">
        <f>VLOOKUP($A11,delib,16,0)*(Físico!AA11)</f>
        <v>0</v>
      </c>
      <c r="AC11" s="1">
        <f>VLOOKUP($A11,delib,16,0)*(Físico!AB11)</f>
        <v>0</v>
      </c>
      <c r="AD11" s="1">
        <f>VLOOKUP($A11,delib,16,0)*(Físico!AC11)</f>
        <v>0</v>
      </c>
      <c r="AE11" s="1">
        <f>VLOOKUP($A11,delib,16,0)*(Físico!AD11)</f>
        <v>0</v>
      </c>
      <c r="AF11" s="1">
        <f>VLOOKUP($A11,delib,16,0)*(Físico!AE11)</f>
        <v>0</v>
      </c>
      <c r="AG11" s="1">
        <f t="shared" si="1"/>
        <v>0</v>
      </c>
    </row>
    <row r="12" spans="1:33" x14ac:dyDescent="0.25">
      <c r="A12">
        <f t="shared" si="0"/>
        <v>405040202</v>
      </c>
      <c r="B12" t="s">
        <v>11</v>
      </c>
      <c r="C12" s="1">
        <f>VLOOKUP($A12,delib,16,0)*(Físico!B12)</f>
        <v>0</v>
      </c>
      <c r="D12" s="1">
        <f>VLOOKUP($A12,delib,16,0)*(Físico!C12)</f>
        <v>0</v>
      </c>
      <c r="E12" s="1">
        <f>VLOOKUP($A12,delib,16,0)*(Físico!D12)</f>
        <v>0</v>
      </c>
      <c r="F12" s="1">
        <f>VLOOKUP($A12,delib,16,0)*(Físico!E12)</f>
        <v>0</v>
      </c>
      <c r="G12" s="1">
        <f>VLOOKUP($A12,delib,16,0)*(Físico!F12)</f>
        <v>0</v>
      </c>
      <c r="H12" s="1">
        <f>VLOOKUP($A12,delib,16,0)*(Físico!G12)</f>
        <v>0</v>
      </c>
      <c r="I12" s="1">
        <f>VLOOKUP($A12,delib,16,0)*(Físico!H12)</f>
        <v>0</v>
      </c>
      <c r="J12" s="1">
        <f>VLOOKUP($A12,delib,16,0)*(Físico!I12)</f>
        <v>0</v>
      </c>
      <c r="K12" s="1">
        <f>VLOOKUP($A12,delib,16,0)*(Físico!J12)</f>
        <v>0</v>
      </c>
      <c r="L12" s="1">
        <f>VLOOKUP($A12,delib,16,0)*(Físico!K12)</f>
        <v>0</v>
      </c>
      <c r="M12" s="1">
        <f>VLOOKUP($A12,delib,16,0)*(Físico!L12)</f>
        <v>0</v>
      </c>
      <c r="N12" s="1">
        <f>VLOOKUP($A12,delib,16,0)*(Físico!M12)</f>
        <v>0</v>
      </c>
      <c r="O12" s="1">
        <f>VLOOKUP($A12,delib,16,0)*(Físico!N12)</f>
        <v>0</v>
      </c>
      <c r="P12" s="1">
        <f>VLOOKUP($A12,delib,16,0)*(Físico!O12)</f>
        <v>0</v>
      </c>
      <c r="Q12" s="1">
        <f>VLOOKUP($A12,delib,16,0)*(Físico!P12)</f>
        <v>0</v>
      </c>
      <c r="R12" s="1">
        <f>VLOOKUP($A12,delib,16,0)*(Físico!Q12)</f>
        <v>0</v>
      </c>
      <c r="S12" s="1">
        <f>VLOOKUP($A12,delib,16,0)*(Físico!R12)</f>
        <v>0</v>
      </c>
      <c r="T12" s="1">
        <f>VLOOKUP($A12,delib,16,0)*(Físico!S12)</f>
        <v>0</v>
      </c>
      <c r="U12" s="1">
        <f>VLOOKUP($A12,delib,16,0)*(Físico!T12)</f>
        <v>0</v>
      </c>
      <c r="V12" s="1">
        <f>VLOOKUP($A12,delib,16,0)*(Físico!U12)</f>
        <v>0</v>
      </c>
      <c r="W12" s="1">
        <f>VLOOKUP($A12,delib,16,0)*(Físico!V12)</f>
        <v>0</v>
      </c>
      <c r="X12" s="1">
        <f>VLOOKUP($A12,delib,16,0)*(Físico!W12)</f>
        <v>0</v>
      </c>
      <c r="Y12" s="1">
        <f>VLOOKUP($A12,delib,16,0)*(Físico!X12)</f>
        <v>0</v>
      </c>
      <c r="Z12" s="1">
        <f>VLOOKUP($A12,delib,16,0)*(Físico!Y12)</f>
        <v>0</v>
      </c>
      <c r="AA12" s="1">
        <f>VLOOKUP($A12,delib,16,0)*(Físico!Z12)</f>
        <v>0</v>
      </c>
      <c r="AB12" s="1">
        <f>VLOOKUP($A12,delib,16,0)*(Físico!AA12)</f>
        <v>0</v>
      </c>
      <c r="AC12" s="1">
        <f>VLOOKUP($A12,delib,16,0)*(Físico!AB12)</f>
        <v>0</v>
      </c>
      <c r="AD12" s="1">
        <f>VLOOKUP($A12,delib,16,0)*(Físico!AC12)</f>
        <v>0</v>
      </c>
      <c r="AE12" s="1">
        <f>VLOOKUP($A12,delib,16,0)*(Físico!AD12)</f>
        <v>0</v>
      </c>
      <c r="AF12" s="1">
        <f>VLOOKUP($A12,delib,16,0)*(Físico!AE12)</f>
        <v>0</v>
      </c>
      <c r="AG12" s="1">
        <f t="shared" si="1"/>
        <v>0</v>
      </c>
    </row>
    <row r="13" spans="1:33" x14ac:dyDescent="0.25">
      <c r="A13">
        <f t="shared" si="0"/>
        <v>405050020</v>
      </c>
      <c r="B13" t="s">
        <v>12</v>
      </c>
      <c r="C13" s="1">
        <f>VLOOKUP($A13,delib,16,0)*(Físico!B13)</f>
        <v>0</v>
      </c>
      <c r="D13" s="1">
        <f>VLOOKUP($A13,delib,16,0)*(Físico!C13)</f>
        <v>0</v>
      </c>
      <c r="E13" s="1">
        <f>VLOOKUP($A13,delib,16,0)*(Físico!D13)</f>
        <v>0</v>
      </c>
      <c r="F13" s="1">
        <f>VLOOKUP($A13,delib,16,0)*(Físico!E13)</f>
        <v>0</v>
      </c>
      <c r="G13" s="1">
        <f>VLOOKUP($A13,delib,16,0)*(Físico!F13)</f>
        <v>0</v>
      </c>
      <c r="H13" s="1">
        <f>VLOOKUP($A13,delib,16,0)*(Físico!G13)</f>
        <v>0</v>
      </c>
      <c r="I13" s="1">
        <f>VLOOKUP($A13,delib,16,0)*(Físico!H13)</f>
        <v>0</v>
      </c>
      <c r="J13" s="1">
        <f>VLOOKUP($A13,delib,16,0)*(Físico!I13)</f>
        <v>0</v>
      </c>
      <c r="K13" s="1">
        <f>VLOOKUP($A13,delib,16,0)*(Físico!J13)</f>
        <v>0</v>
      </c>
      <c r="L13" s="1">
        <f>VLOOKUP($A13,delib,16,0)*(Físico!K13)</f>
        <v>0</v>
      </c>
      <c r="M13" s="1">
        <f>VLOOKUP($A13,delib,16,0)*(Físico!L13)</f>
        <v>0</v>
      </c>
      <c r="N13" s="1">
        <f>VLOOKUP($A13,delib,16,0)*(Físico!M13)</f>
        <v>0</v>
      </c>
      <c r="O13" s="1">
        <f>VLOOKUP($A13,delib,16,0)*(Físico!N13)</f>
        <v>0</v>
      </c>
      <c r="P13" s="1">
        <f>VLOOKUP($A13,delib,16,0)*(Físico!O13)</f>
        <v>0</v>
      </c>
      <c r="Q13" s="1">
        <f>VLOOKUP($A13,delib,16,0)*(Físico!P13)</f>
        <v>0</v>
      </c>
      <c r="R13" s="1">
        <f>VLOOKUP($A13,delib,16,0)*(Físico!Q13)</f>
        <v>0</v>
      </c>
      <c r="S13" s="1">
        <f>VLOOKUP($A13,delib,16,0)*(Físico!R13)</f>
        <v>0</v>
      </c>
      <c r="T13" s="1">
        <f>VLOOKUP($A13,delib,16,0)*(Físico!S13)</f>
        <v>0</v>
      </c>
      <c r="U13" s="1">
        <f>VLOOKUP($A13,delib,16,0)*(Físico!T13)</f>
        <v>0</v>
      </c>
      <c r="V13" s="1">
        <f>VLOOKUP($A13,delib,16,0)*(Físico!U13)</f>
        <v>0</v>
      </c>
      <c r="W13" s="1">
        <f>VLOOKUP($A13,delib,16,0)*(Físico!V13)</f>
        <v>0</v>
      </c>
      <c r="X13" s="1">
        <f>VLOOKUP($A13,delib,16,0)*(Físico!W13)</f>
        <v>0</v>
      </c>
      <c r="Y13" s="1">
        <f>VLOOKUP($A13,delib,16,0)*(Físico!X13)</f>
        <v>0</v>
      </c>
      <c r="Z13" s="1">
        <f>VLOOKUP($A13,delib,16,0)*(Físico!Y13)</f>
        <v>0</v>
      </c>
      <c r="AA13" s="1">
        <f>VLOOKUP($A13,delib,16,0)*(Físico!Z13)</f>
        <v>0</v>
      </c>
      <c r="AB13" s="1">
        <f>VLOOKUP($A13,delib,16,0)*(Físico!AA13)</f>
        <v>0</v>
      </c>
      <c r="AC13" s="1">
        <f>VLOOKUP($A13,delib,16,0)*(Físico!AB13)</f>
        <v>0</v>
      </c>
      <c r="AD13" s="1">
        <f>VLOOKUP($A13,delib,16,0)*(Físico!AC13)</f>
        <v>0</v>
      </c>
      <c r="AE13" s="1">
        <f>VLOOKUP($A13,delib,16,0)*(Físico!AD13)</f>
        <v>0</v>
      </c>
      <c r="AF13" s="1">
        <f>VLOOKUP($A13,delib,16,0)*(Físico!AE13)</f>
        <v>0</v>
      </c>
      <c r="AG13" s="1">
        <f t="shared" si="1"/>
        <v>0</v>
      </c>
    </row>
    <row r="14" spans="1:33" x14ac:dyDescent="0.25">
      <c r="A14">
        <f t="shared" si="0"/>
        <v>405050127</v>
      </c>
      <c r="B14" t="s">
        <v>13</v>
      </c>
      <c r="C14" s="1">
        <f>VLOOKUP($A14,delib,16,0)*(Físico!B14)</f>
        <v>0</v>
      </c>
      <c r="D14" s="1">
        <f>VLOOKUP($A14,delib,16,0)*(Físico!C14)</f>
        <v>0</v>
      </c>
      <c r="E14" s="1">
        <f>VLOOKUP($A14,delib,16,0)*(Físico!D14)</f>
        <v>0</v>
      </c>
      <c r="F14" s="1">
        <f>VLOOKUP($A14,delib,16,0)*(Físico!E14)</f>
        <v>0</v>
      </c>
      <c r="G14" s="1">
        <f>VLOOKUP($A14,delib,16,0)*(Físico!F14)</f>
        <v>0</v>
      </c>
      <c r="H14" s="1">
        <f>VLOOKUP($A14,delib,16,0)*(Físico!G14)</f>
        <v>0</v>
      </c>
      <c r="I14" s="1">
        <f>VLOOKUP($A14,delib,16,0)*(Físico!H14)</f>
        <v>0</v>
      </c>
      <c r="J14" s="1">
        <f>VLOOKUP($A14,delib,16,0)*(Físico!I14)</f>
        <v>0</v>
      </c>
      <c r="K14" s="1">
        <f>VLOOKUP($A14,delib,16,0)*(Físico!J14)</f>
        <v>0</v>
      </c>
      <c r="L14" s="1">
        <f>VLOOKUP($A14,delib,16,0)*(Físico!K14)</f>
        <v>0</v>
      </c>
      <c r="M14" s="1">
        <f>VLOOKUP($A14,delib,16,0)*(Físico!L14)</f>
        <v>0</v>
      </c>
      <c r="N14" s="1">
        <f>VLOOKUP($A14,delib,16,0)*(Físico!M14)</f>
        <v>0</v>
      </c>
      <c r="O14" s="1">
        <f>VLOOKUP($A14,delib,16,0)*(Físico!N14)</f>
        <v>0</v>
      </c>
      <c r="P14" s="1">
        <f>VLOOKUP($A14,delib,16,0)*(Físico!O14)</f>
        <v>0</v>
      </c>
      <c r="Q14" s="1">
        <f>VLOOKUP($A14,delib,16,0)*(Físico!P14)</f>
        <v>0</v>
      </c>
      <c r="R14" s="1">
        <f>VLOOKUP($A14,delib,16,0)*(Físico!Q14)</f>
        <v>0</v>
      </c>
      <c r="S14" s="1">
        <f>VLOOKUP($A14,delib,16,0)*(Físico!R14)</f>
        <v>1080</v>
      </c>
      <c r="T14" s="1">
        <f>VLOOKUP($A14,delib,16,0)*(Físico!S14)</f>
        <v>0</v>
      </c>
      <c r="U14" s="1">
        <f>VLOOKUP($A14,delib,16,0)*(Físico!T14)</f>
        <v>0</v>
      </c>
      <c r="V14" s="1">
        <f>VLOOKUP($A14,delib,16,0)*(Físico!U14)</f>
        <v>0</v>
      </c>
      <c r="W14" s="1">
        <f>VLOOKUP($A14,delib,16,0)*(Físico!V14)</f>
        <v>0</v>
      </c>
      <c r="X14" s="1">
        <f>VLOOKUP($A14,delib,16,0)*(Físico!W14)</f>
        <v>0</v>
      </c>
      <c r="Y14" s="1">
        <f>VLOOKUP($A14,delib,16,0)*(Físico!X14)</f>
        <v>0</v>
      </c>
      <c r="Z14" s="1">
        <f>VLOOKUP($A14,delib,16,0)*(Físico!Y14)</f>
        <v>0</v>
      </c>
      <c r="AA14" s="1">
        <f>VLOOKUP($A14,delib,16,0)*(Físico!Z14)</f>
        <v>0</v>
      </c>
      <c r="AB14" s="1">
        <f>VLOOKUP($A14,delib,16,0)*(Físico!AA14)</f>
        <v>0</v>
      </c>
      <c r="AC14" s="1">
        <f>VLOOKUP($A14,delib,16,0)*(Físico!AB14)</f>
        <v>0</v>
      </c>
      <c r="AD14" s="1">
        <f>VLOOKUP($A14,delib,16,0)*(Físico!AC14)</f>
        <v>0</v>
      </c>
      <c r="AE14" s="1">
        <f>VLOOKUP($A14,delib,16,0)*(Físico!AD14)</f>
        <v>540</v>
      </c>
      <c r="AF14" s="1">
        <f>VLOOKUP($A14,delib,16,0)*(Físico!AE14)</f>
        <v>0</v>
      </c>
      <c r="AG14" s="1">
        <f t="shared" si="1"/>
        <v>1620</v>
      </c>
    </row>
    <row r="15" spans="1:33" x14ac:dyDescent="0.25">
      <c r="A15">
        <f t="shared" si="0"/>
        <v>405050151</v>
      </c>
      <c r="B15" t="s">
        <v>14</v>
      </c>
      <c r="C15" s="1">
        <f>VLOOKUP($A15,delib,16,0)*(Físico!B15)</f>
        <v>0</v>
      </c>
      <c r="D15" s="1">
        <f>VLOOKUP($A15,delib,16,0)*(Físico!C15)</f>
        <v>0</v>
      </c>
      <c r="E15" s="1">
        <f>VLOOKUP($A15,delib,16,0)*(Físico!D15)</f>
        <v>0</v>
      </c>
      <c r="F15" s="1">
        <f>VLOOKUP($A15,delib,16,0)*(Físico!E15)</f>
        <v>0</v>
      </c>
      <c r="G15" s="1">
        <f>VLOOKUP($A15,delib,16,0)*(Físico!F15)</f>
        <v>0</v>
      </c>
      <c r="H15" s="1">
        <f>VLOOKUP($A15,delib,16,0)*(Físico!G15)</f>
        <v>0</v>
      </c>
      <c r="I15" s="1">
        <f>VLOOKUP($A15,delib,16,0)*(Físico!H15)</f>
        <v>0</v>
      </c>
      <c r="J15" s="1">
        <f>VLOOKUP($A15,delib,16,0)*(Físico!I15)</f>
        <v>0</v>
      </c>
      <c r="K15" s="1">
        <f>VLOOKUP($A15,delib,16,0)*(Físico!J15)</f>
        <v>0</v>
      </c>
      <c r="L15" s="1">
        <f>VLOOKUP($A15,delib,16,0)*(Físico!K15)</f>
        <v>0</v>
      </c>
      <c r="M15" s="1">
        <f>VLOOKUP($A15,delib,16,0)*(Físico!L15)</f>
        <v>0</v>
      </c>
      <c r="N15" s="1">
        <f>VLOOKUP($A15,delib,16,0)*(Físico!M15)</f>
        <v>0</v>
      </c>
      <c r="O15" s="1">
        <f>VLOOKUP($A15,delib,16,0)*(Físico!N15)</f>
        <v>0</v>
      </c>
      <c r="P15" s="1">
        <f>VLOOKUP($A15,delib,16,0)*(Físico!O15)</f>
        <v>0</v>
      </c>
      <c r="Q15" s="1">
        <f>VLOOKUP($A15,delib,16,0)*(Físico!P15)</f>
        <v>0</v>
      </c>
      <c r="R15" s="1">
        <f>VLOOKUP($A15,delib,16,0)*(Físico!Q15)</f>
        <v>0</v>
      </c>
      <c r="S15" s="1">
        <f>VLOOKUP($A15,delib,16,0)*(Físico!R15)</f>
        <v>0</v>
      </c>
      <c r="T15" s="1">
        <f>VLOOKUP($A15,delib,16,0)*(Físico!S15)</f>
        <v>0</v>
      </c>
      <c r="U15" s="1">
        <f>VLOOKUP($A15,delib,16,0)*(Físico!T15)</f>
        <v>0</v>
      </c>
      <c r="V15" s="1">
        <f>VLOOKUP($A15,delib,16,0)*(Físico!U15)</f>
        <v>0</v>
      </c>
      <c r="W15" s="1">
        <f>VLOOKUP($A15,delib,16,0)*(Físico!V15)</f>
        <v>0</v>
      </c>
      <c r="X15" s="1">
        <f>VLOOKUP($A15,delib,16,0)*(Físico!W15)</f>
        <v>0</v>
      </c>
      <c r="Y15" s="1">
        <f>VLOOKUP($A15,delib,16,0)*(Físico!X15)</f>
        <v>0</v>
      </c>
      <c r="Z15" s="1">
        <f>VLOOKUP($A15,delib,16,0)*(Físico!Y15)</f>
        <v>0</v>
      </c>
      <c r="AA15" s="1">
        <f>VLOOKUP($A15,delib,16,0)*(Físico!Z15)</f>
        <v>0</v>
      </c>
      <c r="AB15" s="1">
        <f>VLOOKUP($A15,delib,16,0)*(Físico!AA15)</f>
        <v>0</v>
      </c>
      <c r="AC15" s="1">
        <f>VLOOKUP($A15,delib,16,0)*(Físico!AB15)</f>
        <v>0</v>
      </c>
      <c r="AD15" s="1">
        <f>VLOOKUP($A15,delib,16,0)*(Físico!AC15)</f>
        <v>0</v>
      </c>
      <c r="AE15" s="1">
        <f>VLOOKUP($A15,delib,16,0)*(Físico!AD15)</f>
        <v>0</v>
      </c>
      <c r="AF15" s="1">
        <f>VLOOKUP($A15,delib,16,0)*(Físico!AE15)</f>
        <v>0</v>
      </c>
      <c r="AG15" s="1">
        <f t="shared" si="1"/>
        <v>0</v>
      </c>
    </row>
    <row r="16" spans="1:33" x14ac:dyDescent="0.25">
      <c r="A16">
        <f t="shared" si="0"/>
        <v>405050194</v>
      </c>
      <c r="B16" t="s">
        <v>15</v>
      </c>
      <c r="C16" s="1">
        <f>VLOOKUP($A16,delib,16,0)*(Físico!B16)</f>
        <v>0</v>
      </c>
      <c r="D16" s="1">
        <f>VLOOKUP($A16,delib,16,0)*(Físico!C16)</f>
        <v>0</v>
      </c>
      <c r="E16" s="1">
        <f>VLOOKUP($A16,delib,16,0)*(Físico!D16)</f>
        <v>0</v>
      </c>
      <c r="F16" s="1">
        <f>VLOOKUP($A16,delib,16,0)*(Físico!E16)</f>
        <v>0</v>
      </c>
      <c r="G16" s="1">
        <f>VLOOKUP($A16,delib,16,0)*(Físico!F16)</f>
        <v>0</v>
      </c>
      <c r="H16" s="1">
        <f>VLOOKUP($A16,delib,16,0)*(Físico!G16)</f>
        <v>0</v>
      </c>
      <c r="I16" s="1">
        <f>VLOOKUP($A16,delib,16,0)*(Físico!H16)</f>
        <v>0</v>
      </c>
      <c r="J16" s="1">
        <f>VLOOKUP($A16,delib,16,0)*(Físico!I16)</f>
        <v>0</v>
      </c>
      <c r="K16" s="1">
        <f>VLOOKUP($A16,delib,16,0)*(Físico!J16)</f>
        <v>0</v>
      </c>
      <c r="L16" s="1">
        <f>VLOOKUP($A16,delib,16,0)*(Físico!K16)</f>
        <v>0</v>
      </c>
      <c r="M16" s="1">
        <f>VLOOKUP($A16,delib,16,0)*(Físico!L16)</f>
        <v>0</v>
      </c>
      <c r="N16" s="1">
        <f>VLOOKUP($A16,delib,16,0)*(Físico!M16)</f>
        <v>0</v>
      </c>
      <c r="O16" s="1">
        <f>VLOOKUP($A16,delib,16,0)*(Físico!N16)</f>
        <v>0</v>
      </c>
      <c r="P16" s="1">
        <f>VLOOKUP($A16,delib,16,0)*(Físico!O16)</f>
        <v>0</v>
      </c>
      <c r="Q16" s="1">
        <f>VLOOKUP($A16,delib,16,0)*(Físico!P16)</f>
        <v>2160</v>
      </c>
      <c r="R16" s="1">
        <f>VLOOKUP($A16,delib,16,0)*(Físico!Q16)</f>
        <v>0</v>
      </c>
      <c r="S16" s="1">
        <f>VLOOKUP($A16,delib,16,0)*(Físico!R16)</f>
        <v>9450</v>
      </c>
      <c r="T16" s="1">
        <f>VLOOKUP($A16,delib,16,0)*(Físico!S16)</f>
        <v>0</v>
      </c>
      <c r="U16" s="1">
        <f>VLOOKUP($A16,delib,16,0)*(Físico!T16)</f>
        <v>0</v>
      </c>
      <c r="V16" s="1">
        <f>VLOOKUP($A16,delib,16,0)*(Físico!U16)</f>
        <v>0</v>
      </c>
      <c r="W16" s="1">
        <f>VLOOKUP($A16,delib,16,0)*(Físico!V16)</f>
        <v>0</v>
      </c>
      <c r="X16" s="1">
        <f>VLOOKUP($A16,delib,16,0)*(Físico!W16)</f>
        <v>0</v>
      </c>
      <c r="Y16" s="1">
        <f>VLOOKUP($A16,delib,16,0)*(Físico!X16)</f>
        <v>0</v>
      </c>
      <c r="Z16" s="1">
        <f>VLOOKUP($A16,delib,16,0)*(Físico!Y16)</f>
        <v>0</v>
      </c>
      <c r="AA16" s="1">
        <f>VLOOKUP($A16,delib,16,0)*(Físico!Z16)</f>
        <v>0</v>
      </c>
      <c r="AB16" s="1">
        <f>VLOOKUP($A16,delib,16,0)*(Físico!AA16)</f>
        <v>0</v>
      </c>
      <c r="AC16" s="1">
        <f>VLOOKUP($A16,delib,16,0)*(Físico!AB16)</f>
        <v>0</v>
      </c>
      <c r="AD16" s="1">
        <f>VLOOKUP($A16,delib,16,0)*(Físico!AC16)</f>
        <v>540</v>
      </c>
      <c r="AE16" s="1">
        <f>VLOOKUP($A16,delib,16,0)*(Físico!AD16)</f>
        <v>6480</v>
      </c>
      <c r="AF16" s="1">
        <f>VLOOKUP($A16,delib,16,0)*(Físico!AE16)</f>
        <v>0</v>
      </c>
      <c r="AG16" s="1">
        <f t="shared" si="1"/>
        <v>18630</v>
      </c>
    </row>
    <row r="17" spans="1:33" x14ac:dyDescent="0.25">
      <c r="A17">
        <f t="shared" si="0"/>
        <v>405050216</v>
      </c>
      <c r="B17" t="s">
        <v>16</v>
      </c>
      <c r="C17" s="1">
        <f>VLOOKUP($A17,delib,16,0)*(Físico!B17)</f>
        <v>0</v>
      </c>
      <c r="D17" s="1">
        <f>VLOOKUP($A17,delib,16,0)*(Físico!C17)</f>
        <v>0</v>
      </c>
      <c r="E17" s="1">
        <f>VLOOKUP($A17,delib,16,0)*(Físico!D17)</f>
        <v>0</v>
      </c>
      <c r="F17" s="1">
        <f>VLOOKUP($A17,delib,16,0)*(Físico!E17)</f>
        <v>0</v>
      </c>
      <c r="G17" s="1">
        <f>VLOOKUP($A17,delib,16,0)*(Físico!F17)</f>
        <v>0</v>
      </c>
      <c r="H17" s="1">
        <f>VLOOKUP($A17,delib,16,0)*(Físico!G17)</f>
        <v>0</v>
      </c>
      <c r="I17" s="1">
        <f>VLOOKUP($A17,delib,16,0)*(Físico!H17)</f>
        <v>0</v>
      </c>
      <c r="J17" s="1">
        <f>VLOOKUP($A17,delib,16,0)*(Físico!I17)</f>
        <v>0</v>
      </c>
      <c r="K17" s="1">
        <f>VLOOKUP($A17,delib,16,0)*(Físico!J17)</f>
        <v>0</v>
      </c>
      <c r="L17" s="1">
        <f>VLOOKUP($A17,delib,16,0)*(Físico!K17)</f>
        <v>0</v>
      </c>
      <c r="M17" s="1">
        <f>VLOOKUP($A17,delib,16,0)*(Físico!L17)</f>
        <v>0</v>
      </c>
      <c r="N17" s="1">
        <f>VLOOKUP($A17,delib,16,0)*(Físico!M17)</f>
        <v>0</v>
      </c>
      <c r="O17" s="1">
        <f>VLOOKUP($A17,delib,16,0)*(Físico!N17)</f>
        <v>0</v>
      </c>
      <c r="P17" s="1">
        <f>VLOOKUP($A17,delib,16,0)*(Físico!O17)</f>
        <v>0</v>
      </c>
      <c r="Q17" s="1">
        <f>VLOOKUP($A17,delib,16,0)*(Físico!P17)</f>
        <v>0</v>
      </c>
      <c r="R17" s="1">
        <f>VLOOKUP($A17,delib,16,0)*(Físico!Q17)</f>
        <v>0</v>
      </c>
      <c r="S17" s="1">
        <f>VLOOKUP($A17,delib,16,0)*(Físico!R17)</f>
        <v>0</v>
      </c>
      <c r="T17" s="1">
        <f>VLOOKUP($A17,delib,16,0)*(Físico!S17)</f>
        <v>0</v>
      </c>
      <c r="U17" s="1">
        <f>VLOOKUP($A17,delib,16,0)*(Físico!T17)</f>
        <v>0</v>
      </c>
      <c r="V17" s="1">
        <f>VLOOKUP($A17,delib,16,0)*(Físico!U17)</f>
        <v>0</v>
      </c>
      <c r="W17" s="1">
        <f>VLOOKUP($A17,delib,16,0)*(Físico!V17)</f>
        <v>0</v>
      </c>
      <c r="X17" s="1">
        <f>VLOOKUP($A17,delib,16,0)*(Físico!W17)</f>
        <v>0</v>
      </c>
      <c r="Y17" s="1">
        <f>VLOOKUP($A17,delib,16,0)*(Físico!X17)</f>
        <v>0</v>
      </c>
      <c r="Z17" s="1">
        <f>VLOOKUP($A17,delib,16,0)*(Físico!Y17)</f>
        <v>0</v>
      </c>
      <c r="AA17" s="1">
        <f>VLOOKUP($A17,delib,16,0)*(Físico!Z17)</f>
        <v>0</v>
      </c>
      <c r="AB17" s="1">
        <f>VLOOKUP($A17,delib,16,0)*(Físico!AA17)</f>
        <v>0</v>
      </c>
      <c r="AC17" s="1">
        <f>VLOOKUP($A17,delib,16,0)*(Físico!AB17)</f>
        <v>0</v>
      </c>
      <c r="AD17" s="1">
        <f>VLOOKUP($A17,delib,16,0)*(Físico!AC17)</f>
        <v>0</v>
      </c>
      <c r="AE17" s="1">
        <f>VLOOKUP($A17,delib,16,0)*(Físico!AD17)</f>
        <v>0</v>
      </c>
      <c r="AF17" s="1">
        <f>VLOOKUP($A17,delib,16,0)*(Físico!AE17)</f>
        <v>0</v>
      </c>
      <c r="AG17" s="1">
        <f t="shared" si="1"/>
        <v>0</v>
      </c>
    </row>
    <row r="18" spans="1:33" x14ac:dyDescent="0.25">
      <c r="A18">
        <f t="shared" si="0"/>
        <v>405050224</v>
      </c>
      <c r="B18" t="s">
        <v>17</v>
      </c>
      <c r="C18" s="1">
        <f>VLOOKUP($A18,delib,16,0)*(Físico!B18)</f>
        <v>0</v>
      </c>
      <c r="D18" s="1">
        <f>VLOOKUP($A18,delib,16,0)*(Físico!C18)</f>
        <v>0</v>
      </c>
      <c r="E18" s="1">
        <f>VLOOKUP($A18,delib,16,0)*(Físico!D18)</f>
        <v>0</v>
      </c>
      <c r="F18" s="1">
        <f>VLOOKUP($A18,delib,16,0)*(Físico!E18)</f>
        <v>0</v>
      </c>
      <c r="G18" s="1">
        <f>VLOOKUP($A18,delib,16,0)*(Físico!F18)</f>
        <v>0</v>
      </c>
      <c r="H18" s="1">
        <f>VLOOKUP($A18,delib,16,0)*(Físico!G18)</f>
        <v>0</v>
      </c>
      <c r="I18" s="1">
        <f>VLOOKUP($A18,delib,16,0)*(Físico!H18)</f>
        <v>0</v>
      </c>
      <c r="J18" s="1">
        <f>VLOOKUP($A18,delib,16,0)*(Físico!I18)</f>
        <v>0</v>
      </c>
      <c r="K18" s="1">
        <f>VLOOKUP($A18,delib,16,0)*(Físico!J18)</f>
        <v>0</v>
      </c>
      <c r="L18" s="1">
        <f>VLOOKUP($A18,delib,16,0)*(Físico!K18)</f>
        <v>0</v>
      </c>
      <c r="M18" s="1">
        <f>VLOOKUP($A18,delib,16,0)*(Físico!L18)</f>
        <v>0</v>
      </c>
      <c r="N18" s="1">
        <f>VLOOKUP($A18,delib,16,0)*(Físico!M18)</f>
        <v>0</v>
      </c>
      <c r="O18" s="1">
        <f>VLOOKUP($A18,delib,16,0)*(Físico!N18)</f>
        <v>0</v>
      </c>
      <c r="P18" s="1">
        <f>VLOOKUP($A18,delib,16,0)*(Físico!O18)</f>
        <v>0</v>
      </c>
      <c r="Q18" s="1">
        <f>VLOOKUP($A18,delib,16,0)*(Físico!P18)</f>
        <v>0</v>
      </c>
      <c r="R18" s="1">
        <f>VLOOKUP($A18,delib,16,0)*(Físico!Q18)</f>
        <v>0</v>
      </c>
      <c r="S18" s="1">
        <f>VLOOKUP($A18,delib,16,0)*(Físico!R18)</f>
        <v>0</v>
      </c>
      <c r="T18" s="1">
        <f>VLOOKUP($A18,delib,16,0)*(Físico!S18)</f>
        <v>0</v>
      </c>
      <c r="U18" s="1">
        <f>VLOOKUP($A18,delib,16,0)*(Físico!T18)</f>
        <v>0</v>
      </c>
      <c r="V18" s="1">
        <f>VLOOKUP($A18,delib,16,0)*(Físico!U18)</f>
        <v>0</v>
      </c>
      <c r="W18" s="1">
        <f>VLOOKUP($A18,delib,16,0)*(Físico!V18)</f>
        <v>0</v>
      </c>
      <c r="X18" s="1">
        <f>VLOOKUP($A18,delib,16,0)*(Físico!W18)</f>
        <v>0</v>
      </c>
      <c r="Y18" s="1">
        <f>VLOOKUP($A18,delib,16,0)*(Físico!X18)</f>
        <v>0</v>
      </c>
      <c r="Z18" s="1">
        <f>VLOOKUP($A18,delib,16,0)*(Físico!Y18)</f>
        <v>0</v>
      </c>
      <c r="AA18" s="1">
        <f>VLOOKUP($A18,delib,16,0)*(Físico!Z18)</f>
        <v>0</v>
      </c>
      <c r="AB18" s="1">
        <f>VLOOKUP($A18,delib,16,0)*(Físico!AA18)</f>
        <v>0</v>
      </c>
      <c r="AC18" s="1">
        <f>VLOOKUP($A18,delib,16,0)*(Físico!AB18)</f>
        <v>0</v>
      </c>
      <c r="AD18" s="1">
        <f>VLOOKUP($A18,delib,16,0)*(Físico!AC18)</f>
        <v>0</v>
      </c>
      <c r="AE18" s="1">
        <f>VLOOKUP($A18,delib,16,0)*(Físico!AD18)</f>
        <v>0</v>
      </c>
      <c r="AF18" s="1">
        <f>VLOOKUP($A18,delib,16,0)*(Físico!AE18)</f>
        <v>0</v>
      </c>
      <c r="AG18" s="1">
        <f t="shared" si="1"/>
        <v>0</v>
      </c>
    </row>
    <row r="19" spans="1:33" x14ac:dyDescent="0.25">
      <c r="A19">
        <f t="shared" si="0"/>
        <v>405050321</v>
      </c>
      <c r="B19" t="s">
        <v>18</v>
      </c>
      <c r="C19" s="1">
        <f>VLOOKUP($A19,delib,16,0)*(Físico!B19)</f>
        <v>0</v>
      </c>
      <c r="D19" s="1">
        <f>VLOOKUP($A19,delib,16,0)*(Físico!C19)</f>
        <v>0</v>
      </c>
      <c r="E19" s="1">
        <f>VLOOKUP($A19,delib,16,0)*(Físico!D19)</f>
        <v>0</v>
      </c>
      <c r="F19" s="1">
        <f>VLOOKUP($A19,delib,16,0)*(Físico!E19)</f>
        <v>0</v>
      </c>
      <c r="G19" s="1">
        <f>VLOOKUP($A19,delib,16,0)*(Físico!F19)</f>
        <v>0</v>
      </c>
      <c r="H19" s="1">
        <f>VLOOKUP($A19,delib,16,0)*(Físico!G19)</f>
        <v>0</v>
      </c>
      <c r="I19" s="1">
        <f>VLOOKUP($A19,delib,16,0)*(Físico!H19)</f>
        <v>0</v>
      </c>
      <c r="J19" s="1">
        <f>VLOOKUP($A19,delib,16,0)*(Físico!I19)</f>
        <v>0</v>
      </c>
      <c r="K19" s="1">
        <f>VLOOKUP($A19,delib,16,0)*(Físico!J19)</f>
        <v>0</v>
      </c>
      <c r="L19" s="1">
        <f>VLOOKUP($A19,delib,16,0)*(Físico!K19)</f>
        <v>0</v>
      </c>
      <c r="M19" s="1">
        <f>VLOOKUP($A19,delib,16,0)*(Físico!L19)</f>
        <v>0</v>
      </c>
      <c r="N19" s="1">
        <f>VLOOKUP($A19,delib,16,0)*(Físico!M19)</f>
        <v>0</v>
      </c>
      <c r="O19" s="1">
        <f>VLOOKUP($A19,delib,16,0)*(Físico!N19)</f>
        <v>0</v>
      </c>
      <c r="P19" s="1">
        <f>VLOOKUP($A19,delib,16,0)*(Físico!O19)</f>
        <v>0</v>
      </c>
      <c r="Q19" s="1">
        <f>VLOOKUP($A19,delib,16,0)*(Físico!P19)</f>
        <v>0</v>
      </c>
      <c r="R19" s="1">
        <f>VLOOKUP($A19,delib,16,0)*(Físico!Q19)</f>
        <v>0</v>
      </c>
      <c r="S19" s="1">
        <f>VLOOKUP($A19,delib,16,0)*(Físico!R19)</f>
        <v>0</v>
      </c>
      <c r="T19" s="1">
        <f>VLOOKUP($A19,delib,16,0)*(Físico!S19)</f>
        <v>0</v>
      </c>
      <c r="U19" s="1">
        <f>VLOOKUP($A19,delib,16,0)*(Físico!T19)</f>
        <v>0</v>
      </c>
      <c r="V19" s="1">
        <f>VLOOKUP($A19,delib,16,0)*(Físico!U19)</f>
        <v>0</v>
      </c>
      <c r="W19" s="1">
        <f>VLOOKUP($A19,delib,16,0)*(Físico!V19)</f>
        <v>0</v>
      </c>
      <c r="X19" s="1">
        <f>VLOOKUP($A19,delib,16,0)*(Físico!W19)</f>
        <v>0</v>
      </c>
      <c r="Y19" s="1">
        <f>VLOOKUP($A19,delib,16,0)*(Físico!X19)</f>
        <v>0</v>
      </c>
      <c r="Z19" s="1">
        <f>VLOOKUP($A19,delib,16,0)*(Físico!Y19)</f>
        <v>0</v>
      </c>
      <c r="AA19" s="1">
        <f>VLOOKUP($A19,delib,16,0)*(Físico!Z19)</f>
        <v>0</v>
      </c>
      <c r="AB19" s="1">
        <f>VLOOKUP($A19,delib,16,0)*(Físico!AA19)</f>
        <v>0</v>
      </c>
      <c r="AC19" s="1">
        <f>VLOOKUP($A19,delib,16,0)*(Físico!AB19)</f>
        <v>0</v>
      </c>
      <c r="AD19" s="1">
        <f>VLOOKUP($A19,delib,16,0)*(Físico!AC19)</f>
        <v>0</v>
      </c>
      <c r="AE19" s="1">
        <f>VLOOKUP($A19,delib,16,0)*(Físico!AD19)</f>
        <v>0</v>
      </c>
      <c r="AF19" s="1">
        <f>VLOOKUP($A19,delib,16,0)*(Físico!AE19)</f>
        <v>0</v>
      </c>
      <c r="AG19" s="1">
        <f t="shared" si="1"/>
        <v>0</v>
      </c>
    </row>
    <row r="20" spans="1:33" x14ac:dyDescent="0.25">
      <c r="A20">
        <f t="shared" si="0"/>
        <v>405050372</v>
      </c>
      <c r="B20" t="s">
        <v>19</v>
      </c>
      <c r="C20" s="1">
        <f>VLOOKUP($A20,delib,16,0)*(Físico!B20)</f>
        <v>0</v>
      </c>
      <c r="D20" s="1">
        <f>VLOOKUP($A20,delib,16,0)*(Físico!C20)</f>
        <v>0</v>
      </c>
      <c r="E20" s="1">
        <f>VLOOKUP($A20,delib,16,0)*(Físico!D20)</f>
        <v>0</v>
      </c>
      <c r="F20" s="1">
        <f>VLOOKUP($A20,delib,16,0)*(Físico!E20)</f>
        <v>0</v>
      </c>
      <c r="G20" s="1">
        <f>VLOOKUP($A20,delib,16,0)*(Físico!F20)</f>
        <v>0</v>
      </c>
      <c r="H20" s="1">
        <f>VLOOKUP($A20,delib,16,0)*(Físico!G20)</f>
        <v>0</v>
      </c>
      <c r="I20" s="1">
        <f>VLOOKUP($A20,delib,16,0)*(Físico!H20)</f>
        <v>0</v>
      </c>
      <c r="J20" s="1">
        <f>VLOOKUP($A20,delib,16,0)*(Físico!I20)</f>
        <v>0</v>
      </c>
      <c r="K20" s="1">
        <f>VLOOKUP($A20,delib,16,0)*(Físico!J20)</f>
        <v>0</v>
      </c>
      <c r="L20" s="1">
        <f>VLOOKUP($A20,delib,16,0)*(Físico!K20)</f>
        <v>0</v>
      </c>
      <c r="M20" s="1">
        <f>VLOOKUP($A20,delib,16,0)*(Físico!L20)</f>
        <v>0</v>
      </c>
      <c r="N20" s="1">
        <f>VLOOKUP($A20,delib,16,0)*(Físico!M20)</f>
        <v>0</v>
      </c>
      <c r="O20" s="1">
        <f>VLOOKUP($A20,delib,16,0)*(Físico!N20)</f>
        <v>0</v>
      </c>
      <c r="P20" s="1">
        <f>VLOOKUP($A20,delib,16,0)*(Físico!O20)</f>
        <v>0</v>
      </c>
      <c r="Q20" s="1">
        <f>VLOOKUP($A20,delib,16,0)*(Físico!P20)</f>
        <v>0</v>
      </c>
      <c r="R20" s="1">
        <f>VLOOKUP($A20,delib,16,0)*(Físico!Q20)</f>
        <v>0</v>
      </c>
      <c r="S20" s="1">
        <f>VLOOKUP($A20,delib,16,0)*(Físico!R20)</f>
        <v>0</v>
      </c>
      <c r="T20" s="1">
        <f>VLOOKUP($A20,delib,16,0)*(Físico!S20)</f>
        <v>0</v>
      </c>
      <c r="U20" s="1">
        <f>VLOOKUP($A20,delib,16,0)*(Físico!T20)</f>
        <v>0</v>
      </c>
      <c r="V20" s="1">
        <f>VLOOKUP($A20,delib,16,0)*(Físico!U20)</f>
        <v>0</v>
      </c>
      <c r="W20" s="1">
        <f>VLOOKUP($A20,delib,16,0)*(Físico!V20)</f>
        <v>0</v>
      </c>
      <c r="X20" s="1">
        <f>VLOOKUP($A20,delib,16,0)*(Físico!W20)</f>
        <v>0</v>
      </c>
      <c r="Y20" s="1">
        <f>VLOOKUP($A20,delib,16,0)*(Físico!X20)</f>
        <v>0</v>
      </c>
      <c r="Z20" s="1">
        <f>VLOOKUP($A20,delib,16,0)*(Físico!Y20)</f>
        <v>0</v>
      </c>
      <c r="AA20" s="1">
        <f>VLOOKUP($A20,delib,16,0)*(Físico!Z20)</f>
        <v>0</v>
      </c>
      <c r="AB20" s="1">
        <f>VLOOKUP($A20,delib,16,0)*(Físico!AA20)</f>
        <v>0</v>
      </c>
      <c r="AC20" s="1">
        <f>VLOOKUP($A20,delib,16,0)*(Físico!AB20)</f>
        <v>0</v>
      </c>
      <c r="AD20" s="1">
        <f>VLOOKUP($A20,delib,16,0)*(Físico!AC20)</f>
        <v>0</v>
      </c>
      <c r="AE20" s="1">
        <f>VLOOKUP($A20,delib,16,0)*(Físico!AD20)</f>
        <v>0</v>
      </c>
      <c r="AF20" s="1">
        <f>VLOOKUP($A20,delib,16,0)*(Físico!AE20)</f>
        <v>0</v>
      </c>
      <c r="AG20" s="1">
        <f t="shared" si="1"/>
        <v>0</v>
      </c>
    </row>
    <row r="21" spans="1:33" x14ac:dyDescent="0.25">
      <c r="A21">
        <f t="shared" si="0"/>
        <v>409050083</v>
      </c>
      <c r="B21" t="s">
        <v>20</v>
      </c>
      <c r="C21" s="1">
        <f>VLOOKUP($A21,delib,16,0)*(Físico!B21)</f>
        <v>0</v>
      </c>
      <c r="D21" s="1">
        <f>VLOOKUP($A21,delib,16,0)*(Físico!C21)</f>
        <v>0</v>
      </c>
      <c r="E21" s="1">
        <f>VLOOKUP($A21,delib,16,0)*(Físico!D21)</f>
        <v>0</v>
      </c>
      <c r="F21" s="1">
        <f>VLOOKUP($A21,delib,16,0)*(Físico!E21)</f>
        <v>0</v>
      </c>
      <c r="G21" s="1">
        <f>VLOOKUP($A21,delib,16,0)*(Físico!F21)</f>
        <v>0</v>
      </c>
      <c r="H21" s="1">
        <f>VLOOKUP($A21,delib,16,0)*(Físico!G21)</f>
        <v>0</v>
      </c>
      <c r="I21" s="1">
        <f>VLOOKUP($A21,delib,16,0)*(Físico!H21)</f>
        <v>0</v>
      </c>
      <c r="J21" s="1">
        <f>VLOOKUP($A21,delib,16,0)*(Físico!I21)</f>
        <v>0</v>
      </c>
      <c r="K21" s="1">
        <f>VLOOKUP($A21,delib,16,0)*(Físico!J21)</f>
        <v>0</v>
      </c>
      <c r="L21" s="1">
        <f>VLOOKUP($A21,delib,16,0)*(Físico!K21)</f>
        <v>0</v>
      </c>
      <c r="M21" s="1">
        <f>VLOOKUP($A21,delib,16,0)*(Físico!L21)</f>
        <v>0</v>
      </c>
      <c r="N21" s="1">
        <f>VLOOKUP($A21,delib,16,0)*(Físico!M21)</f>
        <v>0</v>
      </c>
      <c r="O21" s="1">
        <f>VLOOKUP($A21,delib,16,0)*(Físico!N21)</f>
        <v>0</v>
      </c>
      <c r="P21" s="1">
        <f>VLOOKUP($A21,delib,16,0)*(Físico!O21)</f>
        <v>0</v>
      </c>
      <c r="Q21" s="1">
        <f>VLOOKUP($A21,delib,16,0)*(Físico!P21)</f>
        <v>0</v>
      </c>
      <c r="R21" s="1">
        <f>VLOOKUP($A21,delib,16,0)*(Físico!Q21)</f>
        <v>0</v>
      </c>
      <c r="S21" s="1">
        <f>VLOOKUP($A21,delib,16,0)*(Físico!R21)</f>
        <v>0</v>
      </c>
      <c r="T21" s="1">
        <f>VLOOKUP($A21,delib,16,0)*(Físico!S21)</f>
        <v>0</v>
      </c>
      <c r="U21" s="1">
        <f>VLOOKUP($A21,delib,16,0)*(Físico!T21)</f>
        <v>0</v>
      </c>
      <c r="V21" s="1">
        <f>VLOOKUP($A21,delib,16,0)*(Físico!U21)</f>
        <v>0</v>
      </c>
      <c r="W21" s="1">
        <f>VLOOKUP($A21,delib,16,0)*(Físico!V21)</f>
        <v>0</v>
      </c>
      <c r="X21" s="1">
        <f>VLOOKUP($A21,delib,16,0)*(Físico!W21)</f>
        <v>0</v>
      </c>
      <c r="Y21" s="1">
        <f>VLOOKUP($A21,delib,16,0)*(Físico!X21)</f>
        <v>0</v>
      </c>
      <c r="Z21" s="1">
        <f>VLOOKUP($A21,delib,16,0)*(Físico!Y21)</f>
        <v>0</v>
      </c>
      <c r="AA21" s="1">
        <f>VLOOKUP($A21,delib,16,0)*(Físico!Z21)</f>
        <v>0</v>
      </c>
      <c r="AB21" s="1">
        <f>VLOOKUP($A21,delib,16,0)*(Físico!AA21)</f>
        <v>0</v>
      </c>
      <c r="AC21" s="1">
        <f>VLOOKUP($A21,delib,16,0)*(Físico!AB21)</f>
        <v>0</v>
      </c>
      <c r="AD21" s="1">
        <f>VLOOKUP($A21,delib,16,0)*(Físico!AC21)</f>
        <v>0</v>
      </c>
      <c r="AE21" s="1">
        <f>VLOOKUP($A21,delib,16,0)*(Físico!AD21)</f>
        <v>0</v>
      </c>
      <c r="AF21" s="1">
        <f>VLOOKUP($A21,delib,16,0)*(Físico!AE21)</f>
        <v>0</v>
      </c>
      <c r="AG21" s="1">
        <f t="shared" si="1"/>
        <v>0</v>
      </c>
    </row>
    <row r="22" spans="1:33" x14ac:dyDescent="0.25">
      <c r="B22" t="s">
        <v>21</v>
      </c>
      <c r="C22" s="1">
        <f t="shared" ref="C22:AF22" si="2">SUM(C2:C21)</f>
        <v>0</v>
      </c>
      <c r="D22" s="1">
        <f t="shared" si="2"/>
        <v>0</v>
      </c>
      <c r="E22" s="1">
        <f t="shared" si="2"/>
        <v>0</v>
      </c>
      <c r="F22" s="1">
        <f t="shared" si="2"/>
        <v>0</v>
      </c>
      <c r="G22" s="1">
        <f t="shared" si="2"/>
        <v>157.5</v>
      </c>
      <c r="H22" s="1">
        <f t="shared" si="2"/>
        <v>0</v>
      </c>
      <c r="I22" s="1">
        <f t="shared" si="2"/>
        <v>0</v>
      </c>
      <c r="J22" s="1">
        <f t="shared" si="2"/>
        <v>0</v>
      </c>
      <c r="K22" s="1">
        <f t="shared" si="2"/>
        <v>0</v>
      </c>
      <c r="L22" s="1">
        <f t="shared" si="2"/>
        <v>0</v>
      </c>
      <c r="M22" s="1">
        <f t="shared" si="2"/>
        <v>0</v>
      </c>
      <c r="N22" s="1">
        <f t="shared" si="2"/>
        <v>1829.37</v>
      </c>
      <c r="O22" s="1">
        <f t="shared" si="2"/>
        <v>0</v>
      </c>
      <c r="P22" s="1">
        <f t="shared" si="2"/>
        <v>0</v>
      </c>
      <c r="Q22" s="1">
        <f t="shared" si="2"/>
        <v>2847.7200000000003</v>
      </c>
      <c r="R22" s="1">
        <f t="shared" si="2"/>
        <v>3465</v>
      </c>
      <c r="S22" s="1">
        <f t="shared" si="2"/>
        <v>17847.48</v>
      </c>
      <c r="T22" s="1">
        <f t="shared" si="2"/>
        <v>0</v>
      </c>
      <c r="U22" s="1">
        <f t="shared" si="2"/>
        <v>0</v>
      </c>
      <c r="V22" s="1">
        <f t="shared" si="2"/>
        <v>0</v>
      </c>
      <c r="W22" s="1">
        <f t="shared" si="2"/>
        <v>0</v>
      </c>
      <c r="X22" s="1">
        <f t="shared" si="2"/>
        <v>0</v>
      </c>
      <c r="Y22" s="1">
        <f t="shared" si="2"/>
        <v>0</v>
      </c>
      <c r="Z22" s="1">
        <f t="shared" si="2"/>
        <v>0</v>
      </c>
      <c r="AA22" s="1">
        <f t="shared" si="2"/>
        <v>1291.32</v>
      </c>
      <c r="AB22" s="1">
        <f t="shared" si="2"/>
        <v>0</v>
      </c>
      <c r="AC22" s="1">
        <f t="shared" si="2"/>
        <v>0</v>
      </c>
      <c r="AD22" s="1">
        <f t="shared" si="2"/>
        <v>540</v>
      </c>
      <c r="AE22" s="1">
        <f t="shared" si="2"/>
        <v>10931.1</v>
      </c>
      <c r="AF22" s="1">
        <f t="shared" si="2"/>
        <v>0</v>
      </c>
      <c r="AG22" s="1">
        <f>SUM(AG2:AG21)</f>
        <v>38909.49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8ECFF-57C3-4400-B87B-6689643E15FF}">
  <dimension ref="A1:AF22"/>
  <sheetViews>
    <sheetView topLeftCell="T1" workbookViewId="0">
      <selection activeCell="AF22" sqref="AF22"/>
    </sheetView>
  </sheetViews>
  <sheetFormatPr defaultRowHeight="15" x14ac:dyDescent="0.25"/>
  <cols>
    <col min="32" max="32" width="15.85546875" bestFit="1" customWidth="1"/>
  </cols>
  <sheetData>
    <row r="1" spans="1:32" x14ac:dyDescent="0.25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21</v>
      </c>
    </row>
    <row r="2" spans="1:32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1629.92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2444.88</v>
      </c>
      <c r="P2" s="2">
        <f>Financeiro!P2+Complemento!Q2</f>
        <v>814.96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3667.32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SUM(B2:AE2)</f>
        <v>8557.08</v>
      </c>
    </row>
    <row r="3" spans="1:32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4091.22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 t="shared" ref="AF3:AF21" si="0">SUM(B3:AE3)</f>
        <v>4091.22</v>
      </c>
    </row>
    <row r="4" spans="1:32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551.25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1653.75</v>
      </c>
      <c r="Q4" s="2">
        <f>Financeiro!Q4+Complemento!R4</f>
        <v>12127.5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9922.5</v>
      </c>
      <c r="AE4" s="2">
        <f>Financeiro!AE4+Complemento!AF4</f>
        <v>0</v>
      </c>
      <c r="AF4" s="2">
        <f t="shared" si="0"/>
        <v>24255</v>
      </c>
    </row>
    <row r="5" spans="1:32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2758.64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 t="shared" si="0"/>
        <v>2758.64</v>
      </c>
    </row>
    <row r="6" spans="1:32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1866.24</v>
      </c>
      <c r="I6" s="2">
        <f>Financeiro!I6+Complemento!J6</f>
        <v>1866.24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933.12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 t="shared" si="0"/>
        <v>4665.6000000000004</v>
      </c>
    </row>
    <row r="7" spans="1:32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3323.52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 t="shared" si="0"/>
        <v>3323.52</v>
      </c>
    </row>
    <row r="8" spans="1:32" x14ac:dyDescent="0.25">
      <c r="A8" t="s">
        <v>7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2335.64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 t="shared" si="0"/>
        <v>2335.64</v>
      </c>
    </row>
    <row r="9" spans="1:32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10976.220000000001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1291.32</v>
      </c>
      <c r="Q9" s="2">
        <f>Financeiro!Q9+Complemento!R9</f>
        <v>0</v>
      </c>
      <c r="R9" s="2">
        <f>Financeiro!R9+Complemento!S9</f>
        <v>43904.880000000005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7747.92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6456.6</v>
      </c>
      <c r="AE9" s="2">
        <f>Financeiro!AE9+Complemento!AF9</f>
        <v>0</v>
      </c>
      <c r="AF9" s="2">
        <f t="shared" si="0"/>
        <v>70376.94</v>
      </c>
    </row>
    <row r="10" spans="1:32" x14ac:dyDescent="0.25">
      <c r="A10" t="s">
        <v>9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4572.96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5716.2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 t="shared" si="0"/>
        <v>10289.16</v>
      </c>
    </row>
    <row r="11" spans="1:32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13774.72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4304.6000000000004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9470.1200000000008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107184.54</v>
      </c>
      <c r="AE11" s="2">
        <f>Financeiro!AE11+Complemento!AF11</f>
        <v>24536.22</v>
      </c>
      <c r="AF11" s="2">
        <f t="shared" si="0"/>
        <v>159270.19999999998</v>
      </c>
    </row>
    <row r="12" spans="1:32" x14ac:dyDescent="0.25">
      <c r="A12" t="s">
        <v>11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94382.399999999994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14382.08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10786.56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 t="shared" si="0"/>
        <v>119551.03999999999</v>
      </c>
    </row>
    <row r="13" spans="1:32" x14ac:dyDescent="0.25">
      <c r="A13" t="s">
        <v>12</v>
      </c>
      <c r="B13" s="2">
        <f>Financeiro!B13+Complemento!C13</f>
        <v>2819.25</v>
      </c>
      <c r="C13" s="2">
        <f>Financeiro!C13+Complemento!D13</f>
        <v>71608.95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6766.2</v>
      </c>
      <c r="I13" s="2">
        <f>Financeiro!I13+Complemento!J13</f>
        <v>0</v>
      </c>
      <c r="J13" s="2">
        <f>Financeiro!J13+Complemento!K13</f>
        <v>3946.95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6766.2</v>
      </c>
      <c r="P13" s="2">
        <f>Financeiro!P13+Complemento!Q13</f>
        <v>11277</v>
      </c>
      <c r="Q13" s="2">
        <f>Financeiro!Q13+Complemento!R13</f>
        <v>0</v>
      </c>
      <c r="R13" s="2">
        <f>Financeiro!R13+Complemento!S13</f>
        <v>3946.95</v>
      </c>
      <c r="S13" s="2">
        <f>Financeiro!S13+Complemento!T13</f>
        <v>11277</v>
      </c>
      <c r="T13" s="2">
        <f>Financeiro!T13+Complemento!U13</f>
        <v>3383.1</v>
      </c>
      <c r="U13" s="2">
        <f>Financeiro!U13+Complemento!V13</f>
        <v>4510.8</v>
      </c>
      <c r="V13" s="2">
        <f>Financeiro!V13+Complemento!W13</f>
        <v>1691.55</v>
      </c>
      <c r="W13" s="2">
        <f>Financeiro!W13+Complemento!X13</f>
        <v>0</v>
      </c>
      <c r="X13" s="2">
        <f>Financeiro!X13+Complemento!Y13</f>
        <v>84577.5</v>
      </c>
      <c r="Y13" s="2">
        <f>Financeiro!Y13+Complemento!Z13</f>
        <v>0</v>
      </c>
      <c r="Z13" s="2">
        <f>Financeiro!Z13+Complemento!AA13</f>
        <v>6202.35</v>
      </c>
      <c r="AA13" s="2">
        <f>Financeiro!AA13+Complemento!AB13</f>
        <v>137015.54999999999</v>
      </c>
      <c r="AB13" s="2">
        <f>Financeiro!AB13+Complemento!AC13</f>
        <v>15787.8</v>
      </c>
      <c r="AC13" s="2">
        <f>Financeiro!AC13+Complemento!AD13</f>
        <v>2255.4</v>
      </c>
      <c r="AD13" s="2">
        <f>Financeiro!AD13+Complemento!AE13</f>
        <v>35522.550000000003</v>
      </c>
      <c r="AE13" s="2">
        <f>Financeiro!AE13+Complemento!AF13</f>
        <v>11277</v>
      </c>
      <c r="AF13" s="2">
        <f t="shared" si="0"/>
        <v>420632.1</v>
      </c>
    </row>
    <row r="14" spans="1:32" x14ac:dyDescent="0.25">
      <c r="A14" t="s">
        <v>13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1980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990</v>
      </c>
      <c r="AE14" s="2">
        <f>Financeiro!AE14+Complemento!AF14</f>
        <v>0</v>
      </c>
      <c r="AF14" s="2">
        <f t="shared" si="0"/>
        <v>2970</v>
      </c>
    </row>
    <row r="15" spans="1:32" x14ac:dyDescent="0.25">
      <c r="A15" t="s">
        <v>14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2225.66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 t="shared" si="0"/>
        <v>2225.66</v>
      </c>
    </row>
    <row r="16" spans="1:32" x14ac:dyDescent="0.25">
      <c r="A16" t="s">
        <v>15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3960</v>
      </c>
      <c r="Q16" s="2">
        <f>Financeiro!Q16+Complemento!R16</f>
        <v>0</v>
      </c>
      <c r="R16" s="2">
        <f>Financeiro!R16+Complemento!S16</f>
        <v>17325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990</v>
      </c>
      <c r="AD16" s="2">
        <f>Financeiro!AD16+Complemento!AE16</f>
        <v>11880</v>
      </c>
      <c r="AE16" s="2">
        <f>Financeiro!AE16+Complemento!AF16</f>
        <v>0</v>
      </c>
      <c r="AF16" s="2">
        <f t="shared" si="0"/>
        <v>34155</v>
      </c>
    </row>
    <row r="17" spans="1:32" x14ac:dyDescent="0.25">
      <c r="A17" t="s">
        <v>16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10336.200000000001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 t="shared" si="0"/>
        <v>10336.200000000001</v>
      </c>
    </row>
    <row r="18" spans="1:32" x14ac:dyDescent="0.25">
      <c r="A18" t="s">
        <v>17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13093.2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5237.28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 t="shared" si="0"/>
        <v>18330.48</v>
      </c>
    </row>
    <row r="19" spans="1:32" x14ac:dyDescent="0.25">
      <c r="A19" t="s">
        <v>18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17967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1796.7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 t="shared" si="0"/>
        <v>19763.7</v>
      </c>
    </row>
    <row r="20" spans="1:32" x14ac:dyDescent="0.25">
      <c r="A20" t="s">
        <v>19</v>
      </c>
      <c r="B20" s="2">
        <f>Financeiro!B20+Complemento!C20</f>
        <v>28096.799999999999</v>
      </c>
      <c r="C20" s="2">
        <f>Financeiro!C20+Complemento!D20</f>
        <v>243098.4</v>
      </c>
      <c r="D20" s="2">
        <f>Financeiro!D20+Complemento!E20</f>
        <v>0</v>
      </c>
      <c r="E20" s="2">
        <f>Financeiro!E20+Complemento!F20</f>
        <v>177132</v>
      </c>
      <c r="F20" s="2">
        <f>Financeiro!F20+Complemento!G20</f>
        <v>29318.400000000001</v>
      </c>
      <c r="G20" s="2">
        <f>Financeiro!G20+Complemento!H20</f>
        <v>0</v>
      </c>
      <c r="H20" s="2">
        <f>Financeiro!H20+Complemento!I20</f>
        <v>212558.4</v>
      </c>
      <c r="I20" s="2">
        <f>Financeiro!I20+Complemento!J20</f>
        <v>53750.400000000001</v>
      </c>
      <c r="J20" s="2">
        <f>Financeiro!J20+Complemento!K20</f>
        <v>111110.39999999999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160029.6</v>
      </c>
      <c r="N20" s="2">
        <f>Financeiro!N20+Complemento!O20</f>
        <v>47642.400000000001</v>
      </c>
      <c r="O20" s="2">
        <f>Financeiro!O20+Complemento!P20</f>
        <v>17102.400000000001</v>
      </c>
      <c r="P20" s="2">
        <f>Financeiro!P20+Complemento!Q20</f>
        <v>97728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29318.400000000001</v>
      </c>
      <c r="T20" s="2">
        <f>Financeiro!T20+Complemento!U20</f>
        <v>0</v>
      </c>
      <c r="U20" s="2">
        <f>Financeiro!U20+Complemento!V20</f>
        <v>8551.2000000000007</v>
      </c>
      <c r="V20" s="2">
        <f>Financeiro!V20+Complemento!W20</f>
        <v>40123.199999999997</v>
      </c>
      <c r="W20" s="2">
        <f>Financeiro!W20+Complemento!X20</f>
        <v>106279.2</v>
      </c>
      <c r="X20" s="2">
        <f>Financeiro!X20+Complemento!Y20</f>
        <v>207672</v>
      </c>
      <c r="Y20" s="2">
        <f>Financeiro!Y20+Complemento!Z20</f>
        <v>91620</v>
      </c>
      <c r="Z20" s="2">
        <f>Financeiro!Z20+Complemento!AA20</f>
        <v>0</v>
      </c>
      <c r="AA20" s="2">
        <f>Financeiro!AA20+Complemento!AB20</f>
        <v>91620</v>
      </c>
      <c r="AB20" s="2">
        <f>Financeiro!AB20+Complemento!AC20</f>
        <v>550941.6</v>
      </c>
      <c r="AC20" s="2">
        <f>Financeiro!AC20+Complemento!AD20</f>
        <v>4629.6000000000004</v>
      </c>
      <c r="AD20" s="2">
        <f>Financeiro!AD20+Complemento!AE20</f>
        <v>131172</v>
      </c>
      <c r="AE20" s="2">
        <f>Financeiro!AE20+Complemento!AF20</f>
        <v>12345.6</v>
      </c>
      <c r="AF20" s="2">
        <f t="shared" si="0"/>
        <v>2451840</v>
      </c>
    </row>
    <row r="21" spans="1:32" x14ac:dyDescent="0.25">
      <c r="A21" t="s">
        <v>20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8764.7999999999993</v>
      </c>
      <c r="E21" s="2">
        <f>Financeiro!E21+Complemento!F21</f>
        <v>0</v>
      </c>
      <c r="F21" s="2">
        <f>Financeiro!F21+Complemento!G21</f>
        <v>1533.84</v>
      </c>
      <c r="G21" s="2">
        <f>Financeiro!G21+Complemento!H21</f>
        <v>2629.44</v>
      </c>
      <c r="H21" s="2">
        <f>Financeiro!H21+Complemento!I21</f>
        <v>3505.92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10517.76</v>
      </c>
      <c r="L21" s="2">
        <f>Financeiro!L21+Complemento!M21</f>
        <v>4382.3999999999996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 t="shared" si="0"/>
        <v>31334.160000000003</v>
      </c>
    </row>
    <row r="22" spans="1:32" x14ac:dyDescent="0.25">
      <c r="A22" t="s">
        <v>21</v>
      </c>
      <c r="B22" s="2">
        <f t="shared" ref="B22:AE22" si="1">SUM(B2:B21)</f>
        <v>30916.05</v>
      </c>
      <c r="C22" s="2">
        <f t="shared" si="1"/>
        <v>314707.34999999998</v>
      </c>
      <c r="D22" s="2">
        <f t="shared" si="1"/>
        <v>8764.7999999999993</v>
      </c>
      <c r="E22" s="2">
        <f t="shared" si="1"/>
        <v>190225.2</v>
      </c>
      <c r="F22" s="2">
        <f t="shared" si="1"/>
        <v>31403.49</v>
      </c>
      <c r="G22" s="2">
        <f t="shared" si="1"/>
        <v>2629.44</v>
      </c>
      <c r="H22" s="2">
        <f t="shared" si="1"/>
        <v>337807.31999999995</v>
      </c>
      <c r="I22" s="2">
        <f t="shared" si="1"/>
        <v>86152.52</v>
      </c>
      <c r="J22" s="2">
        <f t="shared" si="1"/>
        <v>115057.34999999999</v>
      </c>
      <c r="K22" s="2">
        <f t="shared" si="1"/>
        <v>10517.76</v>
      </c>
      <c r="L22" s="2">
        <f t="shared" si="1"/>
        <v>18764.48</v>
      </c>
      <c r="M22" s="2">
        <f t="shared" si="1"/>
        <v>171005.82</v>
      </c>
      <c r="N22" s="2">
        <f t="shared" si="1"/>
        <v>47642.400000000001</v>
      </c>
      <c r="O22" s="2">
        <f t="shared" si="1"/>
        <v>37100.04</v>
      </c>
      <c r="P22" s="2">
        <f t="shared" si="1"/>
        <v>124298.39</v>
      </c>
      <c r="Q22" s="2">
        <f t="shared" si="1"/>
        <v>12127.5</v>
      </c>
      <c r="R22" s="2">
        <f t="shared" si="1"/>
        <v>77493.03</v>
      </c>
      <c r="S22" s="2">
        <f t="shared" si="1"/>
        <v>40595.4</v>
      </c>
      <c r="T22" s="2">
        <f t="shared" si="1"/>
        <v>9271.02</v>
      </c>
      <c r="U22" s="2">
        <f t="shared" si="1"/>
        <v>15287.66</v>
      </c>
      <c r="V22" s="2">
        <f t="shared" si="1"/>
        <v>41814.75</v>
      </c>
      <c r="W22" s="2">
        <f t="shared" si="1"/>
        <v>106279.2</v>
      </c>
      <c r="X22" s="2">
        <f t="shared" si="1"/>
        <v>305386.94</v>
      </c>
      <c r="Y22" s="2">
        <f t="shared" si="1"/>
        <v>91620</v>
      </c>
      <c r="Z22" s="2">
        <f t="shared" si="1"/>
        <v>13950.27</v>
      </c>
      <c r="AA22" s="2">
        <f t="shared" si="1"/>
        <v>228635.55</v>
      </c>
      <c r="AB22" s="2">
        <f t="shared" si="1"/>
        <v>572445.6</v>
      </c>
      <c r="AC22" s="2">
        <f t="shared" si="1"/>
        <v>7875</v>
      </c>
      <c r="AD22" s="2">
        <f t="shared" si="1"/>
        <v>303128.19</v>
      </c>
      <c r="AE22" s="2">
        <f t="shared" si="1"/>
        <v>48158.82</v>
      </c>
      <c r="AF22" s="2">
        <f>SUM(AF2:AF21)</f>
        <v>3401061.34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2024-10-08T18:34:56Z</dcterms:created>
  <dcterms:modified xsi:type="dcterms:W3CDTF">2024-10-11T17:53:19Z</dcterms:modified>
</cp:coreProperties>
</file>