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0D386280-E142-430B-A5EE-44CC977EEC5E}" xr6:coauthVersionLast="47" xr6:coauthVersionMax="47" xr10:uidLastSave="{00000000-0000-0000-0000-000000000000}"/>
  <bookViews>
    <workbookView xWindow="14310" yWindow="15" windowWidth="14565" windowHeight="15435" activeTab="4" xr2:uid="{23976D2D-A403-4EEF-ABF3-35070E9279DF}"/>
  </bookViews>
  <sheets>
    <sheet name="Delib" sheetId="4" r:id="rId1"/>
    <sheet name="Físico" sheetId="1" r:id="rId2"/>
    <sheet name="Financeiro" sheetId="2" r:id="rId3"/>
    <sheet name="Complemento" sheetId="3" r:id="rId4"/>
    <sheet name="Total" sheetId="5" r:id="rId5"/>
  </sheets>
  <externalReferences>
    <externalReference r:id="rId6"/>
  </externalReferences>
  <definedNames>
    <definedName name="deliba">[1]Deliba!$A$1:$B$27</definedName>
    <definedName name="delibc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4" i="5" l="1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B3" i="5"/>
  <c r="C3" i="5"/>
  <c r="D3" i="5"/>
  <c r="E3" i="5"/>
  <c r="F3" i="5"/>
  <c r="G3" i="5"/>
  <c r="H3" i="5"/>
  <c r="I3" i="5"/>
  <c r="AL3" i="5" s="1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B4" i="5"/>
  <c r="C4" i="5"/>
  <c r="D4" i="5"/>
  <c r="E4" i="5"/>
  <c r="AL4" i="5" s="1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B5" i="5"/>
  <c r="C5" i="5"/>
  <c r="D5" i="5"/>
  <c r="E5" i="5"/>
  <c r="F5" i="5"/>
  <c r="G5" i="5"/>
  <c r="H5" i="5"/>
  <c r="I5" i="5"/>
  <c r="AL5" i="5" s="1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B6" i="5"/>
  <c r="C6" i="5"/>
  <c r="D6" i="5"/>
  <c r="E6" i="5"/>
  <c r="AL6" i="5" s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B7" i="5"/>
  <c r="C7" i="5"/>
  <c r="D7" i="5"/>
  <c r="E7" i="5"/>
  <c r="F7" i="5"/>
  <c r="G7" i="5"/>
  <c r="H7" i="5"/>
  <c r="I7" i="5"/>
  <c r="AL7" i="5" s="1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B8" i="5"/>
  <c r="C8" i="5"/>
  <c r="D8" i="5"/>
  <c r="E8" i="5"/>
  <c r="AL8" i="5" s="1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B9" i="5"/>
  <c r="C9" i="5"/>
  <c r="D9" i="5"/>
  <c r="E9" i="5"/>
  <c r="F9" i="5"/>
  <c r="G9" i="5"/>
  <c r="H9" i="5"/>
  <c r="I9" i="5"/>
  <c r="AL9" i="5" s="1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B11" i="5"/>
  <c r="C11" i="5"/>
  <c r="D11" i="5"/>
  <c r="E11" i="5"/>
  <c r="F11" i="5"/>
  <c r="G11" i="5"/>
  <c r="H11" i="5"/>
  <c r="I11" i="5"/>
  <c r="AL11" i="5" s="1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B12" i="5"/>
  <c r="C12" i="5"/>
  <c r="D12" i="5"/>
  <c r="E12" i="5"/>
  <c r="AL12" i="5" s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B13" i="5"/>
  <c r="C13" i="5"/>
  <c r="D13" i="5"/>
  <c r="E13" i="5"/>
  <c r="F13" i="5"/>
  <c r="G13" i="5"/>
  <c r="H13" i="5"/>
  <c r="I13" i="5"/>
  <c r="AL13" i="5" s="1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B14" i="5"/>
  <c r="C14" i="5"/>
  <c r="D14" i="5"/>
  <c r="E14" i="5"/>
  <c r="AL14" i="5" s="1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B15" i="5"/>
  <c r="C15" i="5"/>
  <c r="D15" i="5"/>
  <c r="E15" i="5"/>
  <c r="F15" i="5"/>
  <c r="G15" i="5"/>
  <c r="H15" i="5"/>
  <c r="I15" i="5"/>
  <c r="AL15" i="5" s="1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B16" i="5"/>
  <c r="C16" i="5"/>
  <c r="D16" i="5"/>
  <c r="E16" i="5"/>
  <c r="AL16" i="5" s="1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B17" i="5"/>
  <c r="C17" i="5"/>
  <c r="D17" i="5"/>
  <c r="E17" i="5"/>
  <c r="F17" i="5"/>
  <c r="G17" i="5"/>
  <c r="H17" i="5"/>
  <c r="I17" i="5"/>
  <c r="AL17" i="5" s="1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B19" i="5"/>
  <c r="C19" i="5"/>
  <c r="D19" i="5"/>
  <c r="E19" i="5"/>
  <c r="F19" i="5"/>
  <c r="G19" i="5"/>
  <c r="H19" i="5"/>
  <c r="I19" i="5"/>
  <c r="AL19" i="5" s="1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B20" i="5"/>
  <c r="C20" i="5"/>
  <c r="D20" i="5"/>
  <c r="E20" i="5"/>
  <c r="AL20" i="5" s="1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B21" i="5"/>
  <c r="C21" i="5"/>
  <c r="D21" i="5"/>
  <c r="E21" i="5"/>
  <c r="F21" i="5"/>
  <c r="G21" i="5"/>
  <c r="H21" i="5"/>
  <c r="I21" i="5"/>
  <c r="AL21" i="5" s="1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B22" i="5"/>
  <c r="C22" i="5"/>
  <c r="D22" i="5"/>
  <c r="E22" i="5"/>
  <c r="AL22" i="5" s="1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B23" i="5"/>
  <c r="C23" i="5"/>
  <c r="D23" i="5"/>
  <c r="E23" i="5"/>
  <c r="F23" i="5"/>
  <c r="G23" i="5"/>
  <c r="H23" i="5"/>
  <c r="I23" i="5"/>
  <c r="AL23" i="5" s="1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B2" i="5"/>
  <c r="AL10" i="5"/>
  <c r="AL18" i="5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" i="3"/>
  <c r="AL2" i="5" l="1"/>
</calcChain>
</file>

<file path=xl/sharedStrings.xml><?xml version="1.0" encoding="utf-8"?>
<sst xmlns="http://schemas.openxmlformats.org/spreadsheetml/2006/main" count="246" uniqueCount="62">
  <si>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</si>
  <si>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</si>
  <si>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</si>
  <si>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</si>
  <si>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</si>
  <si>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</si>
  <si>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</si>
  <si>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</si>
  <si>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</si>
  <si>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</si>
  <si>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0405040016 CORRECAO CIRURGICA DE LAGOFTALMO</t>
  </si>
  <si>
    <t>0405040105 EXPLANTE DE LENTE INTRA OCULAR</t>
  </si>
  <si>
    <t>0405040202 TRATAMENTO DE PTOSE PALPEBRAL</t>
  </si>
  <si>
    <t>0405040210 REPOSICIONAMENTO DE LENTE INTRAOCULAR</t>
  </si>
  <si>
    <t>0405050020 CAPSULOTOMIA A YAG LASER</t>
  </si>
  <si>
    <t>0405050100 FACECTOMIA S/ IMPLANTE DE LENTE INTRA-OCULAR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</si>
  <si>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</si>
  <si>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</si>
  <si>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</si>
  <si>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</si>
  <si>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</si>
  <si>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</si>
  <si>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</si>
  <si>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</si>
  <si>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</si>
  <si>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</si>
  <si>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</si>
  <si>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</si>
  <si>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2306344 HOSPITAL JARAGUA</t>
  </si>
  <si>
    <t>2379627 HOSPITAL SAMARIA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</si>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</sst>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Julho\Detalhado\Ambulatorial\SIA%20FAEC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a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FC4D-B07D-4810-82EF-1AD6AD4AA61E}">
  <dimension ref="A1:B27"/>
  <sheetViews>
    <sheetView workbookViewId="0">
      <selection sqref="A1:B27"/>
    </sheetView>
  </sheetViews>
  <sheetFormatPr defaultRowHeight="15" x14ac:dyDescent="0.25"/>
  <sheetData>
    <row r="1" spans="1:2" x14ac:dyDescent="0.25">
      <c r="A1" t="s">
        <v>60</v>
      </c>
      <c r="B1" t="s">
        <v>61</v>
      </c>
    </row>
    <row r="2" spans="1:2" x14ac:dyDescent="0.25">
      <c r="A2">
        <v>405010010</v>
      </c>
      <c r="B2">
        <v>407.48</v>
      </c>
    </row>
    <row r="3" spans="1:2" x14ac:dyDescent="0.25">
      <c r="A3">
        <v>405010028</v>
      </c>
      <c r="B3">
        <v>278.89999999999998</v>
      </c>
    </row>
    <row r="4" spans="1:2" x14ac:dyDescent="0.25">
      <c r="A4">
        <v>405010079</v>
      </c>
      <c r="B4">
        <v>393.75</v>
      </c>
    </row>
    <row r="5" spans="1:2" x14ac:dyDescent="0.25">
      <c r="A5">
        <v>405010117</v>
      </c>
      <c r="B5">
        <v>689.66</v>
      </c>
    </row>
    <row r="6" spans="1:2" x14ac:dyDescent="0.25">
      <c r="A6">
        <v>405010125</v>
      </c>
      <c r="B6">
        <v>622.08000000000004</v>
      </c>
    </row>
    <row r="7" spans="1:2" x14ac:dyDescent="0.25">
      <c r="A7">
        <v>405020015</v>
      </c>
      <c r="B7">
        <v>1661.76</v>
      </c>
    </row>
    <row r="8" spans="1:2" x14ac:dyDescent="0.25">
      <c r="A8">
        <v>405030045</v>
      </c>
      <c r="B8">
        <v>538.04999999999995</v>
      </c>
    </row>
    <row r="9" spans="1:2" x14ac:dyDescent="0.25">
      <c r="A9">
        <v>405030070</v>
      </c>
      <c r="B9">
        <v>1074.8599999999999</v>
      </c>
    </row>
    <row r="10" spans="1:2" x14ac:dyDescent="0.25">
      <c r="A10">
        <v>405030134</v>
      </c>
      <c r="B10">
        <v>381.08</v>
      </c>
    </row>
    <row r="11" spans="1:2" x14ac:dyDescent="0.25">
      <c r="A11">
        <v>405030193</v>
      </c>
      <c r="B11">
        <v>430.46</v>
      </c>
    </row>
    <row r="12" spans="1:2" x14ac:dyDescent="0.25">
      <c r="A12">
        <v>405040016</v>
      </c>
      <c r="B12">
        <v>564.17999999999995</v>
      </c>
    </row>
    <row r="13" spans="1:2" x14ac:dyDescent="0.25">
      <c r="A13">
        <v>405040105</v>
      </c>
      <c r="B13">
        <v>846.19</v>
      </c>
    </row>
    <row r="14" spans="1:2" x14ac:dyDescent="0.25">
      <c r="A14">
        <v>405050011</v>
      </c>
      <c r="B14">
        <v>499.7</v>
      </c>
    </row>
    <row r="15" spans="1:2" x14ac:dyDescent="0.25">
      <c r="A15">
        <v>405050020</v>
      </c>
      <c r="B15">
        <v>451.08</v>
      </c>
    </row>
    <row r="16" spans="1:2" x14ac:dyDescent="0.25">
      <c r="A16">
        <v>405050097</v>
      </c>
      <c r="B16">
        <v>531.6</v>
      </c>
    </row>
    <row r="17" spans="1:2" x14ac:dyDescent="0.25">
      <c r="A17">
        <v>405050100</v>
      </c>
      <c r="B17">
        <v>483.6</v>
      </c>
    </row>
    <row r="18" spans="1:2" x14ac:dyDescent="0.25">
      <c r="A18">
        <v>405050119</v>
      </c>
      <c r="B18">
        <v>450</v>
      </c>
    </row>
    <row r="19" spans="1:2" x14ac:dyDescent="0.25">
      <c r="A19">
        <v>405050127</v>
      </c>
      <c r="B19">
        <v>405</v>
      </c>
    </row>
    <row r="20" spans="1:2" x14ac:dyDescent="0.25">
      <c r="A20">
        <v>405050143</v>
      </c>
      <c r="B20">
        <v>1083.55</v>
      </c>
    </row>
    <row r="21" spans="1:2" x14ac:dyDescent="0.25">
      <c r="A21">
        <v>405050151</v>
      </c>
      <c r="B21">
        <v>1112.83</v>
      </c>
    </row>
    <row r="22" spans="1:2" x14ac:dyDescent="0.25">
      <c r="A22">
        <v>405050194</v>
      </c>
      <c r="B22">
        <v>405</v>
      </c>
    </row>
    <row r="23" spans="1:2" x14ac:dyDescent="0.25">
      <c r="A23">
        <v>405050216</v>
      </c>
      <c r="B23">
        <v>516.80999999999995</v>
      </c>
    </row>
    <row r="24" spans="1:2" x14ac:dyDescent="0.25">
      <c r="A24">
        <v>405050224</v>
      </c>
      <c r="B24">
        <v>872.88</v>
      </c>
    </row>
    <row r="25" spans="1:2" x14ac:dyDescent="0.25">
      <c r="A25">
        <v>405050321</v>
      </c>
      <c r="B25">
        <v>898.35</v>
      </c>
    </row>
    <row r="26" spans="1:2" x14ac:dyDescent="0.25">
      <c r="A26">
        <v>405050372</v>
      </c>
      <c r="B26">
        <v>450</v>
      </c>
    </row>
    <row r="27" spans="1:2" x14ac:dyDescent="0.25">
      <c r="A27">
        <v>409050083</v>
      </c>
      <c r="B27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4DDD-F3FC-4FE2-BBCC-3D3F73BFC67B}">
  <dimension ref="A1:AL24"/>
  <sheetViews>
    <sheetView workbookViewId="0">
      <selection activeCell="AL24" sqref="A1:AL24"/>
    </sheetView>
  </sheetViews>
  <sheetFormatPr defaultRowHeight="15" x14ac:dyDescent="0.25"/>
  <cols>
    <col min="1" max="1" width="10.7109375" customWidth="1"/>
  </cols>
  <sheetData>
    <row r="1" spans="1:38" x14ac:dyDescent="0.25">
      <c r="A1" t="s">
        <v>0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23</v>
      </c>
    </row>
    <row r="2" spans="1:38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20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22</v>
      </c>
    </row>
    <row r="3" spans="1:38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19</v>
      </c>
      <c r="Y3">
        <v>0</v>
      </c>
      <c r="Z3">
        <v>0</v>
      </c>
      <c r="AA3">
        <v>0</v>
      </c>
      <c r="AB3">
        <v>0</v>
      </c>
      <c r="AC3">
        <v>0</v>
      </c>
      <c r="AD3">
        <v>10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29</v>
      </c>
    </row>
    <row r="4" spans="1:38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8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8</v>
      </c>
    </row>
    <row r="5" spans="1:38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13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15</v>
      </c>
    </row>
    <row r="6" spans="1:38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3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3</v>
      </c>
    </row>
    <row r="7" spans="1:38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2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2</v>
      </c>
    </row>
    <row r="8" spans="1:38" x14ac:dyDescent="0.25">
      <c r="A8" t="s">
        <v>7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28</v>
      </c>
      <c r="U8">
        <v>0</v>
      </c>
      <c r="V8">
        <v>0</v>
      </c>
      <c r="W8">
        <v>4</v>
      </c>
      <c r="X8">
        <v>9</v>
      </c>
      <c r="Y8">
        <v>0</v>
      </c>
      <c r="Z8">
        <v>57</v>
      </c>
      <c r="AA8">
        <v>0</v>
      </c>
      <c r="AB8">
        <v>33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16</v>
      </c>
      <c r="AL8">
        <v>149</v>
      </c>
    </row>
    <row r="9" spans="1:38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25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29</v>
      </c>
    </row>
    <row r="10" spans="1:38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13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3</v>
      </c>
      <c r="X10">
        <v>0</v>
      </c>
      <c r="Y10">
        <v>0</v>
      </c>
      <c r="Z10">
        <v>3</v>
      </c>
      <c r="AA10">
        <v>0</v>
      </c>
      <c r="AB10">
        <v>11</v>
      </c>
      <c r="AC10">
        <v>2</v>
      </c>
      <c r="AD10">
        <v>0</v>
      </c>
      <c r="AE10">
        <v>0</v>
      </c>
      <c r="AF10">
        <v>0</v>
      </c>
      <c r="AG10">
        <v>0</v>
      </c>
      <c r="AH10">
        <v>35</v>
      </c>
      <c r="AI10">
        <v>0</v>
      </c>
      <c r="AJ10">
        <v>5</v>
      </c>
      <c r="AK10">
        <v>4</v>
      </c>
      <c r="AL10">
        <v>76</v>
      </c>
    </row>
    <row r="11" spans="1:38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</v>
      </c>
    </row>
    <row r="12" spans="1:38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1</v>
      </c>
    </row>
    <row r="13" spans="1:38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19</v>
      </c>
      <c r="M13">
        <v>98</v>
      </c>
      <c r="N13">
        <v>0</v>
      </c>
      <c r="O13">
        <v>0</v>
      </c>
      <c r="P13">
        <v>2</v>
      </c>
      <c r="Q13">
        <v>0</v>
      </c>
      <c r="R13">
        <v>0</v>
      </c>
      <c r="S13">
        <v>16</v>
      </c>
      <c r="T13">
        <v>0</v>
      </c>
      <c r="U13">
        <v>0</v>
      </c>
      <c r="V13">
        <v>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141</v>
      </c>
    </row>
    <row r="14" spans="1:38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</v>
      </c>
      <c r="AK14">
        <v>0</v>
      </c>
      <c r="AL14">
        <v>1</v>
      </c>
    </row>
    <row r="15" spans="1:38" x14ac:dyDescent="0.25">
      <c r="A15" t="s">
        <v>14</v>
      </c>
      <c r="B15">
        <v>0</v>
      </c>
      <c r="C15">
        <v>9</v>
      </c>
      <c r="D15">
        <v>22</v>
      </c>
      <c r="E15">
        <v>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112</v>
      </c>
      <c r="M15">
        <v>0</v>
      </c>
      <c r="N15">
        <v>51</v>
      </c>
      <c r="O15">
        <v>0</v>
      </c>
      <c r="P15">
        <v>0</v>
      </c>
      <c r="Q15">
        <v>0</v>
      </c>
      <c r="R15">
        <v>0</v>
      </c>
      <c r="S15">
        <v>0</v>
      </c>
      <c r="T15">
        <v>15</v>
      </c>
      <c r="U15">
        <v>0</v>
      </c>
      <c r="V15">
        <v>12</v>
      </c>
      <c r="W15">
        <v>21</v>
      </c>
      <c r="X15">
        <v>23</v>
      </c>
      <c r="Y15">
        <v>13</v>
      </c>
      <c r="Z15">
        <v>38</v>
      </c>
      <c r="AA15">
        <v>143</v>
      </c>
      <c r="AB15">
        <v>342</v>
      </c>
      <c r="AC15">
        <v>136</v>
      </c>
      <c r="AD15">
        <v>98</v>
      </c>
      <c r="AE15">
        <v>3</v>
      </c>
      <c r="AF15">
        <v>0</v>
      </c>
      <c r="AG15">
        <v>0</v>
      </c>
      <c r="AH15">
        <v>86</v>
      </c>
      <c r="AI15">
        <v>0</v>
      </c>
      <c r="AJ15">
        <v>41</v>
      </c>
      <c r="AK15">
        <v>121</v>
      </c>
      <c r="AL15">
        <v>1290</v>
      </c>
    </row>
    <row r="16" spans="1:38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3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3</v>
      </c>
    </row>
    <row r="17" spans="1:38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1</v>
      </c>
      <c r="AK17">
        <v>1</v>
      </c>
      <c r="AL17">
        <v>2</v>
      </c>
    </row>
    <row r="18" spans="1:38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8</v>
      </c>
      <c r="X18">
        <v>0</v>
      </c>
      <c r="Y18">
        <v>0</v>
      </c>
      <c r="Z18">
        <v>103</v>
      </c>
      <c r="AA18">
        <v>0</v>
      </c>
      <c r="AB18">
        <v>0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112</v>
      </c>
    </row>
    <row r="19" spans="1:38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5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5</v>
      </c>
    </row>
    <row r="20" spans="1:38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73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73</v>
      </c>
    </row>
    <row r="21" spans="1:38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3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24</v>
      </c>
    </row>
    <row r="22" spans="1:38" x14ac:dyDescent="0.25">
      <c r="A22" t="s">
        <v>21</v>
      </c>
      <c r="B22">
        <v>13</v>
      </c>
      <c r="C22">
        <v>0</v>
      </c>
      <c r="D22">
        <v>45</v>
      </c>
      <c r="E22">
        <v>0</v>
      </c>
      <c r="F22">
        <v>0</v>
      </c>
      <c r="G22">
        <v>12</v>
      </c>
      <c r="H22">
        <v>97</v>
      </c>
      <c r="I22">
        <v>0</v>
      </c>
      <c r="J22">
        <v>81</v>
      </c>
      <c r="K22">
        <v>0</v>
      </c>
      <c r="L22">
        <v>75</v>
      </c>
      <c r="M22">
        <v>0</v>
      </c>
      <c r="N22">
        <v>150</v>
      </c>
      <c r="O22">
        <v>0</v>
      </c>
      <c r="P22">
        <v>133</v>
      </c>
      <c r="Q22">
        <v>140</v>
      </c>
      <c r="R22">
        <v>0</v>
      </c>
      <c r="S22">
        <v>0</v>
      </c>
      <c r="T22">
        <v>149</v>
      </c>
      <c r="U22">
        <v>0</v>
      </c>
      <c r="V22">
        <v>11</v>
      </c>
      <c r="W22">
        <v>72</v>
      </c>
      <c r="X22">
        <v>0</v>
      </c>
      <c r="Y22">
        <v>0</v>
      </c>
      <c r="Z22">
        <v>0</v>
      </c>
      <c r="AA22">
        <v>162</v>
      </c>
      <c r="AB22">
        <v>179</v>
      </c>
      <c r="AC22">
        <v>3</v>
      </c>
      <c r="AD22">
        <v>67</v>
      </c>
      <c r="AE22">
        <v>7</v>
      </c>
      <c r="AF22">
        <v>0</v>
      </c>
      <c r="AG22">
        <v>129</v>
      </c>
      <c r="AH22">
        <v>207</v>
      </c>
      <c r="AI22">
        <v>114</v>
      </c>
      <c r="AJ22">
        <v>77</v>
      </c>
      <c r="AK22">
        <v>247</v>
      </c>
      <c r="AL22">
        <v>2170</v>
      </c>
    </row>
    <row r="23" spans="1:38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6</v>
      </c>
      <c r="G23">
        <v>2</v>
      </c>
      <c r="H23">
        <v>3</v>
      </c>
      <c r="I23">
        <v>3</v>
      </c>
      <c r="J23">
        <v>5</v>
      </c>
      <c r="K23">
        <v>3</v>
      </c>
      <c r="L23">
        <v>3</v>
      </c>
      <c r="M23">
        <v>4</v>
      </c>
      <c r="N23">
        <v>2</v>
      </c>
      <c r="O23">
        <v>22</v>
      </c>
      <c r="P23">
        <v>0</v>
      </c>
      <c r="Q23">
        <v>0</v>
      </c>
      <c r="R23">
        <v>1</v>
      </c>
      <c r="S23">
        <v>14</v>
      </c>
      <c r="T23">
        <v>0</v>
      </c>
      <c r="U23">
        <v>3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21</v>
      </c>
      <c r="AC23">
        <v>0</v>
      </c>
      <c r="AD23">
        <v>0</v>
      </c>
      <c r="AE23">
        <v>0</v>
      </c>
      <c r="AF23">
        <v>2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94</v>
      </c>
    </row>
    <row r="24" spans="1:38" x14ac:dyDescent="0.25">
      <c r="A24" t="s">
        <v>23</v>
      </c>
      <c r="B24">
        <v>15</v>
      </c>
      <c r="C24">
        <v>9</v>
      </c>
      <c r="D24">
        <v>67</v>
      </c>
      <c r="E24">
        <v>4</v>
      </c>
      <c r="F24">
        <v>6</v>
      </c>
      <c r="G24">
        <v>14</v>
      </c>
      <c r="H24">
        <v>100</v>
      </c>
      <c r="I24">
        <v>3</v>
      </c>
      <c r="J24">
        <v>86</v>
      </c>
      <c r="K24">
        <v>3</v>
      </c>
      <c r="L24">
        <v>230</v>
      </c>
      <c r="M24">
        <v>105</v>
      </c>
      <c r="N24">
        <v>216</v>
      </c>
      <c r="O24">
        <v>22</v>
      </c>
      <c r="P24">
        <v>275</v>
      </c>
      <c r="Q24">
        <v>140</v>
      </c>
      <c r="R24">
        <v>1</v>
      </c>
      <c r="S24">
        <v>30</v>
      </c>
      <c r="T24">
        <v>192</v>
      </c>
      <c r="U24">
        <v>3</v>
      </c>
      <c r="V24">
        <v>30</v>
      </c>
      <c r="W24">
        <v>121</v>
      </c>
      <c r="X24">
        <v>51</v>
      </c>
      <c r="Y24">
        <v>13</v>
      </c>
      <c r="Z24">
        <v>206</v>
      </c>
      <c r="AA24">
        <v>305</v>
      </c>
      <c r="AB24">
        <v>586</v>
      </c>
      <c r="AC24">
        <v>143</v>
      </c>
      <c r="AD24">
        <v>176</v>
      </c>
      <c r="AE24">
        <v>10</v>
      </c>
      <c r="AF24">
        <v>2</v>
      </c>
      <c r="AG24">
        <v>129</v>
      </c>
      <c r="AH24">
        <v>328</v>
      </c>
      <c r="AI24">
        <v>114</v>
      </c>
      <c r="AJ24">
        <v>125</v>
      </c>
      <c r="AK24">
        <v>390</v>
      </c>
      <c r="AL24">
        <v>4250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662B-498A-41EA-BEBF-8DEBB2F80EB9}">
  <dimension ref="A1:AL24"/>
  <sheetViews>
    <sheetView workbookViewId="0">
      <selection activeCell="A39" sqref="A1:XFD39"/>
    </sheetView>
  </sheetViews>
  <sheetFormatPr defaultRowHeight="15" x14ac:dyDescent="0.25"/>
  <cols>
    <col min="1" max="1" width="10.5703125" customWidth="1"/>
    <col min="2" max="7" width="12.140625" bestFit="1" customWidth="1"/>
    <col min="8" max="10" width="13.28515625" bestFit="1" customWidth="1"/>
    <col min="11" max="12" width="10.5703125" bestFit="1" customWidth="1"/>
    <col min="13" max="13" width="14.28515625" bestFit="1" customWidth="1"/>
    <col min="14" max="14" width="10.5703125" bestFit="1" customWidth="1"/>
    <col min="15" max="15" width="14.28515625" bestFit="1" customWidth="1"/>
    <col min="16" max="18" width="12.140625" bestFit="1" customWidth="1"/>
    <col min="19" max="19" width="10.5703125" bestFit="1" customWidth="1"/>
    <col min="20" max="21" width="13.28515625" bestFit="1" customWidth="1"/>
    <col min="22" max="22" width="15.85546875" bestFit="1" customWidth="1"/>
    <col min="23" max="23" width="13.28515625" bestFit="1" customWidth="1"/>
    <col min="24" max="24" width="15.85546875" bestFit="1" customWidth="1"/>
  </cols>
  <sheetData>
    <row r="1" spans="1:38" x14ac:dyDescent="0.25">
      <c r="A1" t="s">
        <v>0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23</v>
      </c>
    </row>
    <row r="2" spans="1:38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8149.6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407.48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407.48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8964.56</v>
      </c>
    </row>
    <row r="3" spans="1:38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2992.5</v>
      </c>
      <c r="Y3">
        <v>0</v>
      </c>
      <c r="Z3">
        <v>0</v>
      </c>
      <c r="AA3">
        <v>0</v>
      </c>
      <c r="AB3">
        <v>0</v>
      </c>
      <c r="AC3">
        <v>0</v>
      </c>
      <c r="AD3">
        <v>1575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4567.5</v>
      </c>
    </row>
    <row r="4" spans="1:38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5517.28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5517.28</v>
      </c>
    </row>
    <row r="5" spans="1:38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311.04000000000002</v>
      </c>
      <c r="M5">
        <v>0</v>
      </c>
      <c r="N5">
        <v>0</v>
      </c>
      <c r="O5">
        <v>0</v>
      </c>
      <c r="P5">
        <v>4043.52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311.04000000000002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4665.6000000000004</v>
      </c>
    </row>
    <row r="6" spans="1:38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4985.28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4985.28</v>
      </c>
    </row>
    <row r="7" spans="1:38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4671.28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4671.28</v>
      </c>
    </row>
    <row r="8" spans="1:38" x14ac:dyDescent="0.25">
      <c r="A8" t="s">
        <v>7</v>
      </c>
      <c r="B8">
        <v>215.22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3013.08</v>
      </c>
      <c r="U8">
        <v>0</v>
      </c>
      <c r="V8">
        <v>0</v>
      </c>
      <c r="W8">
        <v>430.44</v>
      </c>
      <c r="X8">
        <v>968.49</v>
      </c>
      <c r="Y8">
        <v>0</v>
      </c>
      <c r="Z8">
        <v>6133.77</v>
      </c>
      <c r="AA8">
        <v>0</v>
      </c>
      <c r="AB8">
        <v>3551.13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1721.76</v>
      </c>
      <c r="AL8">
        <v>16033.89</v>
      </c>
    </row>
    <row r="9" spans="1:38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19054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2286.48</v>
      </c>
      <c r="X9">
        <v>0</v>
      </c>
      <c r="Y9">
        <v>0</v>
      </c>
      <c r="Z9">
        <v>0</v>
      </c>
      <c r="AA9">
        <v>0</v>
      </c>
      <c r="AB9">
        <v>0</v>
      </c>
      <c r="AC9">
        <v>762.16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22102.639999999999</v>
      </c>
    </row>
    <row r="10" spans="1:38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5595.98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1291.3800000000001</v>
      </c>
      <c r="X10">
        <v>0</v>
      </c>
      <c r="Y10">
        <v>0</v>
      </c>
      <c r="Z10">
        <v>1291.3800000000001</v>
      </c>
      <c r="AA10">
        <v>0</v>
      </c>
      <c r="AB10">
        <v>4735.0600000000004</v>
      </c>
      <c r="AC10">
        <v>860.92</v>
      </c>
      <c r="AD10">
        <v>0</v>
      </c>
      <c r="AE10">
        <v>0</v>
      </c>
      <c r="AF10">
        <v>0</v>
      </c>
      <c r="AG10">
        <v>0</v>
      </c>
      <c r="AH10">
        <v>15066.1</v>
      </c>
      <c r="AI10">
        <v>0</v>
      </c>
      <c r="AJ10">
        <v>2152.3000000000002</v>
      </c>
      <c r="AK10">
        <v>1721.84</v>
      </c>
      <c r="AL10">
        <v>32714.959999999999</v>
      </c>
    </row>
    <row r="11" spans="1:38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282.08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282.08</v>
      </c>
    </row>
    <row r="12" spans="1:38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846.19</v>
      </c>
      <c r="AL12">
        <v>846.19</v>
      </c>
    </row>
    <row r="13" spans="1:38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17078.72</v>
      </c>
      <c r="M13">
        <v>88090.240000000005</v>
      </c>
      <c r="N13">
        <v>0</v>
      </c>
      <c r="O13">
        <v>0</v>
      </c>
      <c r="P13">
        <v>1797.76</v>
      </c>
      <c r="Q13">
        <v>0</v>
      </c>
      <c r="R13">
        <v>0</v>
      </c>
      <c r="S13">
        <v>14382.08</v>
      </c>
      <c r="T13">
        <v>0</v>
      </c>
      <c r="U13">
        <v>0</v>
      </c>
      <c r="V13">
        <v>5393.28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126742.08</v>
      </c>
    </row>
    <row r="14" spans="1:38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907.2</v>
      </c>
      <c r="AK14">
        <v>0</v>
      </c>
      <c r="AL14">
        <v>907.2</v>
      </c>
    </row>
    <row r="15" spans="1:38" x14ac:dyDescent="0.25">
      <c r="A15" t="s">
        <v>14</v>
      </c>
      <c r="B15">
        <v>0</v>
      </c>
      <c r="C15">
        <v>1014.93</v>
      </c>
      <c r="D15">
        <v>2480.94</v>
      </c>
      <c r="E15">
        <v>451.08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12630.24</v>
      </c>
      <c r="M15">
        <v>0</v>
      </c>
      <c r="N15">
        <v>5751.27</v>
      </c>
      <c r="O15">
        <v>0</v>
      </c>
      <c r="P15">
        <v>0</v>
      </c>
      <c r="Q15">
        <v>0</v>
      </c>
      <c r="R15">
        <v>0</v>
      </c>
      <c r="S15">
        <v>0</v>
      </c>
      <c r="T15">
        <v>1691.55</v>
      </c>
      <c r="U15">
        <v>0</v>
      </c>
      <c r="V15">
        <v>1353.24</v>
      </c>
      <c r="W15">
        <v>2368.17</v>
      </c>
      <c r="X15">
        <v>2593.71</v>
      </c>
      <c r="Y15">
        <v>1466.01</v>
      </c>
      <c r="Z15">
        <v>4285.26</v>
      </c>
      <c r="AA15">
        <v>16126.11</v>
      </c>
      <c r="AB15">
        <v>38567.339999999997</v>
      </c>
      <c r="AC15">
        <v>15336.72</v>
      </c>
      <c r="AD15">
        <v>11051.46</v>
      </c>
      <c r="AE15">
        <v>338.31</v>
      </c>
      <c r="AF15">
        <v>0</v>
      </c>
      <c r="AG15">
        <v>0</v>
      </c>
      <c r="AH15">
        <v>9698.2199999999993</v>
      </c>
      <c r="AI15">
        <v>0</v>
      </c>
      <c r="AJ15">
        <v>4623.57</v>
      </c>
      <c r="AK15">
        <v>13645.17</v>
      </c>
      <c r="AL15">
        <v>145473.29999999999</v>
      </c>
    </row>
    <row r="16" spans="1:38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1450.8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1450.8</v>
      </c>
    </row>
    <row r="17" spans="1:38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1112.83</v>
      </c>
      <c r="AK17">
        <v>1112.83</v>
      </c>
      <c r="AL17">
        <v>2225.66</v>
      </c>
    </row>
    <row r="18" spans="1:38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720</v>
      </c>
      <c r="X18">
        <v>0</v>
      </c>
      <c r="Y18">
        <v>0</v>
      </c>
      <c r="Z18">
        <v>4635</v>
      </c>
      <c r="AA18">
        <v>0</v>
      </c>
      <c r="AB18">
        <v>0</v>
      </c>
      <c r="AC18">
        <v>0</v>
      </c>
      <c r="AD18">
        <v>90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5445</v>
      </c>
    </row>
    <row r="19" spans="1:38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861.35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861.35</v>
      </c>
    </row>
    <row r="20" spans="1:38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31860.12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31860.12</v>
      </c>
    </row>
    <row r="21" spans="1:38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18865.349999999999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2695.05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21560.400000000001</v>
      </c>
    </row>
    <row r="22" spans="1:38" x14ac:dyDescent="0.25">
      <c r="A22" t="s">
        <v>21</v>
      </c>
      <c r="B22">
        <v>10030.799999999999</v>
      </c>
      <c r="C22">
        <v>0</v>
      </c>
      <c r="D22">
        <v>34722</v>
      </c>
      <c r="E22">
        <v>0</v>
      </c>
      <c r="F22">
        <v>0</v>
      </c>
      <c r="G22">
        <v>9259.2000000000007</v>
      </c>
      <c r="H22">
        <v>74845.2</v>
      </c>
      <c r="I22">
        <v>0</v>
      </c>
      <c r="J22">
        <v>62499.6</v>
      </c>
      <c r="K22">
        <v>0</v>
      </c>
      <c r="L22">
        <v>57870</v>
      </c>
      <c r="M22">
        <v>0</v>
      </c>
      <c r="N22">
        <v>115740</v>
      </c>
      <c r="O22">
        <v>0</v>
      </c>
      <c r="P22">
        <v>102622.8</v>
      </c>
      <c r="Q22">
        <v>108024</v>
      </c>
      <c r="R22">
        <v>0</v>
      </c>
      <c r="S22">
        <v>0</v>
      </c>
      <c r="T22">
        <v>114968.4</v>
      </c>
      <c r="U22">
        <v>0</v>
      </c>
      <c r="V22">
        <v>8487.6</v>
      </c>
      <c r="W22">
        <v>55555.199999999997</v>
      </c>
      <c r="X22">
        <v>0</v>
      </c>
      <c r="Y22">
        <v>0</v>
      </c>
      <c r="Z22">
        <v>0</v>
      </c>
      <c r="AA22">
        <v>124999.2</v>
      </c>
      <c r="AB22">
        <v>138116.4</v>
      </c>
      <c r="AC22">
        <v>2314.8000000000002</v>
      </c>
      <c r="AD22">
        <v>51697.2</v>
      </c>
      <c r="AE22">
        <v>5401.2</v>
      </c>
      <c r="AF22">
        <v>0</v>
      </c>
      <c r="AG22">
        <v>99536.4</v>
      </c>
      <c r="AH22">
        <v>159721.20000000001</v>
      </c>
      <c r="AI22">
        <v>87962.4</v>
      </c>
      <c r="AJ22">
        <v>59413.2</v>
      </c>
      <c r="AK22">
        <v>190585.2</v>
      </c>
      <c r="AL22">
        <v>1674372</v>
      </c>
    </row>
    <row r="23" spans="1:38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2629.44</v>
      </c>
      <c r="G23">
        <v>438.24</v>
      </c>
      <c r="H23">
        <v>1314.72</v>
      </c>
      <c r="I23">
        <v>1314.72</v>
      </c>
      <c r="J23">
        <v>2191.1999999999998</v>
      </c>
      <c r="K23">
        <v>657.36</v>
      </c>
      <c r="L23">
        <v>1314.72</v>
      </c>
      <c r="M23">
        <v>1752.96</v>
      </c>
      <c r="N23">
        <v>438.24</v>
      </c>
      <c r="O23">
        <v>4820.6400000000003</v>
      </c>
      <c r="P23">
        <v>0</v>
      </c>
      <c r="Q23">
        <v>0</v>
      </c>
      <c r="R23">
        <v>438.24</v>
      </c>
      <c r="S23">
        <v>3067.68</v>
      </c>
      <c r="T23">
        <v>0</v>
      </c>
      <c r="U23">
        <v>1314.72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9203.0400000000009</v>
      </c>
      <c r="AC23">
        <v>0</v>
      </c>
      <c r="AD23">
        <v>0</v>
      </c>
      <c r="AE23">
        <v>0</v>
      </c>
      <c r="AF23">
        <v>438.24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31334.16</v>
      </c>
    </row>
    <row r="24" spans="1:38" x14ac:dyDescent="0.25">
      <c r="A24" t="s">
        <v>23</v>
      </c>
      <c r="B24">
        <v>10246.02</v>
      </c>
      <c r="C24">
        <v>1014.93</v>
      </c>
      <c r="D24">
        <v>37202.94</v>
      </c>
      <c r="E24">
        <v>451.08</v>
      </c>
      <c r="F24">
        <v>2629.44</v>
      </c>
      <c r="G24">
        <v>9697.44</v>
      </c>
      <c r="H24">
        <v>76159.92</v>
      </c>
      <c r="I24">
        <v>1314.72</v>
      </c>
      <c r="J24">
        <v>64690.8</v>
      </c>
      <c r="K24">
        <v>657.36</v>
      </c>
      <c r="L24">
        <v>97354.32</v>
      </c>
      <c r="M24">
        <v>94828.479999999996</v>
      </c>
      <c r="N24">
        <v>127525.49</v>
      </c>
      <c r="O24">
        <v>4820.6400000000003</v>
      </c>
      <c r="P24">
        <v>183760.83</v>
      </c>
      <c r="Q24">
        <v>108024</v>
      </c>
      <c r="R24">
        <v>438.24</v>
      </c>
      <c r="S24">
        <v>17449.759999999998</v>
      </c>
      <c r="T24">
        <v>119673.03</v>
      </c>
      <c r="U24">
        <v>1314.72</v>
      </c>
      <c r="V24">
        <v>15641.6</v>
      </c>
      <c r="W24">
        <v>72061.919999999998</v>
      </c>
      <c r="X24">
        <v>6554.7</v>
      </c>
      <c r="Y24">
        <v>1466.01</v>
      </c>
      <c r="Z24">
        <v>17206.759999999998</v>
      </c>
      <c r="AA24">
        <v>141125.31</v>
      </c>
      <c r="AB24">
        <v>194172.97</v>
      </c>
      <c r="AC24">
        <v>19682.080000000002</v>
      </c>
      <c r="AD24">
        <v>64413.66</v>
      </c>
      <c r="AE24">
        <v>5739.51</v>
      </c>
      <c r="AF24">
        <v>438.24</v>
      </c>
      <c r="AG24">
        <v>99536.4</v>
      </c>
      <c r="AH24">
        <v>184485.52</v>
      </c>
      <c r="AI24">
        <v>87962.4</v>
      </c>
      <c r="AJ24">
        <v>68209.100000000006</v>
      </c>
      <c r="AK24">
        <v>209632.99</v>
      </c>
      <c r="AL24">
        <v>2147583.33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BC03-0BBB-41D3-A80B-8737853A5ABE}">
  <dimension ref="A1:AM24"/>
  <sheetViews>
    <sheetView topLeftCell="B1" workbookViewId="0">
      <selection activeCell="C2" sqref="C2"/>
    </sheetView>
  </sheetViews>
  <sheetFormatPr defaultRowHeight="15" x14ac:dyDescent="0.25"/>
  <cols>
    <col min="1" max="1" width="10" customWidth="1"/>
    <col min="2" max="2" width="10.85546875" customWidth="1"/>
    <col min="3" max="4" width="12.140625" bestFit="1" customWidth="1"/>
    <col min="5" max="5" width="13.28515625" bestFit="1" customWidth="1"/>
    <col min="6" max="8" width="12.140625" bestFit="1" customWidth="1"/>
    <col min="9" max="9" width="13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4" width="12.140625" bestFit="1" customWidth="1"/>
    <col min="15" max="15" width="13.28515625" bestFit="1" customWidth="1"/>
    <col min="16" max="16" width="12.140625" bestFit="1" customWidth="1"/>
    <col min="17" max="17" width="14.28515625" bestFit="1" customWidth="1"/>
    <col min="18" max="18" width="13.28515625" bestFit="1" customWidth="1"/>
    <col min="19" max="19" width="10.5703125" bestFit="1" customWidth="1"/>
    <col min="20" max="20" width="12.140625" bestFit="1" customWidth="1"/>
    <col min="21" max="21" width="13.28515625" bestFit="1" customWidth="1"/>
    <col min="22" max="22" width="12.140625" bestFit="1" customWidth="1"/>
    <col min="23" max="25" width="13.28515625" bestFit="1" customWidth="1"/>
    <col min="26" max="26" width="12.140625" bestFit="1" customWidth="1"/>
    <col min="27" max="27" width="13.28515625" bestFit="1" customWidth="1"/>
    <col min="28" max="29" width="14.28515625" bestFit="1" customWidth="1"/>
    <col min="30" max="31" width="13.28515625" bestFit="1" customWidth="1"/>
    <col min="32" max="32" width="12.140625" bestFit="1" customWidth="1"/>
    <col min="33" max="33" width="10.5703125" bestFit="1" customWidth="1"/>
    <col min="34" max="34" width="13.28515625" bestFit="1" customWidth="1"/>
    <col min="35" max="35" width="14.28515625" bestFit="1" customWidth="1"/>
    <col min="36" max="37" width="13.28515625" bestFit="1" customWidth="1"/>
    <col min="38" max="38" width="14.28515625" bestFit="1" customWidth="1"/>
    <col min="39" max="39" width="15.85546875" bestFit="1" customWidth="1"/>
  </cols>
  <sheetData>
    <row r="1" spans="1:39" x14ac:dyDescent="0.25">
      <c r="B1" t="s">
        <v>0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23</v>
      </c>
    </row>
    <row r="2" spans="1:39" x14ac:dyDescent="0.25">
      <c r="A2">
        <f>LEFT(B2,10)*1</f>
        <v>405010010</v>
      </c>
      <c r="B2" t="s">
        <v>1</v>
      </c>
      <c r="C2" s="1">
        <f>IFERROR(VLOOKUP($A2,delibc,2,0)*(Físico!B2),0)</f>
        <v>0</v>
      </c>
      <c r="D2" s="1">
        <f>IFERROR(VLOOKUP($A2,delibc,2,0)*(Físico!C2),0)</f>
        <v>0</v>
      </c>
      <c r="E2" s="1">
        <f>IFERROR(VLOOKUP($A2,delibc,2,0)*(Físico!D2),0)</f>
        <v>0</v>
      </c>
      <c r="F2" s="1">
        <f>IFERROR(VLOOKUP($A2,delibc,2,0)*(Físico!E2),0)</f>
        <v>0</v>
      </c>
      <c r="G2" s="1">
        <f>IFERROR(VLOOKUP($A2,delibc,2,0)*(Físico!F2),0)</f>
        <v>0</v>
      </c>
      <c r="H2" s="1">
        <f>IFERROR(VLOOKUP($A2,delibc,2,0)*(Físico!G2),0)</f>
        <v>0</v>
      </c>
      <c r="I2" s="1">
        <f>IFERROR(VLOOKUP($A2,delibc,2,0)*(Físico!H2),0)</f>
        <v>0</v>
      </c>
      <c r="J2" s="1">
        <f>IFERROR(VLOOKUP($A2,delibc,2,0)*(Físico!I2),0)</f>
        <v>0</v>
      </c>
      <c r="K2" s="1">
        <f>IFERROR(VLOOKUP($A2,delibc,2,0)*(Físico!J2),0)</f>
        <v>0</v>
      </c>
      <c r="L2" s="1">
        <f>IFERROR(VLOOKUP($A2,delibc,2,0)*(Físico!K2),0)</f>
        <v>0</v>
      </c>
      <c r="M2" s="1">
        <f>IFERROR(VLOOKUP($A2,delibc,2,0)*(Físico!L2),0)</f>
        <v>8149.6</v>
      </c>
      <c r="N2" s="1">
        <f>IFERROR(VLOOKUP($A2,delibc,2,0)*(Físico!M2),0)</f>
        <v>0</v>
      </c>
      <c r="O2" s="1">
        <f>IFERROR(VLOOKUP($A2,delibc,2,0)*(Físico!N2),0)</f>
        <v>0</v>
      </c>
      <c r="P2" s="1">
        <f>IFERROR(VLOOKUP($A2,delibc,2,0)*(Físico!O2),0)</f>
        <v>0</v>
      </c>
      <c r="Q2" s="1">
        <f>IFERROR(VLOOKUP($A2,delibc,2,0)*(Físico!P2),0)</f>
        <v>0</v>
      </c>
      <c r="R2" s="1">
        <f>IFERROR(VLOOKUP($A2,delibc,2,0)*(Físico!Q2),0)</f>
        <v>0</v>
      </c>
      <c r="S2" s="1">
        <f>IFERROR(VLOOKUP($A2,delibc,2,0)*(Físico!R2),0)</f>
        <v>0</v>
      </c>
      <c r="T2" s="1">
        <f>IFERROR(VLOOKUP($A2,delibc,2,0)*(Físico!S2),0)</f>
        <v>0</v>
      </c>
      <c r="U2" s="1">
        <f>IFERROR(VLOOKUP($A2,delibc,2,0)*(Físico!T2),0)</f>
        <v>0</v>
      </c>
      <c r="V2" s="1">
        <f>IFERROR(VLOOKUP($A2,delibc,2,0)*(Físico!U2),0)</f>
        <v>0</v>
      </c>
      <c r="W2" s="1">
        <f>IFERROR(VLOOKUP($A2,delibc,2,0)*(Físico!V2),0)</f>
        <v>407.48</v>
      </c>
      <c r="X2" s="1">
        <f>IFERROR(VLOOKUP($A2,delibc,2,0)*(Físico!W2),0)</f>
        <v>0</v>
      </c>
      <c r="Y2" s="1">
        <f>IFERROR(VLOOKUP($A2,delibc,2,0)*(Físico!X2),0)</f>
        <v>0</v>
      </c>
      <c r="Z2" s="1">
        <f>IFERROR(VLOOKUP($A2,delibc,2,0)*(Físico!Y2),0)</f>
        <v>0</v>
      </c>
      <c r="AA2" s="1">
        <f>IFERROR(VLOOKUP($A2,delibc,2,0)*(Físico!Z2),0)</f>
        <v>0</v>
      </c>
      <c r="AB2" s="1">
        <f>IFERROR(VLOOKUP($A2,delibc,2,0)*(Físico!AA2),0)</f>
        <v>0</v>
      </c>
      <c r="AC2" s="1">
        <f>IFERROR(VLOOKUP($A2,delibc,2,0)*(Físico!AB2),0)</f>
        <v>0</v>
      </c>
      <c r="AD2" s="1">
        <f>IFERROR(VLOOKUP($A2,delibc,2,0)*(Físico!AC2),0)</f>
        <v>407.48</v>
      </c>
      <c r="AE2" s="1">
        <f>IFERROR(VLOOKUP($A2,delibc,2,0)*(Físico!AD2),0)</f>
        <v>0</v>
      </c>
      <c r="AF2" s="1">
        <f>IFERROR(VLOOKUP($A2,delibc,2,0)*(Físico!AE2),0)</f>
        <v>0</v>
      </c>
      <c r="AG2" s="1">
        <f>IFERROR(VLOOKUP($A2,delibc,2,0)*(Físico!AF2),0)</f>
        <v>0</v>
      </c>
      <c r="AH2" s="1">
        <f>IFERROR(VLOOKUP($A2,delibc,2,0)*(Físico!AG2),0)</f>
        <v>0</v>
      </c>
      <c r="AI2" s="1">
        <f>IFERROR(VLOOKUP($A2,delibc,2,0)*(Físico!AH2),0)</f>
        <v>0</v>
      </c>
      <c r="AJ2" s="1">
        <f>IFERROR(VLOOKUP($A2,delibc,2,0)*(Físico!AI2),0)</f>
        <v>0</v>
      </c>
      <c r="AK2" s="1">
        <f>IFERROR(VLOOKUP($A2,delibc,2,0)*(Físico!AJ2),0)</f>
        <v>0</v>
      </c>
      <c r="AL2" s="1">
        <f>IFERROR(VLOOKUP($A2,delibc,2,0)*(Físico!AK2),0)</f>
        <v>0</v>
      </c>
      <c r="AM2" s="1">
        <f>SUM(C2:AL2)</f>
        <v>8964.56</v>
      </c>
    </row>
    <row r="3" spans="1:39" x14ac:dyDescent="0.25">
      <c r="A3">
        <f t="shared" ref="A3:A23" si="0">LEFT(B3,10)*1</f>
        <v>405010079</v>
      </c>
      <c r="B3" t="s">
        <v>2</v>
      </c>
      <c r="C3" s="1">
        <f>IFERROR(VLOOKUP($A3,delibc,2,0)*(Físico!B3),0)</f>
        <v>0</v>
      </c>
      <c r="D3" s="1">
        <f>IFERROR(VLOOKUP($A3,delibc,2,0)*(Físico!C3),0)</f>
        <v>0</v>
      </c>
      <c r="E3" s="1">
        <f>IFERROR(VLOOKUP($A3,delibc,2,0)*(Físico!D3),0)</f>
        <v>0</v>
      </c>
      <c r="F3" s="1">
        <f>IFERROR(VLOOKUP($A3,delibc,2,0)*(Físico!E3),0)</f>
        <v>0</v>
      </c>
      <c r="G3" s="1">
        <f>IFERROR(VLOOKUP($A3,delibc,2,0)*(Físico!F3),0)</f>
        <v>0</v>
      </c>
      <c r="H3" s="1">
        <f>IFERROR(VLOOKUP($A3,delibc,2,0)*(Físico!G3),0)</f>
        <v>0</v>
      </c>
      <c r="I3" s="1">
        <f>IFERROR(VLOOKUP($A3,delibc,2,0)*(Físico!H3),0)</f>
        <v>0</v>
      </c>
      <c r="J3" s="1">
        <f>IFERROR(VLOOKUP($A3,delibc,2,0)*(Físico!I3),0)</f>
        <v>0</v>
      </c>
      <c r="K3" s="1">
        <f>IFERROR(VLOOKUP($A3,delibc,2,0)*(Físico!J3),0)</f>
        <v>0</v>
      </c>
      <c r="L3" s="1">
        <f>IFERROR(VLOOKUP($A3,delibc,2,0)*(Físico!K3),0)</f>
        <v>0</v>
      </c>
      <c r="M3" s="1">
        <f>IFERROR(VLOOKUP($A3,delibc,2,0)*(Físico!L3),0)</f>
        <v>0</v>
      </c>
      <c r="N3" s="1">
        <f>IFERROR(VLOOKUP($A3,delibc,2,0)*(Físico!M3),0)</f>
        <v>0</v>
      </c>
      <c r="O3" s="1">
        <f>IFERROR(VLOOKUP($A3,delibc,2,0)*(Físico!N3),0)</f>
        <v>0</v>
      </c>
      <c r="P3" s="1">
        <f>IFERROR(VLOOKUP($A3,delibc,2,0)*(Físico!O3),0)</f>
        <v>0</v>
      </c>
      <c r="Q3" s="1">
        <f>IFERROR(VLOOKUP($A3,delibc,2,0)*(Físico!P3),0)</f>
        <v>0</v>
      </c>
      <c r="R3" s="1">
        <f>IFERROR(VLOOKUP($A3,delibc,2,0)*(Físico!Q3),0)</f>
        <v>0</v>
      </c>
      <c r="S3" s="1">
        <f>IFERROR(VLOOKUP($A3,delibc,2,0)*(Físico!R3),0)</f>
        <v>0</v>
      </c>
      <c r="T3" s="1">
        <f>IFERROR(VLOOKUP($A3,delibc,2,0)*(Físico!S3),0)</f>
        <v>0</v>
      </c>
      <c r="U3" s="1">
        <f>IFERROR(VLOOKUP($A3,delibc,2,0)*(Físico!T3),0)</f>
        <v>0</v>
      </c>
      <c r="V3" s="1">
        <f>IFERROR(VLOOKUP($A3,delibc,2,0)*(Físico!U3),0)</f>
        <v>0</v>
      </c>
      <c r="W3" s="1">
        <f>IFERROR(VLOOKUP($A3,delibc,2,0)*(Físico!V3),0)</f>
        <v>0</v>
      </c>
      <c r="X3" s="1">
        <f>IFERROR(VLOOKUP($A3,delibc,2,0)*(Físico!W3),0)</f>
        <v>0</v>
      </c>
      <c r="Y3" s="1">
        <f>IFERROR(VLOOKUP($A3,delibc,2,0)*(Físico!X3),0)</f>
        <v>7481.25</v>
      </c>
      <c r="Z3" s="1">
        <f>IFERROR(VLOOKUP($A3,delibc,2,0)*(Físico!Y3),0)</f>
        <v>0</v>
      </c>
      <c r="AA3" s="1">
        <f>IFERROR(VLOOKUP($A3,delibc,2,0)*(Físico!Z3),0)</f>
        <v>0</v>
      </c>
      <c r="AB3" s="1">
        <f>IFERROR(VLOOKUP($A3,delibc,2,0)*(Físico!AA3),0)</f>
        <v>0</v>
      </c>
      <c r="AC3" s="1">
        <f>IFERROR(VLOOKUP($A3,delibc,2,0)*(Físico!AB3),0)</f>
        <v>0</v>
      </c>
      <c r="AD3" s="1">
        <f>IFERROR(VLOOKUP($A3,delibc,2,0)*(Físico!AC3),0)</f>
        <v>0</v>
      </c>
      <c r="AE3" s="1">
        <f>IFERROR(VLOOKUP($A3,delibc,2,0)*(Físico!AD3),0)</f>
        <v>3937.5</v>
      </c>
      <c r="AF3" s="1">
        <f>IFERROR(VLOOKUP($A3,delibc,2,0)*(Físico!AE3),0)</f>
        <v>0</v>
      </c>
      <c r="AG3" s="1">
        <f>IFERROR(VLOOKUP($A3,delibc,2,0)*(Físico!AF3),0)</f>
        <v>0</v>
      </c>
      <c r="AH3" s="1">
        <f>IFERROR(VLOOKUP($A3,delibc,2,0)*(Físico!AG3),0)</f>
        <v>0</v>
      </c>
      <c r="AI3" s="1">
        <f>IFERROR(VLOOKUP($A3,delibc,2,0)*(Físico!AH3),0)</f>
        <v>0</v>
      </c>
      <c r="AJ3" s="1">
        <f>IFERROR(VLOOKUP($A3,delibc,2,0)*(Físico!AI3),0)</f>
        <v>0</v>
      </c>
      <c r="AK3" s="1">
        <f>IFERROR(VLOOKUP($A3,delibc,2,0)*(Físico!AJ3),0)</f>
        <v>0</v>
      </c>
      <c r="AL3" s="1">
        <f>IFERROR(VLOOKUP($A3,delibc,2,0)*(Físico!AK3),0)</f>
        <v>0</v>
      </c>
      <c r="AM3" s="1">
        <f t="shared" ref="AM3:AM23" si="1">SUM(C3:AL3)</f>
        <v>11418.75</v>
      </c>
    </row>
    <row r="4" spans="1:39" x14ac:dyDescent="0.25">
      <c r="A4">
        <f t="shared" si="0"/>
        <v>405010117</v>
      </c>
      <c r="B4" t="s">
        <v>3</v>
      </c>
      <c r="C4" s="1">
        <f>IFERROR(VLOOKUP($A4,delibc,2,0)*(Físico!B4),0)</f>
        <v>0</v>
      </c>
      <c r="D4" s="1">
        <f>IFERROR(VLOOKUP($A4,delibc,2,0)*(Físico!C4),0)</f>
        <v>0</v>
      </c>
      <c r="E4" s="1">
        <f>IFERROR(VLOOKUP($A4,delibc,2,0)*(Físico!D4),0)</f>
        <v>0</v>
      </c>
      <c r="F4" s="1">
        <f>IFERROR(VLOOKUP($A4,delibc,2,0)*(Físico!E4),0)</f>
        <v>0</v>
      </c>
      <c r="G4" s="1">
        <f>IFERROR(VLOOKUP($A4,delibc,2,0)*(Físico!F4),0)</f>
        <v>0</v>
      </c>
      <c r="H4" s="1">
        <f>IFERROR(VLOOKUP($A4,delibc,2,0)*(Físico!G4),0)</f>
        <v>0</v>
      </c>
      <c r="I4" s="1">
        <f>IFERROR(VLOOKUP($A4,delibc,2,0)*(Físico!H4),0)</f>
        <v>0</v>
      </c>
      <c r="J4" s="1">
        <f>IFERROR(VLOOKUP($A4,delibc,2,0)*(Físico!I4),0)</f>
        <v>0</v>
      </c>
      <c r="K4" s="1">
        <f>IFERROR(VLOOKUP($A4,delibc,2,0)*(Físico!J4),0)</f>
        <v>0</v>
      </c>
      <c r="L4" s="1">
        <f>IFERROR(VLOOKUP($A4,delibc,2,0)*(Físico!K4),0)</f>
        <v>0</v>
      </c>
      <c r="M4" s="1">
        <f>IFERROR(VLOOKUP($A4,delibc,2,0)*(Físico!L4),0)</f>
        <v>0</v>
      </c>
      <c r="N4" s="1">
        <f>IFERROR(VLOOKUP($A4,delibc,2,0)*(Físico!M4),0)</f>
        <v>0</v>
      </c>
      <c r="O4" s="1">
        <f>IFERROR(VLOOKUP($A4,delibc,2,0)*(Físico!N4),0)</f>
        <v>0</v>
      </c>
      <c r="P4" s="1">
        <f>IFERROR(VLOOKUP($A4,delibc,2,0)*(Físico!O4),0)</f>
        <v>0</v>
      </c>
      <c r="Q4" s="1">
        <f>IFERROR(VLOOKUP($A4,delibc,2,0)*(Físico!P4),0)</f>
        <v>5517.28</v>
      </c>
      <c r="R4" s="1">
        <f>IFERROR(VLOOKUP($A4,delibc,2,0)*(Físico!Q4),0)</f>
        <v>0</v>
      </c>
      <c r="S4" s="1">
        <f>IFERROR(VLOOKUP($A4,delibc,2,0)*(Físico!R4),0)</f>
        <v>0</v>
      </c>
      <c r="T4" s="1">
        <f>IFERROR(VLOOKUP($A4,delibc,2,0)*(Físico!S4),0)</f>
        <v>0</v>
      </c>
      <c r="U4" s="1">
        <f>IFERROR(VLOOKUP($A4,delibc,2,0)*(Físico!T4),0)</f>
        <v>0</v>
      </c>
      <c r="V4" s="1">
        <f>IFERROR(VLOOKUP($A4,delibc,2,0)*(Físico!U4),0)</f>
        <v>0</v>
      </c>
      <c r="W4" s="1">
        <f>IFERROR(VLOOKUP($A4,delibc,2,0)*(Físico!V4),0)</f>
        <v>0</v>
      </c>
      <c r="X4" s="1">
        <f>IFERROR(VLOOKUP($A4,delibc,2,0)*(Físico!W4),0)</f>
        <v>0</v>
      </c>
      <c r="Y4" s="1">
        <f>IFERROR(VLOOKUP($A4,delibc,2,0)*(Físico!X4),0)</f>
        <v>0</v>
      </c>
      <c r="Z4" s="1">
        <f>IFERROR(VLOOKUP($A4,delibc,2,0)*(Físico!Y4),0)</f>
        <v>0</v>
      </c>
      <c r="AA4" s="1">
        <f>IFERROR(VLOOKUP($A4,delibc,2,0)*(Físico!Z4),0)</f>
        <v>0</v>
      </c>
      <c r="AB4" s="1">
        <f>IFERROR(VLOOKUP($A4,delibc,2,0)*(Físico!AA4),0)</f>
        <v>0</v>
      </c>
      <c r="AC4" s="1">
        <f>IFERROR(VLOOKUP($A4,delibc,2,0)*(Físico!AB4),0)</f>
        <v>0</v>
      </c>
      <c r="AD4" s="1">
        <f>IFERROR(VLOOKUP($A4,delibc,2,0)*(Físico!AC4),0)</f>
        <v>0</v>
      </c>
      <c r="AE4" s="1">
        <f>IFERROR(VLOOKUP($A4,delibc,2,0)*(Físico!AD4),0)</f>
        <v>0</v>
      </c>
      <c r="AF4" s="1">
        <f>IFERROR(VLOOKUP($A4,delibc,2,0)*(Físico!AE4),0)</f>
        <v>0</v>
      </c>
      <c r="AG4" s="1">
        <f>IFERROR(VLOOKUP($A4,delibc,2,0)*(Físico!AF4),0)</f>
        <v>0</v>
      </c>
      <c r="AH4" s="1">
        <f>IFERROR(VLOOKUP($A4,delibc,2,0)*(Físico!AG4),0)</f>
        <v>0</v>
      </c>
      <c r="AI4" s="1">
        <f>IFERROR(VLOOKUP($A4,delibc,2,0)*(Físico!AH4),0)</f>
        <v>0</v>
      </c>
      <c r="AJ4" s="1">
        <f>IFERROR(VLOOKUP($A4,delibc,2,0)*(Físico!AI4),0)</f>
        <v>0</v>
      </c>
      <c r="AK4" s="1">
        <f>IFERROR(VLOOKUP($A4,delibc,2,0)*(Físico!AJ4),0)</f>
        <v>0</v>
      </c>
      <c r="AL4" s="1">
        <f>IFERROR(VLOOKUP($A4,delibc,2,0)*(Físico!AK4),0)</f>
        <v>0</v>
      </c>
      <c r="AM4" s="1">
        <f t="shared" si="1"/>
        <v>5517.28</v>
      </c>
    </row>
    <row r="5" spans="1:39" x14ac:dyDescent="0.25">
      <c r="A5">
        <f t="shared" si="0"/>
        <v>405010125</v>
      </c>
      <c r="B5" t="s">
        <v>4</v>
      </c>
      <c r="C5" s="1">
        <f>IFERROR(VLOOKUP($A5,delibc,2,0)*(Físico!B5),0)</f>
        <v>0</v>
      </c>
      <c r="D5" s="1">
        <f>IFERROR(VLOOKUP($A5,delibc,2,0)*(Físico!C5),0)</f>
        <v>0</v>
      </c>
      <c r="E5" s="1">
        <f>IFERROR(VLOOKUP($A5,delibc,2,0)*(Físico!D5),0)</f>
        <v>0</v>
      </c>
      <c r="F5" s="1">
        <f>IFERROR(VLOOKUP($A5,delibc,2,0)*(Físico!E5),0)</f>
        <v>0</v>
      </c>
      <c r="G5" s="1">
        <f>IFERROR(VLOOKUP($A5,delibc,2,0)*(Físico!F5),0)</f>
        <v>0</v>
      </c>
      <c r="H5" s="1">
        <f>IFERROR(VLOOKUP($A5,delibc,2,0)*(Físico!G5),0)</f>
        <v>0</v>
      </c>
      <c r="I5" s="1">
        <f>IFERROR(VLOOKUP($A5,delibc,2,0)*(Físico!H5),0)</f>
        <v>0</v>
      </c>
      <c r="J5" s="1">
        <f>IFERROR(VLOOKUP($A5,delibc,2,0)*(Físico!I5),0)</f>
        <v>0</v>
      </c>
      <c r="K5" s="1">
        <f>IFERROR(VLOOKUP($A5,delibc,2,0)*(Físico!J5),0)</f>
        <v>0</v>
      </c>
      <c r="L5" s="1">
        <f>IFERROR(VLOOKUP($A5,delibc,2,0)*(Físico!K5),0)</f>
        <v>0</v>
      </c>
      <c r="M5" s="1">
        <f>IFERROR(VLOOKUP($A5,delibc,2,0)*(Físico!L5),0)</f>
        <v>622.08000000000004</v>
      </c>
      <c r="N5" s="1">
        <f>IFERROR(VLOOKUP($A5,delibc,2,0)*(Físico!M5),0)</f>
        <v>0</v>
      </c>
      <c r="O5" s="1">
        <f>IFERROR(VLOOKUP($A5,delibc,2,0)*(Físico!N5),0)</f>
        <v>0</v>
      </c>
      <c r="P5" s="1">
        <f>IFERROR(VLOOKUP($A5,delibc,2,0)*(Físico!O5),0)</f>
        <v>0</v>
      </c>
      <c r="Q5" s="1">
        <f>IFERROR(VLOOKUP($A5,delibc,2,0)*(Físico!P5),0)</f>
        <v>8087.0400000000009</v>
      </c>
      <c r="R5" s="1">
        <f>IFERROR(VLOOKUP($A5,delibc,2,0)*(Físico!Q5),0)</f>
        <v>0</v>
      </c>
      <c r="S5" s="1">
        <f>IFERROR(VLOOKUP($A5,delibc,2,0)*(Físico!R5),0)</f>
        <v>0</v>
      </c>
      <c r="T5" s="1">
        <f>IFERROR(VLOOKUP($A5,delibc,2,0)*(Físico!S5),0)</f>
        <v>0</v>
      </c>
      <c r="U5" s="1">
        <f>IFERROR(VLOOKUP($A5,delibc,2,0)*(Físico!T5),0)</f>
        <v>0</v>
      </c>
      <c r="V5" s="1">
        <f>IFERROR(VLOOKUP($A5,delibc,2,0)*(Físico!U5),0)</f>
        <v>0</v>
      </c>
      <c r="W5" s="1">
        <f>IFERROR(VLOOKUP($A5,delibc,2,0)*(Físico!V5),0)</f>
        <v>0</v>
      </c>
      <c r="X5" s="1">
        <f>IFERROR(VLOOKUP($A5,delibc,2,0)*(Físico!W5),0)</f>
        <v>622.08000000000004</v>
      </c>
      <c r="Y5" s="1">
        <f>IFERROR(VLOOKUP($A5,delibc,2,0)*(Físico!X5),0)</f>
        <v>0</v>
      </c>
      <c r="Z5" s="1">
        <f>IFERROR(VLOOKUP($A5,delibc,2,0)*(Físico!Y5),0)</f>
        <v>0</v>
      </c>
      <c r="AA5" s="1">
        <f>IFERROR(VLOOKUP($A5,delibc,2,0)*(Físico!Z5),0)</f>
        <v>0</v>
      </c>
      <c r="AB5" s="1">
        <f>IFERROR(VLOOKUP($A5,delibc,2,0)*(Físico!AA5),0)</f>
        <v>0</v>
      </c>
      <c r="AC5" s="1">
        <f>IFERROR(VLOOKUP($A5,delibc,2,0)*(Físico!AB5),0)</f>
        <v>0</v>
      </c>
      <c r="AD5" s="1">
        <f>IFERROR(VLOOKUP($A5,delibc,2,0)*(Físico!AC5),0)</f>
        <v>0</v>
      </c>
      <c r="AE5" s="1">
        <f>IFERROR(VLOOKUP($A5,delibc,2,0)*(Físico!AD5),0)</f>
        <v>0</v>
      </c>
      <c r="AF5" s="1">
        <f>IFERROR(VLOOKUP($A5,delibc,2,0)*(Físico!AE5),0)</f>
        <v>0</v>
      </c>
      <c r="AG5" s="1">
        <f>IFERROR(VLOOKUP($A5,delibc,2,0)*(Físico!AF5),0)</f>
        <v>0</v>
      </c>
      <c r="AH5" s="1">
        <f>IFERROR(VLOOKUP($A5,delibc,2,0)*(Físico!AG5),0)</f>
        <v>0</v>
      </c>
      <c r="AI5" s="1">
        <f>IFERROR(VLOOKUP($A5,delibc,2,0)*(Físico!AH5),0)</f>
        <v>0</v>
      </c>
      <c r="AJ5" s="1">
        <f>IFERROR(VLOOKUP($A5,delibc,2,0)*(Físico!AI5),0)</f>
        <v>0</v>
      </c>
      <c r="AK5" s="1">
        <f>IFERROR(VLOOKUP($A5,delibc,2,0)*(Físico!AJ5),0)</f>
        <v>0</v>
      </c>
      <c r="AL5" s="1">
        <f>IFERROR(VLOOKUP($A5,delibc,2,0)*(Físico!AK5),0)</f>
        <v>0</v>
      </c>
      <c r="AM5" s="1">
        <f t="shared" si="1"/>
        <v>9331.2000000000007</v>
      </c>
    </row>
    <row r="6" spans="1:39" x14ac:dyDescent="0.25">
      <c r="A6">
        <f t="shared" si="0"/>
        <v>405020015</v>
      </c>
      <c r="B6" t="s">
        <v>5</v>
      </c>
      <c r="C6" s="1">
        <f>IFERROR(VLOOKUP($A6,delibc,2,0)*(Físico!B6),0)</f>
        <v>0</v>
      </c>
      <c r="D6" s="1">
        <f>IFERROR(VLOOKUP($A6,delibc,2,0)*(Físico!C6),0)</f>
        <v>0</v>
      </c>
      <c r="E6" s="1">
        <f>IFERROR(VLOOKUP($A6,delibc,2,0)*(Físico!D6),0)</f>
        <v>0</v>
      </c>
      <c r="F6" s="1">
        <f>IFERROR(VLOOKUP($A6,delibc,2,0)*(Físico!E6),0)</f>
        <v>0</v>
      </c>
      <c r="G6" s="1">
        <f>IFERROR(VLOOKUP($A6,delibc,2,0)*(Físico!F6),0)</f>
        <v>0</v>
      </c>
      <c r="H6" s="1">
        <f>IFERROR(VLOOKUP($A6,delibc,2,0)*(Físico!G6),0)</f>
        <v>0</v>
      </c>
      <c r="I6" s="1">
        <f>IFERROR(VLOOKUP($A6,delibc,2,0)*(Físico!H6),0)</f>
        <v>0</v>
      </c>
      <c r="J6" s="1">
        <f>IFERROR(VLOOKUP($A6,delibc,2,0)*(Físico!I6),0)</f>
        <v>0</v>
      </c>
      <c r="K6" s="1">
        <f>IFERROR(VLOOKUP($A6,delibc,2,0)*(Físico!J6),0)</f>
        <v>0</v>
      </c>
      <c r="L6" s="1">
        <f>IFERROR(VLOOKUP($A6,delibc,2,0)*(Físico!K6),0)</f>
        <v>0</v>
      </c>
      <c r="M6" s="1">
        <f>IFERROR(VLOOKUP($A6,delibc,2,0)*(Físico!L6),0)</f>
        <v>0</v>
      </c>
      <c r="N6" s="1">
        <f>IFERROR(VLOOKUP($A6,delibc,2,0)*(Físico!M6),0)</f>
        <v>4985.28</v>
      </c>
      <c r="O6" s="1">
        <f>IFERROR(VLOOKUP($A6,delibc,2,0)*(Físico!N6),0)</f>
        <v>0</v>
      </c>
      <c r="P6" s="1">
        <f>IFERROR(VLOOKUP($A6,delibc,2,0)*(Físico!O6),0)</f>
        <v>0</v>
      </c>
      <c r="Q6" s="1">
        <f>IFERROR(VLOOKUP($A6,delibc,2,0)*(Físico!P6),0)</f>
        <v>0</v>
      </c>
      <c r="R6" s="1">
        <f>IFERROR(VLOOKUP($A6,delibc,2,0)*(Físico!Q6),0)</f>
        <v>0</v>
      </c>
      <c r="S6" s="1">
        <f>IFERROR(VLOOKUP($A6,delibc,2,0)*(Físico!R6),0)</f>
        <v>0</v>
      </c>
      <c r="T6" s="1">
        <f>IFERROR(VLOOKUP($A6,delibc,2,0)*(Físico!S6),0)</f>
        <v>0</v>
      </c>
      <c r="U6" s="1">
        <f>IFERROR(VLOOKUP($A6,delibc,2,0)*(Físico!T6),0)</f>
        <v>0</v>
      </c>
      <c r="V6" s="1">
        <f>IFERROR(VLOOKUP($A6,delibc,2,0)*(Físico!U6),0)</f>
        <v>0</v>
      </c>
      <c r="W6" s="1">
        <f>IFERROR(VLOOKUP($A6,delibc,2,0)*(Físico!V6),0)</f>
        <v>0</v>
      </c>
      <c r="X6" s="1">
        <f>IFERROR(VLOOKUP($A6,delibc,2,0)*(Físico!W6),0)</f>
        <v>0</v>
      </c>
      <c r="Y6" s="1">
        <f>IFERROR(VLOOKUP($A6,delibc,2,0)*(Físico!X6),0)</f>
        <v>0</v>
      </c>
      <c r="Z6" s="1">
        <f>IFERROR(VLOOKUP($A6,delibc,2,0)*(Físico!Y6),0)</f>
        <v>0</v>
      </c>
      <c r="AA6" s="1">
        <f>IFERROR(VLOOKUP($A6,delibc,2,0)*(Físico!Z6),0)</f>
        <v>0</v>
      </c>
      <c r="AB6" s="1">
        <f>IFERROR(VLOOKUP($A6,delibc,2,0)*(Físico!AA6),0)</f>
        <v>0</v>
      </c>
      <c r="AC6" s="1">
        <f>IFERROR(VLOOKUP($A6,delibc,2,0)*(Físico!AB6),0)</f>
        <v>0</v>
      </c>
      <c r="AD6" s="1">
        <f>IFERROR(VLOOKUP($A6,delibc,2,0)*(Físico!AC6),0)</f>
        <v>0</v>
      </c>
      <c r="AE6" s="1">
        <f>IFERROR(VLOOKUP($A6,delibc,2,0)*(Físico!AD6),0)</f>
        <v>0</v>
      </c>
      <c r="AF6" s="1">
        <f>IFERROR(VLOOKUP($A6,delibc,2,0)*(Físico!AE6),0)</f>
        <v>0</v>
      </c>
      <c r="AG6" s="1">
        <f>IFERROR(VLOOKUP($A6,delibc,2,0)*(Físico!AF6),0)</f>
        <v>0</v>
      </c>
      <c r="AH6" s="1">
        <f>IFERROR(VLOOKUP($A6,delibc,2,0)*(Físico!AG6),0)</f>
        <v>0</v>
      </c>
      <c r="AI6" s="1">
        <f>IFERROR(VLOOKUP($A6,delibc,2,0)*(Físico!AH6),0)</f>
        <v>0</v>
      </c>
      <c r="AJ6" s="1">
        <f>IFERROR(VLOOKUP($A6,delibc,2,0)*(Físico!AI6),0)</f>
        <v>0</v>
      </c>
      <c r="AK6" s="1">
        <f>IFERROR(VLOOKUP($A6,delibc,2,0)*(Físico!AJ6),0)</f>
        <v>0</v>
      </c>
      <c r="AL6" s="1">
        <f>IFERROR(VLOOKUP($A6,delibc,2,0)*(Físico!AK6),0)</f>
        <v>0</v>
      </c>
      <c r="AM6" s="1">
        <f t="shared" si="1"/>
        <v>4985.28</v>
      </c>
    </row>
    <row r="7" spans="1:39" x14ac:dyDescent="0.25">
      <c r="A7">
        <f t="shared" si="0"/>
        <v>405020023</v>
      </c>
      <c r="B7" t="s">
        <v>6</v>
      </c>
      <c r="C7" s="1">
        <f>IFERROR(VLOOKUP($A7,delibc,2,0)*(Físico!B7),0)</f>
        <v>0</v>
      </c>
      <c r="D7" s="1">
        <f>IFERROR(VLOOKUP($A7,delibc,2,0)*(Físico!C7),0)</f>
        <v>0</v>
      </c>
      <c r="E7" s="1">
        <f>IFERROR(VLOOKUP($A7,delibc,2,0)*(Físico!D7),0)</f>
        <v>0</v>
      </c>
      <c r="F7" s="1">
        <f>IFERROR(VLOOKUP($A7,delibc,2,0)*(Físico!E7),0)</f>
        <v>0</v>
      </c>
      <c r="G7" s="1">
        <f>IFERROR(VLOOKUP($A7,delibc,2,0)*(Físico!F7),0)</f>
        <v>0</v>
      </c>
      <c r="H7" s="1">
        <f>IFERROR(VLOOKUP($A7,delibc,2,0)*(Físico!G7),0)</f>
        <v>0</v>
      </c>
      <c r="I7" s="1">
        <f>IFERROR(VLOOKUP($A7,delibc,2,0)*(Físico!H7),0)</f>
        <v>0</v>
      </c>
      <c r="J7" s="1">
        <f>IFERROR(VLOOKUP($A7,delibc,2,0)*(Físico!I7),0)</f>
        <v>0</v>
      </c>
      <c r="K7" s="1">
        <f>IFERROR(VLOOKUP($A7,delibc,2,0)*(Físico!J7),0)</f>
        <v>0</v>
      </c>
      <c r="L7" s="1">
        <f>IFERROR(VLOOKUP($A7,delibc,2,0)*(Físico!K7),0)</f>
        <v>0</v>
      </c>
      <c r="M7" s="1">
        <f>IFERROR(VLOOKUP($A7,delibc,2,0)*(Físico!L7),0)</f>
        <v>0</v>
      </c>
      <c r="N7" s="1">
        <f>IFERROR(VLOOKUP($A7,delibc,2,0)*(Físico!M7),0)</f>
        <v>0</v>
      </c>
      <c r="O7" s="1">
        <f>IFERROR(VLOOKUP($A7,delibc,2,0)*(Físico!N7),0)</f>
        <v>0</v>
      </c>
      <c r="P7" s="1">
        <f>IFERROR(VLOOKUP($A7,delibc,2,0)*(Físico!O7),0)</f>
        <v>0</v>
      </c>
      <c r="Q7" s="1">
        <f>IFERROR(VLOOKUP($A7,delibc,2,0)*(Físico!P7),0)</f>
        <v>0</v>
      </c>
      <c r="R7" s="1">
        <f>IFERROR(VLOOKUP($A7,delibc,2,0)*(Físico!Q7),0)</f>
        <v>0</v>
      </c>
      <c r="S7" s="1">
        <f>IFERROR(VLOOKUP($A7,delibc,2,0)*(Físico!R7),0)</f>
        <v>0</v>
      </c>
      <c r="T7" s="1">
        <f>IFERROR(VLOOKUP($A7,delibc,2,0)*(Físico!S7),0)</f>
        <v>0</v>
      </c>
      <c r="U7" s="1">
        <f>IFERROR(VLOOKUP($A7,delibc,2,0)*(Físico!T7),0)</f>
        <v>0</v>
      </c>
      <c r="V7" s="1">
        <f>IFERROR(VLOOKUP($A7,delibc,2,0)*(Físico!U7),0)</f>
        <v>0</v>
      </c>
      <c r="W7" s="1">
        <f>IFERROR(VLOOKUP($A7,delibc,2,0)*(Físico!V7),0)</f>
        <v>0</v>
      </c>
      <c r="X7" s="1">
        <f>IFERROR(VLOOKUP($A7,delibc,2,0)*(Físico!W7),0)</f>
        <v>0</v>
      </c>
      <c r="Y7" s="1">
        <f>IFERROR(VLOOKUP($A7,delibc,2,0)*(Físico!X7),0)</f>
        <v>0</v>
      </c>
      <c r="Z7" s="1">
        <f>IFERROR(VLOOKUP($A7,delibc,2,0)*(Físico!Y7),0)</f>
        <v>0</v>
      </c>
      <c r="AA7" s="1">
        <f>IFERROR(VLOOKUP($A7,delibc,2,0)*(Físico!Z7),0)</f>
        <v>0</v>
      </c>
      <c r="AB7" s="1">
        <f>IFERROR(VLOOKUP($A7,delibc,2,0)*(Físico!AA7),0)</f>
        <v>0</v>
      </c>
      <c r="AC7" s="1">
        <f>IFERROR(VLOOKUP($A7,delibc,2,0)*(Físico!AB7),0)</f>
        <v>0</v>
      </c>
      <c r="AD7" s="1">
        <f>IFERROR(VLOOKUP($A7,delibc,2,0)*(Físico!AC7),0)</f>
        <v>0</v>
      </c>
      <c r="AE7" s="1">
        <f>IFERROR(VLOOKUP($A7,delibc,2,0)*(Físico!AD7),0)</f>
        <v>0</v>
      </c>
      <c r="AF7" s="1">
        <f>IFERROR(VLOOKUP($A7,delibc,2,0)*(Físico!AE7),0)</f>
        <v>0</v>
      </c>
      <c r="AG7" s="1">
        <f>IFERROR(VLOOKUP($A7,delibc,2,0)*(Físico!AF7),0)</f>
        <v>0</v>
      </c>
      <c r="AH7" s="1">
        <f>IFERROR(VLOOKUP($A7,delibc,2,0)*(Físico!AG7),0)</f>
        <v>0</v>
      </c>
      <c r="AI7" s="1">
        <f>IFERROR(VLOOKUP($A7,delibc,2,0)*(Físico!AH7),0)</f>
        <v>0</v>
      </c>
      <c r="AJ7" s="1">
        <f>IFERROR(VLOOKUP($A7,delibc,2,0)*(Físico!AI7),0)</f>
        <v>0</v>
      </c>
      <c r="AK7" s="1">
        <f>IFERROR(VLOOKUP($A7,delibc,2,0)*(Físico!AJ7),0)</f>
        <v>0</v>
      </c>
      <c r="AL7" s="1">
        <f>IFERROR(VLOOKUP($A7,delibc,2,0)*(Físico!AK7),0)</f>
        <v>0</v>
      </c>
      <c r="AM7" s="1">
        <f t="shared" si="1"/>
        <v>0</v>
      </c>
    </row>
    <row r="8" spans="1:39" x14ac:dyDescent="0.25">
      <c r="A8">
        <f t="shared" si="0"/>
        <v>405030045</v>
      </c>
      <c r="B8" t="s">
        <v>7</v>
      </c>
      <c r="C8" s="1">
        <f>IFERROR(VLOOKUP($A8,delibc,2,0)*(Físico!B8),0)</f>
        <v>1076.0999999999999</v>
      </c>
      <c r="D8" s="1">
        <f>IFERROR(VLOOKUP($A8,delibc,2,0)*(Físico!C8),0)</f>
        <v>0</v>
      </c>
      <c r="E8" s="1">
        <f>IFERROR(VLOOKUP($A8,delibc,2,0)*(Físico!D8),0)</f>
        <v>0</v>
      </c>
      <c r="F8" s="1">
        <f>IFERROR(VLOOKUP($A8,delibc,2,0)*(Físico!E8),0)</f>
        <v>0</v>
      </c>
      <c r="G8" s="1">
        <f>IFERROR(VLOOKUP($A8,delibc,2,0)*(Físico!F8),0)</f>
        <v>0</v>
      </c>
      <c r="H8" s="1">
        <f>IFERROR(VLOOKUP($A8,delibc,2,0)*(Físico!G8),0)</f>
        <v>0</v>
      </c>
      <c r="I8" s="1">
        <f>IFERROR(VLOOKUP($A8,delibc,2,0)*(Físico!H8),0)</f>
        <v>0</v>
      </c>
      <c r="J8" s="1">
        <f>IFERROR(VLOOKUP($A8,delibc,2,0)*(Físico!I8),0)</f>
        <v>0</v>
      </c>
      <c r="K8" s="1">
        <f>IFERROR(VLOOKUP($A8,delibc,2,0)*(Físico!J8),0)</f>
        <v>0</v>
      </c>
      <c r="L8" s="1">
        <f>IFERROR(VLOOKUP($A8,delibc,2,0)*(Físico!K8),0)</f>
        <v>0</v>
      </c>
      <c r="M8" s="1">
        <f>IFERROR(VLOOKUP($A8,delibc,2,0)*(Físico!L8),0)</f>
        <v>0</v>
      </c>
      <c r="N8" s="1">
        <f>IFERROR(VLOOKUP($A8,delibc,2,0)*(Físico!M8),0)</f>
        <v>0</v>
      </c>
      <c r="O8" s="1">
        <f>IFERROR(VLOOKUP($A8,delibc,2,0)*(Físico!N8),0)</f>
        <v>0</v>
      </c>
      <c r="P8" s="1">
        <f>IFERROR(VLOOKUP($A8,delibc,2,0)*(Físico!O8),0)</f>
        <v>0</v>
      </c>
      <c r="Q8" s="1">
        <f>IFERROR(VLOOKUP($A8,delibc,2,0)*(Físico!P8),0)</f>
        <v>0</v>
      </c>
      <c r="R8" s="1">
        <f>IFERROR(VLOOKUP($A8,delibc,2,0)*(Físico!Q8),0)</f>
        <v>0</v>
      </c>
      <c r="S8" s="1">
        <f>IFERROR(VLOOKUP($A8,delibc,2,0)*(Físico!R8),0)</f>
        <v>0</v>
      </c>
      <c r="T8" s="1">
        <f>IFERROR(VLOOKUP($A8,delibc,2,0)*(Físico!S8),0)</f>
        <v>0</v>
      </c>
      <c r="U8" s="1">
        <f>IFERROR(VLOOKUP($A8,delibc,2,0)*(Físico!T8),0)</f>
        <v>15065.399999999998</v>
      </c>
      <c r="V8" s="1">
        <f>IFERROR(VLOOKUP($A8,delibc,2,0)*(Físico!U8),0)</f>
        <v>0</v>
      </c>
      <c r="W8" s="1">
        <f>IFERROR(VLOOKUP($A8,delibc,2,0)*(Físico!V8),0)</f>
        <v>0</v>
      </c>
      <c r="X8" s="1">
        <f>IFERROR(VLOOKUP($A8,delibc,2,0)*(Físico!W8),0)</f>
        <v>2152.1999999999998</v>
      </c>
      <c r="Y8" s="1">
        <f>IFERROR(VLOOKUP($A8,delibc,2,0)*(Físico!X8),0)</f>
        <v>4842.45</v>
      </c>
      <c r="Z8" s="1">
        <f>IFERROR(VLOOKUP($A8,delibc,2,0)*(Físico!Y8),0)</f>
        <v>0</v>
      </c>
      <c r="AA8" s="1">
        <f>IFERROR(VLOOKUP($A8,delibc,2,0)*(Físico!Z8),0)</f>
        <v>30668.85</v>
      </c>
      <c r="AB8" s="1">
        <f>IFERROR(VLOOKUP($A8,delibc,2,0)*(Físico!AA8),0)</f>
        <v>0</v>
      </c>
      <c r="AC8" s="1">
        <f>IFERROR(VLOOKUP($A8,delibc,2,0)*(Físico!AB8),0)</f>
        <v>17755.649999999998</v>
      </c>
      <c r="AD8" s="1">
        <f>IFERROR(VLOOKUP($A8,delibc,2,0)*(Físico!AC8),0)</f>
        <v>0</v>
      </c>
      <c r="AE8" s="1">
        <f>IFERROR(VLOOKUP($A8,delibc,2,0)*(Físico!AD8),0)</f>
        <v>0</v>
      </c>
      <c r="AF8" s="1">
        <f>IFERROR(VLOOKUP($A8,delibc,2,0)*(Físico!AE8),0)</f>
        <v>0</v>
      </c>
      <c r="AG8" s="1">
        <f>IFERROR(VLOOKUP($A8,delibc,2,0)*(Físico!AF8),0)</f>
        <v>0</v>
      </c>
      <c r="AH8" s="1">
        <f>IFERROR(VLOOKUP($A8,delibc,2,0)*(Físico!AG8),0)</f>
        <v>0</v>
      </c>
      <c r="AI8" s="1">
        <f>IFERROR(VLOOKUP($A8,delibc,2,0)*(Físico!AH8),0)</f>
        <v>0</v>
      </c>
      <c r="AJ8" s="1">
        <f>IFERROR(VLOOKUP($A8,delibc,2,0)*(Físico!AI8),0)</f>
        <v>0</v>
      </c>
      <c r="AK8" s="1">
        <f>IFERROR(VLOOKUP($A8,delibc,2,0)*(Físico!AJ8),0)</f>
        <v>0</v>
      </c>
      <c r="AL8" s="1">
        <f>IFERROR(VLOOKUP($A8,delibc,2,0)*(Físico!AK8),0)</f>
        <v>8608.7999999999993</v>
      </c>
      <c r="AM8" s="1">
        <f t="shared" si="1"/>
        <v>80169.45</v>
      </c>
    </row>
    <row r="9" spans="1:39" x14ac:dyDescent="0.25">
      <c r="A9">
        <f t="shared" si="0"/>
        <v>405030134</v>
      </c>
      <c r="B9" t="s">
        <v>8</v>
      </c>
      <c r="C9" s="1">
        <f>IFERROR(VLOOKUP($A9,delibc,2,0)*(Físico!B9),0)</f>
        <v>0</v>
      </c>
      <c r="D9" s="1">
        <f>IFERROR(VLOOKUP($A9,delibc,2,0)*(Físico!C9),0)</f>
        <v>0</v>
      </c>
      <c r="E9" s="1">
        <f>IFERROR(VLOOKUP($A9,delibc,2,0)*(Físico!D9),0)</f>
        <v>0</v>
      </c>
      <c r="F9" s="1">
        <f>IFERROR(VLOOKUP($A9,delibc,2,0)*(Físico!E9),0)</f>
        <v>0</v>
      </c>
      <c r="G9" s="1">
        <f>IFERROR(VLOOKUP($A9,delibc,2,0)*(Físico!F9),0)</f>
        <v>0</v>
      </c>
      <c r="H9" s="1">
        <f>IFERROR(VLOOKUP($A9,delibc,2,0)*(Físico!G9),0)</f>
        <v>0</v>
      </c>
      <c r="I9" s="1">
        <f>IFERROR(VLOOKUP($A9,delibc,2,0)*(Físico!H9),0)</f>
        <v>0</v>
      </c>
      <c r="J9" s="1">
        <f>IFERROR(VLOOKUP($A9,delibc,2,0)*(Físico!I9),0)</f>
        <v>0</v>
      </c>
      <c r="K9" s="1">
        <f>IFERROR(VLOOKUP($A9,delibc,2,0)*(Físico!J9),0)</f>
        <v>0</v>
      </c>
      <c r="L9" s="1">
        <f>IFERROR(VLOOKUP($A9,delibc,2,0)*(Físico!K9),0)</f>
        <v>0</v>
      </c>
      <c r="M9" s="1">
        <f>IFERROR(VLOOKUP($A9,delibc,2,0)*(Físico!L9),0)</f>
        <v>0</v>
      </c>
      <c r="N9" s="1">
        <f>IFERROR(VLOOKUP($A9,delibc,2,0)*(Físico!M9),0)</f>
        <v>0</v>
      </c>
      <c r="O9" s="1">
        <f>IFERROR(VLOOKUP($A9,delibc,2,0)*(Físico!N9),0)</f>
        <v>0</v>
      </c>
      <c r="P9" s="1">
        <f>IFERROR(VLOOKUP($A9,delibc,2,0)*(Físico!O9),0)</f>
        <v>0</v>
      </c>
      <c r="Q9" s="1">
        <f>IFERROR(VLOOKUP($A9,delibc,2,0)*(Físico!P9),0)</f>
        <v>9527</v>
      </c>
      <c r="R9" s="1">
        <f>IFERROR(VLOOKUP($A9,delibc,2,0)*(Físico!Q9),0)</f>
        <v>0</v>
      </c>
      <c r="S9" s="1">
        <f>IFERROR(VLOOKUP($A9,delibc,2,0)*(Físico!R9),0)</f>
        <v>0</v>
      </c>
      <c r="T9" s="1">
        <f>IFERROR(VLOOKUP($A9,delibc,2,0)*(Físico!S9),0)</f>
        <v>0</v>
      </c>
      <c r="U9" s="1">
        <f>IFERROR(VLOOKUP($A9,delibc,2,0)*(Físico!T9),0)</f>
        <v>0</v>
      </c>
      <c r="V9" s="1">
        <f>IFERROR(VLOOKUP($A9,delibc,2,0)*(Físico!U9),0)</f>
        <v>0</v>
      </c>
      <c r="W9" s="1">
        <f>IFERROR(VLOOKUP($A9,delibc,2,0)*(Físico!V9),0)</f>
        <v>0</v>
      </c>
      <c r="X9" s="1">
        <f>IFERROR(VLOOKUP($A9,delibc,2,0)*(Físico!W9),0)</f>
        <v>1143.24</v>
      </c>
      <c r="Y9" s="1">
        <f>IFERROR(VLOOKUP($A9,delibc,2,0)*(Físico!X9),0)</f>
        <v>0</v>
      </c>
      <c r="Z9" s="1">
        <f>IFERROR(VLOOKUP($A9,delibc,2,0)*(Físico!Y9),0)</f>
        <v>0</v>
      </c>
      <c r="AA9" s="1">
        <f>IFERROR(VLOOKUP($A9,delibc,2,0)*(Físico!Z9),0)</f>
        <v>0</v>
      </c>
      <c r="AB9" s="1">
        <f>IFERROR(VLOOKUP($A9,delibc,2,0)*(Físico!AA9),0)</f>
        <v>0</v>
      </c>
      <c r="AC9" s="1">
        <f>IFERROR(VLOOKUP($A9,delibc,2,0)*(Físico!AB9),0)</f>
        <v>0</v>
      </c>
      <c r="AD9" s="1">
        <f>IFERROR(VLOOKUP($A9,delibc,2,0)*(Físico!AC9),0)</f>
        <v>381.08</v>
      </c>
      <c r="AE9" s="1">
        <f>IFERROR(VLOOKUP($A9,delibc,2,0)*(Físico!AD9),0)</f>
        <v>0</v>
      </c>
      <c r="AF9" s="1">
        <f>IFERROR(VLOOKUP($A9,delibc,2,0)*(Físico!AE9),0)</f>
        <v>0</v>
      </c>
      <c r="AG9" s="1">
        <f>IFERROR(VLOOKUP($A9,delibc,2,0)*(Físico!AF9),0)</f>
        <v>0</v>
      </c>
      <c r="AH9" s="1">
        <f>IFERROR(VLOOKUP($A9,delibc,2,0)*(Físico!AG9),0)</f>
        <v>0</v>
      </c>
      <c r="AI9" s="1">
        <f>IFERROR(VLOOKUP($A9,delibc,2,0)*(Físico!AH9),0)</f>
        <v>0</v>
      </c>
      <c r="AJ9" s="1">
        <f>IFERROR(VLOOKUP($A9,delibc,2,0)*(Físico!AI9),0)</f>
        <v>0</v>
      </c>
      <c r="AK9" s="1">
        <f>IFERROR(VLOOKUP($A9,delibc,2,0)*(Físico!AJ9),0)</f>
        <v>0</v>
      </c>
      <c r="AL9" s="1">
        <f>IFERROR(VLOOKUP($A9,delibc,2,0)*(Físico!AK9),0)</f>
        <v>0</v>
      </c>
      <c r="AM9" s="1">
        <f t="shared" si="1"/>
        <v>11051.32</v>
      </c>
    </row>
    <row r="10" spans="1:39" x14ac:dyDescent="0.25">
      <c r="A10">
        <f t="shared" si="0"/>
        <v>405030193</v>
      </c>
      <c r="B10" t="s">
        <v>9</v>
      </c>
      <c r="C10" s="1">
        <f>IFERROR(VLOOKUP($A10,delibc,2,0)*(Físico!B10),0)</f>
        <v>0</v>
      </c>
      <c r="D10" s="1">
        <f>IFERROR(VLOOKUP($A10,delibc,2,0)*(Físico!C10),0)</f>
        <v>0</v>
      </c>
      <c r="E10" s="1">
        <f>IFERROR(VLOOKUP($A10,delibc,2,0)*(Físico!D10),0)</f>
        <v>0</v>
      </c>
      <c r="F10" s="1">
        <f>IFERROR(VLOOKUP($A10,delibc,2,0)*(Físico!E10),0)</f>
        <v>0</v>
      </c>
      <c r="G10" s="1">
        <f>IFERROR(VLOOKUP($A10,delibc,2,0)*(Físico!F10),0)</f>
        <v>0</v>
      </c>
      <c r="H10" s="1">
        <f>IFERROR(VLOOKUP($A10,delibc,2,0)*(Físico!G10),0)</f>
        <v>0</v>
      </c>
      <c r="I10" s="1">
        <f>IFERROR(VLOOKUP($A10,delibc,2,0)*(Físico!H10),0)</f>
        <v>0</v>
      </c>
      <c r="J10" s="1">
        <f>IFERROR(VLOOKUP($A10,delibc,2,0)*(Físico!I10),0)</f>
        <v>0</v>
      </c>
      <c r="K10" s="1">
        <f>IFERROR(VLOOKUP($A10,delibc,2,0)*(Físico!J10),0)</f>
        <v>0</v>
      </c>
      <c r="L10" s="1">
        <f>IFERROR(VLOOKUP($A10,delibc,2,0)*(Físico!K10),0)</f>
        <v>0</v>
      </c>
      <c r="M10" s="1">
        <f>IFERROR(VLOOKUP($A10,delibc,2,0)*(Físico!L10),0)</f>
        <v>0</v>
      </c>
      <c r="N10" s="1">
        <f>IFERROR(VLOOKUP($A10,delibc,2,0)*(Físico!M10),0)</f>
        <v>0</v>
      </c>
      <c r="O10" s="1">
        <f>IFERROR(VLOOKUP($A10,delibc,2,0)*(Físico!N10),0)</f>
        <v>5595.98</v>
      </c>
      <c r="P10" s="1">
        <f>IFERROR(VLOOKUP($A10,delibc,2,0)*(Físico!O10),0)</f>
        <v>0</v>
      </c>
      <c r="Q10" s="1">
        <f>IFERROR(VLOOKUP($A10,delibc,2,0)*(Físico!P10),0)</f>
        <v>0</v>
      </c>
      <c r="R10" s="1">
        <f>IFERROR(VLOOKUP($A10,delibc,2,0)*(Físico!Q10),0)</f>
        <v>0</v>
      </c>
      <c r="S10" s="1">
        <f>IFERROR(VLOOKUP($A10,delibc,2,0)*(Físico!R10),0)</f>
        <v>0</v>
      </c>
      <c r="T10" s="1">
        <f>IFERROR(VLOOKUP($A10,delibc,2,0)*(Físico!S10),0)</f>
        <v>0</v>
      </c>
      <c r="U10" s="1">
        <f>IFERROR(VLOOKUP($A10,delibc,2,0)*(Físico!T10),0)</f>
        <v>0</v>
      </c>
      <c r="V10" s="1">
        <f>IFERROR(VLOOKUP($A10,delibc,2,0)*(Físico!U10),0)</f>
        <v>0</v>
      </c>
      <c r="W10" s="1">
        <f>IFERROR(VLOOKUP($A10,delibc,2,0)*(Físico!V10),0)</f>
        <v>0</v>
      </c>
      <c r="X10" s="1">
        <f>IFERROR(VLOOKUP($A10,delibc,2,0)*(Físico!W10),0)</f>
        <v>1291.3799999999999</v>
      </c>
      <c r="Y10" s="1">
        <f>IFERROR(VLOOKUP($A10,delibc,2,0)*(Físico!X10),0)</f>
        <v>0</v>
      </c>
      <c r="Z10" s="1">
        <f>IFERROR(VLOOKUP($A10,delibc,2,0)*(Físico!Y10),0)</f>
        <v>0</v>
      </c>
      <c r="AA10" s="1">
        <f>IFERROR(VLOOKUP($A10,delibc,2,0)*(Físico!Z10),0)</f>
        <v>1291.3799999999999</v>
      </c>
      <c r="AB10" s="1">
        <f>IFERROR(VLOOKUP($A10,delibc,2,0)*(Físico!AA10),0)</f>
        <v>0</v>
      </c>
      <c r="AC10" s="1">
        <f>IFERROR(VLOOKUP($A10,delibc,2,0)*(Físico!AB10),0)</f>
        <v>4735.0599999999995</v>
      </c>
      <c r="AD10" s="1">
        <f>IFERROR(VLOOKUP($A10,delibc,2,0)*(Físico!AC10),0)</f>
        <v>860.92</v>
      </c>
      <c r="AE10" s="1">
        <f>IFERROR(VLOOKUP($A10,delibc,2,0)*(Físico!AD10),0)</f>
        <v>0</v>
      </c>
      <c r="AF10" s="1">
        <f>IFERROR(VLOOKUP($A10,delibc,2,0)*(Físico!AE10),0)</f>
        <v>0</v>
      </c>
      <c r="AG10" s="1">
        <f>IFERROR(VLOOKUP($A10,delibc,2,0)*(Físico!AF10),0)</f>
        <v>0</v>
      </c>
      <c r="AH10" s="1">
        <f>IFERROR(VLOOKUP($A10,delibc,2,0)*(Físico!AG10),0)</f>
        <v>0</v>
      </c>
      <c r="AI10" s="1">
        <f>IFERROR(VLOOKUP($A10,delibc,2,0)*(Físico!AH10),0)</f>
        <v>15066.099999999999</v>
      </c>
      <c r="AJ10" s="1">
        <f>IFERROR(VLOOKUP($A10,delibc,2,0)*(Físico!AI10),0)</f>
        <v>0</v>
      </c>
      <c r="AK10" s="1">
        <f>IFERROR(VLOOKUP($A10,delibc,2,0)*(Físico!AJ10),0)</f>
        <v>2152.2999999999997</v>
      </c>
      <c r="AL10" s="1">
        <f>IFERROR(VLOOKUP($A10,delibc,2,0)*(Físico!AK10),0)</f>
        <v>1721.84</v>
      </c>
      <c r="AM10" s="1">
        <f t="shared" si="1"/>
        <v>32714.959999999999</v>
      </c>
    </row>
    <row r="11" spans="1:39" x14ac:dyDescent="0.25">
      <c r="A11">
        <f t="shared" si="0"/>
        <v>405040016</v>
      </c>
      <c r="B11" t="s">
        <v>10</v>
      </c>
      <c r="C11" s="1">
        <f>IFERROR(VLOOKUP($A11,delibc,2,0)*(Físico!B11),0)</f>
        <v>0</v>
      </c>
      <c r="D11" s="1">
        <f>IFERROR(VLOOKUP($A11,delibc,2,0)*(Físico!C11),0)</f>
        <v>0</v>
      </c>
      <c r="E11" s="1">
        <f>IFERROR(VLOOKUP($A11,delibc,2,0)*(Físico!D11),0)</f>
        <v>0</v>
      </c>
      <c r="F11" s="1">
        <f>IFERROR(VLOOKUP($A11,delibc,2,0)*(Físico!E11),0)</f>
        <v>0</v>
      </c>
      <c r="G11" s="1">
        <f>IFERROR(VLOOKUP($A11,delibc,2,0)*(Físico!F11),0)</f>
        <v>0</v>
      </c>
      <c r="H11" s="1">
        <f>IFERROR(VLOOKUP($A11,delibc,2,0)*(Físico!G11),0)</f>
        <v>0</v>
      </c>
      <c r="I11" s="1">
        <f>IFERROR(VLOOKUP($A11,delibc,2,0)*(Físico!H11),0)</f>
        <v>0</v>
      </c>
      <c r="J11" s="1">
        <f>IFERROR(VLOOKUP($A11,delibc,2,0)*(Físico!I11),0)</f>
        <v>0</v>
      </c>
      <c r="K11" s="1">
        <f>IFERROR(VLOOKUP($A11,delibc,2,0)*(Físico!J11),0)</f>
        <v>0</v>
      </c>
      <c r="L11" s="1">
        <f>IFERROR(VLOOKUP($A11,delibc,2,0)*(Físico!K11),0)</f>
        <v>0</v>
      </c>
      <c r="M11" s="1">
        <f>IFERROR(VLOOKUP($A11,delibc,2,0)*(Físico!L11),0)</f>
        <v>0</v>
      </c>
      <c r="N11" s="1">
        <f>IFERROR(VLOOKUP($A11,delibc,2,0)*(Físico!M11),0)</f>
        <v>0</v>
      </c>
      <c r="O11" s="1">
        <f>IFERROR(VLOOKUP($A11,delibc,2,0)*(Físico!N11),0)</f>
        <v>0</v>
      </c>
      <c r="P11" s="1">
        <f>IFERROR(VLOOKUP($A11,delibc,2,0)*(Físico!O11),0)</f>
        <v>0</v>
      </c>
      <c r="Q11" s="1">
        <f>IFERROR(VLOOKUP($A11,delibc,2,0)*(Físico!P11),0)</f>
        <v>0</v>
      </c>
      <c r="R11" s="1">
        <f>IFERROR(VLOOKUP($A11,delibc,2,0)*(Físico!Q11),0)</f>
        <v>0</v>
      </c>
      <c r="S11" s="1">
        <f>IFERROR(VLOOKUP($A11,delibc,2,0)*(Físico!R11),0)</f>
        <v>0</v>
      </c>
      <c r="T11" s="1">
        <f>IFERROR(VLOOKUP($A11,delibc,2,0)*(Físico!S11),0)</f>
        <v>0</v>
      </c>
      <c r="U11" s="1">
        <f>IFERROR(VLOOKUP($A11,delibc,2,0)*(Físico!T11),0)</f>
        <v>0</v>
      </c>
      <c r="V11" s="1">
        <f>IFERROR(VLOOKUP($A11,delibc,2,0)*(Físico!U11),0)</f>
        <v>0</v>
      </c>
      <c r="W11" s="1">
        <f>IFERROR(VLOOKUP($A11,delibc,2,0)*(Físico!V11),0)</f>
        <v>0</v>
      </c>
      <c r="X11" s="1">
        <f>IFERROR(VLOOKUP($A11,delibc,2,0)*(Físico!W11),0)</f>
        <v>564.17999999999995</v>
      </c>
      <c r="Y11" s="1">
        <f>IFERROR(VLOOKUP($A11,delibc,2,0)*(Físico!X11),0)</f>
        <v>0</v>
      </c>
      <c r="Z11" s="1">
        <f>IFERROR(VLOOKUP($A11,delibc,2,0)*(Físico!Y11),0)</f>
        <v>0</v>
      </c>
      <c r="AA11" s="1">
        <f>IFERROR(VLOOKUP($A11,delibc,2,0)*(Físico!Z11),0)</f>
        <v>0</v>
      </c>
      <c r="AB11" s="1">
        <f>IFERROR(VLOOKUP($A11,delibc,2,0)*(Físico!AA11),0)</f>
        <v>0</v>
      </c>
      <c r="AC11" s="1">
        <f>IFERROR(VLOOKUP($A11,delibc,2,0)*(Físico!AB11),0)</f>
        <v>0</v>
      </c>
      <c r="AD11" s="1">
        <f>IFERROR(VLOOKUP($A11,delibc,2,0)*(Físico!AC11),0)</f>
        <v>0</v>
      </c>
      <c r="AE11" s="1">
        <f>IFERROR(VLOOKUP($A11,delibc,2,0)*(Físico!AD11),0)</f>
        <v>0</v>
      </c>
      <c r="AF11" s="1">
        <f>IFERROR(VLOOKUP($A11,delibc,2,0)*(Físico!AE11),0)</f>
        <v>0</v>
      </c>
      <c r="AG11" s="1">
        <f>IFERROR(VLOOKUP($A11,delibc,2,0)*(Físico!AF11),0)</f>
        <v>0</v>
      </c>
      <c r="AH11" s="1">
        <f>IFERROR(VLOOKUP($A11,delibc,2,0)*(Físico!AG11),0)</f>
        <v>0</v>
      </c>
      <c r="AI11" s="1">
        <f>IFERROR(VLOOKUP($A11,delibc,2,0)*(Físico!AH11),0)</f>
        <v>0</v>
      </c>
      <c r="AJ11" s="1">
        <f>IFERROR(VLOOKUP($A11,delibc,2,0)*(Físico!AI11),0)</f>
        <v>0</v>
      </c>
      <c r="AK11" s="1">
        <f>IFERROR(VLOOKUP($A11,delibc,2,0)*(Físico!AJ11),0)</f>
        <v>0</v>
      </c>
      <c r="AL11" s="1">
        <f>IFERROR(VLOOKUP($A11,delibc,2,0)*(Físico!AK11),0)</f>
        <v>0</v>
      </c>
      <c r="AM11" s="1">
        <f t="shared" si="1"/>
        <v>564.17999999999995</v>
      </c>
    </row>
    <row r="12" spans="1:39" x14ac:dyDescent="0.25">
      <c r="A12">
        <f t="shared" si="0"/>
        <v>405040105</v>
      </c>
      <c r="B12" t="s">
        <v>11</v>
      </c>
      <c r="C12" s="1">
        <f>IFERROR(VLOOKUP($A12,delibc,2,0)*(Físico!B12),0)</f>
        <v>0</v>
      </c>
      <c r="D12" s="1">
        <f>IFERROR(VLOOKUP($A12,delibc,2,0)*(Físico!C12),0)</f>
        <v>0</v>
      </c>
      <c r="E12" s="1">
        <f>IFERROR(VLOOKUP($A12,delibc,2,0)*(Físico!D12),0)</f>
        <v>0</v>
      </c>
      <c r="F12" s="1">
        <f>IFERROR(VLOOKUP($A12,delibc,2,0)*(Físico!E12),0)</f>
        <v>0</v>
      </c>
      <c r="G12" s="1">
        <f>IFERROR(VLOOKUP($A12,delibc,2,0)*(Físico!F12),0)</f>
        <v>0</v>
      </c>
      <c r="H12" s="1">
        <f>IFERROR(VLOOKUP($A12,delibc,2,0)*(Físico!G12),0)</f>
        <v>0</v>
      </c>
      <c r="I12" s="1">
        <f>IFERROR(VLOOKUP($A12,delibc,2,0)*(Físico!H12),0)</f>
        <v>0</v>
      </c>
      <c r="J12" s="1">
        <f>IFERROR(VLOOKUP($A12,delibc,2,0)*(Físico!I12),0)</f>
        <v>0</v>
      </c>
      <c r="K12" s="1">
        <f>IFERROR(VLOOKUP($A12,delibc,2,0)*(Físico!J12),0)</f>
        <v>0</v>
      </c>
      <c r="L12" s="1">
        <f>IFERROR(VLOOKUP($A12,delibc,2,0)*(Físico!K12),0)</f>
        <v>0</v>
      </c>
      <c r="M12" s="1">
        <f>IFERROR(VLOOKUP($A12,delibc,2,0)*(Físico!L12),0)</f>
        <v>0</v>
      </c>
      <c r="N12" s="1">
        <f>IFERROR(VLOOKUP($A12,delibc,2,0)*(Físico!M12),0)</f>
        <v>0</v>
      </c>
      <c r="O12" s="1">
        <f>IFERROR(VLOOKUP($A12,delibc,2,0)*(Físico!N12),0)</f>
        <v>0</v>
      </c>
      <c r="P12" s="1">
        <f>IFERROR(VLOOKUP($A12,delibc,2,0)*(Físico!O12),0)</f>
        <v>0</v>
      </c>
      <c r="Q12" s="1">
        <f>IFERROR(VLOOKUP($A12,delibc,2,0)*(Físico!P12),0)</f>
        <v>0</v>
      </c>
      <c r="R12" s="1">
        <f>IFERROR(VLOOKUP($A12,delibc,2,0)*(Físico!Q12),0)</f>
        <v>0</v>
      </c>
      <c r="S12" s="1">
        <f>IFERROR(VLOOKUP($A12,delibc,2,0)*(Físico!R12),0)</f>
        <v>0</v>
      </c>
      <c r="T12" s="1">
        <f>IFERROR(VLOOKUP($A12,delibc,2,0)*(Físico!S12),0)</f>
        <v>0</v>
      </c>
      <c r="U12" s="1">
        <f>IFERROR(VLOOKUP($A12,delibc,2,0)*(Físico!T12),0)</f>
        <v>0</v>
      </c>
      <c r="V12" s="1">
        <f>IFERROR(VLOOKUP($A12,delibc,2,0)*(Físico!U12),0)</f>
        <v>0</v>
      </c>
      <c r="W12" s="1">
        <f>IFERROR(VLOOKUP($A12,delibc,2,0)*(Físico!V12),0)</f>
        <v>0</v>
      </c>
      <c r="X12" s="1">
        <f>IFERROR(VLOOKUP($A12,delibc,2,0)*(Físico!W12),0)</f>
        <v>0</v>
      </c>
      <c r="Y12" s="1">
        <f>IFERROR(VLOOKUP($A12,delibc,2,0)*(Físico!X12),0)</f>
        <v>0</v>
      </c>
      <c r="Z12" s="1">
        <f>IFERROR(VLOOKUP($A12,delibc,2,0)*(Físico!Y12),0)</f>
        <v>0</v>
      </c>
      <c r="AA12" s="1">
        <f>IFERROR(VLOOKUP($A12,delibc,2,0)*(Físico!Z12),0)</f>
        <v>0</v>
      </c>
      <c r="AB12" s="1">
        <f>IFERROR(VLOOKUP($A12,delibc,2,0)*(Físico!AA12),0)</f>
        <v>0</v>
      </c>
      <c r="AC12" s="1">
        <f>IFERROR(VLOOKUP($A12,delibc,2,0)*(Físico!AB12),0)</f>
        <v>0</v>
      </c>
      <c r="AD12" s="1">
        <f>IFERROR(VLOOKUP($A12,delibc,2,0)*(Físico!AC12),0)</f>
        <v>0</v>
      </c>
      <c r="AE12" s="1">
        <f>IFERROR(VLOOKUP($A12,delibc,2,0)*(Físico!AD12),0)</f>
        <v>0</v>
      </c>
      <c r="AF12" s="1">
        <f>IFERROR(VLOOKUP($A12,delibc,2,0)*(Físico!AE12),0)</f>
        <v>0</v>
      </c>
      <c r="AG12" s="1">
        <f>IFERROR(VLOOKUP($A12,delibc,2,0)*(Físico!AF12),0)</f>
        <v>0</v>
      </c>
      <c r="AH12" s="1">
        <f>IFERROR(VLOOKUP($A12,delibc,2,0)*(Físico!AG12),0)</f>
        <v>0</v>
      </c>
      <c r="AI12" s="1">
        <f>IFERROR(VLOOKUP($A12,delibc,2,0)*(Físico!AH12),0)</f>
        <v>0</v>
      </c>
      <c r="AJ12" s="1">
        <f>IFERROR(VLOOKUP($A12,delibc,2,0)*(Físico!AI12),0)</f>
        <v>0</v>
      </c>
      <c r="AK12" s="1">
        <f>IFERROR(VLOOKUP($A12,delibc,2,0)*(Físico!AJ12),0)</f>
        <v>0</v>
      </c>
      <c r="AL12" s="1">
        <f>IFERROR(VLOOKUP($A12,delibc,2,0)*(Físico!AK12),0)</f>
        <v>846.19</v>
      </c>
      <c r="AM12" s="1">
        <f t="shared" si="1"/>
        <v>846.19</v>
      </c>
    </row>
    <row r="13" spans="1:39" x14ac:dyDescent="0.25">
      <c r="A13">
        <f t="shared" si="0"/>
        <v>405040202</v>
      </c>
      <c r="B13" t="s">
        <v>12</v>
      </c>
      <c r="C13" s="1">
        <f>IFERROR(VLOOKUP($A13,delibc,2,0)*(Físico!B13),0)</f>
        <v>0</v>
      </c>
      <c r="D13" s="1">
        <f>IFERROR(VLOOKUP($A13,delibc,2,0)*(Físico!C13),0)</f>
        <v>0</v>
      </c>
      <c r="E13" s="1">
        <f>IFERROR(VLOOKUP($A13,delibc,2,0)*(Físico!D13),0)</f>
        <v>0</v>
      </c>
      <c r="F13" s="1">
        <f>IFERROR(VLOOKUP($A13,delibc,2,0)*(Físico!E13),0)</f>
        <v>0</v>
      </c>
      <c r="G13" s="1">
        <f>IFERROR(VLOOKUP($A13,delibc,2,0)*(Físico!F13),0)</f>
        <v>0</v>
      </c>
      <c r="H13" s="1">
        <f>IFERROR(VLOOKUP($A13,delibc,2,0)*(Físico!G13),0)</f>
        <v>0</v>
      </c>
      <c r="I13" s="1">
        <f>IFERROR(VLOOKUP($A13,delibc,2,0)*(Físico!H13),0)</f>
        <v>0</v>
      </c>
      <c r="J13" s="1">
        <f>IFERROR(VLOOKUP($A13,delibc,2,0)*(Físico!I13),0)</f>
        <v>0</v>
      </c>
      <c r="K13" s="1">
        <f>IFERROR(VLOOKUP($A13,delibc,2,0)*(Físico!J13),0)</f>
        <v>0</v>
      </c>
      <c r="L13" s="1">
        <f>IFERROR(VLOOKUP($A13,delibc,2,0)*(Físico!K13),0)</f>
        <v>0</v>
      </c>
      <c r="M13" s="1">
        <f>IFERROR(VLOOKUP($A13,delibc,2,0)*(Físico!L13),0)</f>
        <v>0</v>
      </c>
      <c r="N13" s="1">
        <f>IFERROR(VLOOKUP($A13,delibc,2,0)*(Físico!M13),0)</f>
        <v>0</v>
      </c>
      <c r="O13" s="1">
        <f>IFERROR(VLOOKUP($A13,delibc,2,0)*(Físico!N13),0)</f>
        <v>0</v>
      </c>
      <c r="P13" s="1">
        <f>IFERROR(VLOOKUP($A13,delibc,2,0)*(Físico!O13),0)</f>
        <v>0</v>
      </c>
      <c r="Q13" s="1">
        <f>IFERROR(VLOOKUP($A13,delibc,2,0)*(Físico!P13),0)</f>
        <v>0</v>
      </c>
      <c r="R13" s="1">
        <f>IFERROR(VLOOKUP($A13,delibc,2,0)*(Físico!Q13),0)</f>
        <v>0</v>
      </c>
      <c r="S13" s="1">
        <f>IFERROR(VLOOKUP($A13,delibc,2,0)*(Físico!R13),0)</f>
        <v>0</v>
      </c>
      <c r="T13" s="1">
        <f>IFERROR(VLOOKUP($A13,delibc,2,0)*(Físico!S13),0)</f>
        <v>0</v>
      </c>
      <c r="U13" s="1">
        <f>IFERROR(VLOOKUP($A13,delibc,2,0)*(Físico!T13),0)</f>
        <v>0</v>
      </c>
      <c r="V13" s="1">
        <f>IFERROR(VLOOKUP($A13,delibc,2,0)*(Físico!U13),0)</f>
        <v>0</v>
      </c>
      <c r="W13" s="1">
        <f>IFERROR(VLOOKUP($A13,delibc,2,0)*(Físico!V13),0)</f>
        <v>0</v>
      </c>
      <c r="X13" s="1">
        <f>IFERROR(VLOOKUP($A13,delibc,2,0)*(Físico!W13),0)</f>
        <v>0</v>
      </c>
      <c r="Y13" s="1">
        <f>IFERROR(VLOOKUP($A13,delibc,2,0)*(Físico!X13),0)</f>
        <v>0</v>
      </c>
      <c r="Z13" s="1">
        <f>IFERROR(VLOOKUP($A13,delibc,2,0)*(Físico!Y13),0)</f>
        <v>0</v>
      </c>
      <c r="AA13" s="1">
        <f>IFERROR(VLOOKUP($A13,delibc,2,0)*(Físico!Z13),0)</f>
        <v>0</v>
      </c>
      <c r="AB13" s="1">
        <f>IFERROR(VLOOKUP($A13,delibc,2,0)*(Físico!AA13),0)</f>
        <v>0</v>
      </c>
      <c r="AC13" s="1">
        <f>IFERROR(VLOOKUP($A13,delibc,2,0)*(Físico!AB13),0)</f>
        <v>0</v>
      </c>
      <c r="AD13" s="1">
        <f>IFERROR(VLOOKUP($A13,delibc,2,0)*(Físico!AC13),0)</f>
        <v>0</v>
      </c>
      <c r="AE13" s="1">
        <f>IFERROR(VLOOKUP($A13,delibc,2,0)*(Físico!AD13),0)</f>
        <v>0</v>
      </c>
      <c r="AF13" s="1">
        <f>IFERROR(VLOOKUP($A13,delibc,2,0)*(Físico!AE13),0)</f>
        <v>0</v>
      </c>
      <c r="AG13" s="1">
        <f>IFERROR(VLOOKUP($A13,delibc,2,0)*(Físico!AF13),0)</f>
        <v>0</v>
      </c>
      <c r="AH13" s="1">
        <f>IFERROR(VLOOKUP($A13,delibc,2,0)*(Físico!AG13),0)</f>
        <v>0</v>
      </c>
      <c r="AI13" s="1">
        <f>IFERROR(VLOOKUP($A13,delibc,2,0)*(Físico!AH13),0)</f>
        <v>0</v>
      </c>
      <c r="AJ13" s="1">
        <f>IFERROR(VLOOKUP($A13,delibc,2,0)*(Físico!AI13),0)</f>
        <v>0</v>
      </c>
      <c r="AK13" s="1">
        <f>IFERROR(VLOOKUP($A13,delibc,2,0)*(Físico!AJ13),0)</f>
        <v>0</v>
      </c>
      <c r="AL13" s="1">
        <f>IFERROR(VLOOKUP($A13,delibc,2,0)*(Físico!AK13),0)</f>
        <v>0</v>
      </c>
      <c r="AM13" s="1">
        <f t="shared" si="1"/>
        <v>0</v>
      </c>
    </row>
    <row r="14" spans="1:39" x14ac:dyDescent="0.25">
      <c r="A14">
        <f t="shared" si="0"/>
        <v>405040210</v>
      </c>
      <c r="B14" t="s">
        <v>13</v>
      </c>
      <c r="C14" s="1">
        <f>IFERROR(VLOOKUP($A14,delibc,2,0)*(Físico!B14),0)</f>
        <v>0</v>
      </c>
      <c r="D14" s="1">
        <f>IFERROR(VLOOKUP($A14,delibc,2,0)*(Físico!C14),0)</f>
        <v>0</v>
      </c>
      <c r="E14" s="1">
        <f>IFERROR(VLOOKUP($A14,delibc,2,0)*(Físico!D14),0)</f>
        <v>0</v>
      </c>
      <c r="F14" s="1">
        <f>IFERROR(VLOOKUP($A14,delibc,2,0)*(Físico!E14),0)</f>
        <v>0</v>
      </c>
      <c r="G14" s="1">
        <f>IFERROR(VLOOKUP($A14,delibc,2,0)*(Físico!F14),0)</f>
        <v>0</v>
      </c>
      <c r="H14" s="1">
        <f>IFERROR(VLOOKUP($A14,delibc,2,0)*(Físico!G14),0)</f>
        <v>0</v>
      </c>
      <c r="I14" s="1">
        <f>IFERROR(VLOOKUP($A14,delibc,2,0)*(Físico!H14),0)</f>
        <v>0</v>
      </c>
      <c r="J14" s="1">
        <f>IFERROR(VLOOKUP($A14,delibc,2,0)*(Físico!I14),0)</f>
        <v>0</v>
      </c>
      <c r="K14" s="1">
        <f>IFERROR(VLOOKUP($A14,delibc,2,0)*(Físico!J14),0)</f>
        <v>0</v>
      </c>
      <c r="L14" s="1">
        <f>IFERROR(VLOOKUP($A14,delibc,2,0)*(Físico!K14),0)</f>
        <v>0</v>
      </c>
      <c r="M14" s="1">
        <f>IFERROR(VLOOKUP($A14,delibc,2,0)*(Físico!L14),0)</f>
        <v>0</v>
      </c>
      <c r="N14" s="1">
        <f>IFERROR(VLOOKUP($A14,delibc,2,0)*(Físico!M14),0)</f>
        <v>0</v>
      </c>
      <c r="O14" s="1">
        <f>IFERROR(VLOOKUP($A14,delibc,2,0)*(Físico!N14),0)</f>
        <v>0</v>
      </c>
      <c r="P14" s="1">
        <f>IFERROR(VLOOKUP($A14,delibc,2,0)*(Físico!O14),0)</f>
        <v>0</v>
      </c>
      <c r="Q14" s="1">
        <f>IFERROR(VLOOKUP($A14,delibc,2,0)*(Físico!P14),0)</f>
        <v>0</v>
      </c>
      <c r="R14" s="1">
        <f>IFERROR(VLOOKUP($A14,delibc,2,0)*(Físico!Q14),0)</f>
        <v>0</v>
      </c>
      <c r="S14" s="1">
        <f>IFERROR(VLOOKUP($A14,delibc,2,0)*(Físico!R14),0)</f>
        <v>0</v>
      </c>
      <c r="T14" s="1">
        <f>IFERROR(VLOOKUP($A14,delibc,2,0)*(Físico!S14),0)</f>
        <v>0</v>
      </c>
      <c r="U14" s="1">
        <f>IFERROR(VLOOKUP($A14,delibc,2,0)*(Físico!T14),0)</f>
        <v>0</v>
      </c>
      <c r="V14" s="1">
        <f>IFERROR(VLOOKUP($A14,delibc,2,0)*(Físico!U14),0)</f>
        <v>0</v>
      </c>
      <c r="W14" s="1">
        <f>IFERROR(VLOOKUP($A14,delibc,2,0)*(Físico!V14),0)</f>
        <v>0</v>
      </c>
      <c r="X14" s="1">
        <f>IFERROR(VLOOKUP($A14,delibc,2,0)*(Físico!W14),0)</f>
        <v>0</v>
      </c>
      <c r="Y14" s="1">
        <f>IFERROR(VLOOKUP($A14,delibc,2,0)*(Físico!X14),0)</f>
        <v>0</v>
      </c>
      <c r="Z14" s="1">
        <f>IFERROR(VLOOKUP($A14,delibc,2,0)*(Físico!Y14),0)</f>
        <v>0</v>
      </c>
      <c r="AA14" s="1">
        <f>IFERROR(VLOOKUP($A14,delibc,2,0)*(Físico!Z14),0)</f>
        <v>0</v>
      </c>
      <c r="AB14" s="1">
        <f>IFERROR(VLOOKUP($A14,delibc,2,0)*(Físico!AA14),0)</f>
        <v>0</v>
      </c>
      <c r="AC14" s="1">
        <f>IFERROR(VLOOKUP($A14,delibc,2,0)*(Físico!AB14),0)</f>
        <v>0</v>
      </c>
      <c r="AD14" s="1">
        <f>IFERROR(VLOOKUP($A14,delibc,2,0)*(Físico!AC14),0)</f>
        <v>0</v>
      </c>
      <c r="AE14" s="1">
        <f>IFERROR(VLOOKUP($A14,delibc,2,0)*(Físico!AD14),0)</f>
        <v>0</v>
      </c>
      <c r="AF14" s="1">
        <f>IFERROR(VLOOKUP($A14,delibc,2,0)*(Físico!AE14),0)</f>
        <v>0</v>
      </c>
      <c r="AG14" s="1">
        <f>IFERROR(VLOOKUP($A14,delibc,2,0)*(Físico!AF14),0)</f>
        <v>0</v>
      </c>
      <c r="AH14" s="1">
        <f>IFERROR(VLOOKUP($A14,delibc,2,0)*(Físico!AG14),0)</f>
        <v>0</v>
      </c>
      <c r="AI14" s="1">
        <f>IFERROR(VLOOKUP($A14,delibc,2,0)*(Físico!AH14),0)</f>
        <v>0</v>
      </c>
      <c r="AJ14" s="1">
        <f>IFERROR(VLOOKUP($A14,delibc,2,0)*(Físico!AI14),0)</f>
        <v>0</v>
      </c>
      <c r="AK14" s="1">
        <f>IFERROR(VLOOKUP($A14,delibc,2,0)*(Físico!AJ14),0)</f>
        <v>0</v>
      </c>
      <c r="AL14" s="1">
        <f>IFERROR(VLOOKUP($A14,delibc,2,0)*(Físico!AK14),0)</f>
        <v>0</v>
      </c>
      <c r="AM14" s="1">
        <f t="shared" si="1"/>
        <v>0</v>
      </c>
    </row>
    <row r="15" spans="1:39" x14ac:dyDescent="0.25">
      <c r="A15">
        <f t="shared" si="0"/>
        <v>405050020</v>
      </c>
      <c r="B15" t="s">
        <v>14</v>
      </c>
      <c r="C15" s="1">
        <f>IFERROR(VLOOKUP($A15,delibc,2,0)*(Físico!B15),0)</f>
        <v>0</v>
      </c>
      <c r="D15" s="1">
        <f>IFERROR(VLOOKUP($A15,delibc,2,0)*(Físico!C15),0)</f>
        <v>4059.72</v>
      </c>
      <c r="E15" s="1">
        <f>IFERROR(VLOOKUP($A15,delibc,2,0)*(Físico!D15),0)</f>
        <v>9923.76</v>
      </c>
      <c r="F15" s="1">
        <f>IFERROR(VLOOKUP($A15,delibc,2,0)*(Físico!E15),0)</f>
        <v>1804.32</v>
      </c>
      <c r="G15" s="1">
        <f>IFERROR(VLOOKUP($A15,delibc,2,0)*(Físico!F15),0)</f>
        <v>0</v>
      </c>
      <c r="H15" s="1">
        <f>IFERROR(VLOOKUP($A15,delibc,2,0)*(Físico!G15),0)</f>
        <v>0</v>
      </c>
      <c r="I15" s="1">
        <f>IFERROR(VLOOKUP($A15,delibc,2,0)*(Físico!H15),0)</f>
        <v>0</v>
      </c>
      <c r="J15" s="1">
        <f>IFERROR(VLOOKUP($A15,delibc,2,0)*(Físico!I15),0)</f>
        <v>0</v>
      </c>
      <c r="K15" s="1">
        <f>IFERROR(VLOOKUP($A15,delibc,2,0)*(Físico!J15),0)</f>
        <v>0</v>
      </c>
      <c r="L15" s="1">
        <f>IFERROR(VLOOKUP($A15,delibc,2,0)*(Físico!K15),0)</f>
        <v>0</v>
      </c>
      <c r="M15" s="1">
        <f>IFERROR(VLOOKUP($A15,delibc,2,0)*(Físico!L15),0)</f>
        <v>50520.959999999999</v>
      </c>
      <c r="N15" s="1">
        <f>IFERROR(VLOOKUP($A15,delibc,2,0)*(Físico!M15),0)</f>
        <v>0</v>
      </c>
      <c r="O15" s="1">
        <f>IFERROR(VLOOKUP($A15,delibc,2,0)*(Físico!N15),0)</f>
        <v>23005.079999999998</v>
      </c>
      <c r="P15" s="1">
        <f>IFERROR(VLOOKUP($A15,delibc,2,0)*(Físico!O15),0)</f>
        <v>0</v>
      </c>
      <c r="Q15" s="1">
        <f>IFERROR(VLOOKUP($A15,delibc,2,0)*(Físico!P15),0)</f>
        <v>0</v>
      </c>
      <c r="R15" s="1">
        <f>IFERROR(VLOOKUP($A15,delibc,2,0)*(Físico!Q15),0)</f>
        <v>0</v>
      </c>
      <c r="S15" s="1">
        <f>IFERROR(VLOOKUP($A15,delibc,2,0)*(Físico!R15),0)</f>
        <v>0</v>
      </c>
      <c r="T15" s="1">
        <f>IFERROR(VLOOKUP($A15,delibc,2,0)*(Físico!S15),0)</f>
        <v>0</v>
      </c>
      <c r="U15" s="1">
        <f>IFERROR(VLOOKUP($A15,delibc,2,0)*(Físico!T15),0)</f>
        <v>6766.2</v>
      </c>
      <c r="V15" s="1">
        <f>IFERROR(VLOOKUP($A15,delibc,2,0)*(Físico!U15),0)</f>
        <v>0</v>
      </c>
      <c r="W15" s="1">
        <f>IFERROR(VLOOKUP($A15,delibc,2,0)*(Físico!V15),0)</f>
        <v>5412.96</v>
      </c>
      <c r="X15" s="1">
        <f>IFERROR(VLOOKUP($A15,delibc,2,0)*(Físico!W15),0)</f>
        <v>9472.68</v>
      </c>
      <c r="Y15" s="1">
        <f>IFERROR(VLOOKUP($A15,delibc,2,0)*(Físico!X15),0)</f>
        <v>10374.84</v>
      </c>
      <c r="Z15" s="1">
        <f>IFERROR(VLOOKUP($A15,delibc,2,0)*(Físico!Y15),0)</f>
        <v>5864.04</v>
      </c>
      <c r="AA15" s="1">
        <f>IFERROR(VLOOKUP($A15,delibc,2,0)*(Físico!Z15),0)</f>
        <v>17141.04</v>
      </c>
      <c r="AB15" s="1">
        <f>IFERROR(VLOOKUP($A15,delibc,2,0)*(Físico!AA15),0)</f>
        <v>64504.439999999995</v>
      </c>
      <c r="AC15" s="1">
        <f>IFERROR(VLOOKUP($A15,delibc,2,0)*(Físico!AB15),0)</f>
        <v>154269.35999999999</v>
      </c>
      <c r="AD15" s="1">
        <f>IFERROR(VLOOKUP($A15,delibc,2,0)*(Físico!AC15),0)</f>
        <v>61346.879999999997</v>
      </c>
      <c r="AE15" s="1">
        <f>IFERROR(VLOOKUP($A15,delibc,2,0)*(Físico!AD15),0)</f>
        <v>44205.84</v>
      </c>
      <c r="AF15" s="1">
        <f>IFERROR(VLOOKUP($A15,delibc,2,0)*(Físico!AE15),0)</f>
        <v>1353.24</v>
      </c>
      <c r="AG15" s="1">
        <f>IFERROR(VLOOKUP($A15,delibc,2,0)*(Físico!AF15),0)</f>
        <v>0</v>
      </c>
      <c r="AH15" s="1">
        <f>IFERROR(VLOOKUP($A15,delibc,2,0)*(Físico!AG15),0)</f>
        <v>0</v>
      </c>
      <c r="AI15" s="1">
        <f>IFERROR(VLOOKUP($A15,delibc,2,0)*(Físico!AH15),0)</f>
        <v>38792.879999999997</v>
      </c>
      <c r="AJ15" s="1">
        <f>IFERROR(VLOOKUP($A15,delibc,2,0)*(Físico!AI15),0)</f>
        <v>0</v>
      </c>
      <c r="AK15" s="1">
        <f>IFERROR(VLOOKUP($A15,delibc,2,0)*(Físico!AJ15),0)</f>
        <v>18494.28</v>
      </c>
      <c r="AL15" s="1">
        <f>IFERROR(VLOOKUP($A15,delibc,2,0)*(Físico!AK15),0)</f>
        <v>54580.68</v>
      </c>
      <c r="AM15" s="1">
        <f t="shared" si="1"/>
        <v>581893.20000000007</v>
      </c>
    </row>
    <row r="16" spans="1:39" x14ac:dyDescent="0.25">
      <c r="A16">
        <f t="shared" si="0"/>
        <v>405050100</v>
      </c>
      <c r="B16" t="s">
        <v>15</v>
      </c>
      <c r="C16" s="1">
        <f>IFERROR(VLOOKUP($A16,delibc,2,0)*(Físico!B16),0)</f>
        <v>0</v>
      </c>
      <c r="D16" s="1">
        <f>IFERROR(VLOOKUP($A16,delibc,2,0)*(Físico!C16),0)</f>
        <v>0</v>
      </c>
      <c r="E16" s="1">
        <f>IFERROR(VLOOKUP($A16,delibc,2,0)*(Físico!D16),0)</f>
        <v>0</v>
      </c>
      <c r="F16" s="1">
        <f>IFERROR(VLOOKUP($A16,delibc,2,0)*(Físico!E16),0)</f>
        <v>0</v>
      </c>
      <c r="G16" s="1">
        <f>IFERROR(VLOOKUP($A16,delibc,2,0)*(Físico!F16),0)</f>
        <v>0</v>
      </c>
      <c r="H16" s="1">
        <f>IFERROR(VLOOKUP($A16,delibc,2,0)*(Físico!G16),0)</f>
        <v>0</v>
      </c>
      <c r="I16" s="1">
        <f>IFERROR(VLOOKUP($A16,delibc,2,0)*(Físico!H16),0)</f>
        <v>0</v>
      </c>
      <c r="J16" s="1">
        <f>IFERROR(VLOOKUP($A16,delibc,2,0)*(Físico!I16),0)</f>
        <v>0</v>
      </c>
      <c r="K16" s="1">
        <f>IFERROR(VLOOKUP($A16,delibc,2,0)*(Físico!J16),0)</f>
        <v>0</v>
      </c>
      <c r="L16" s="1">
        <f>IFERROR(VLOOKUP($A16,delibc,2,0)*(Físico!K16),0)</f>
        <v>0</v>
      </c>
      <c r="M16" s="1">
        <f>IFERROR(VLOOKUP($A16,delibc,2,0)*(Físico!L16),0)</f>
        <v>0</v>
      </c>
      <c r="N16" s="1">
        <f>IFERROR(VLOOKUP($A16,delibc,2,0)*(Físico!M16),0)</f>
        <v>0</v>
      </c>
      <c r="O16" s="1">
        <f>IFERROR(VLOOKUP($A16,delibc,2,0)*(Físico!N16),0)</f>
        <v>0</v>
      </c>
      <c r="P16" s="1">
        <f>IFERROR(VLOOKUP($A16,delibc,2,0)*(Físico!O16),0)</f>
        <v>0</v>
      </c>
      <c r="Q16" s="1">
        <f>IFERROR(VLOOKUP($A16,delibc,2,0)*(Físico!P16),0)</f>
        <v>0</v>
      </c>
      <c r="R16" s="1">
        <f>IFERROR(VLOOKUP($A16,delibc,2,0)*(Físico!Q16),0)</f>
        <v>0</v>
      </c>
      <c r="S16" s="1">
        <f>IFERROR(VLOOKUP($A16,delibc,2,0)*(Físico!R16),0)</f>
        <v>0</v>
      </c>
      <c r="T16" s="1">
        <f>IFERROR(VLOOKUP($A16,delibc,2,0)*(Físico!S16),0)</f>
        <v>0</v>
      </c>
      <c r="U16" s="1">
        <f>IFERROR(VLOOKUP($A16,delibc,2,0)*(Físico!T16),0)</f>
        <v>0</v>
      </c>
      <c r="V16" s="1">
        <f>IFERROR(VLOOKUP($A16,delibc,2,0)*(Físico!U16),0)</f>
        <v>0</v>
      </c>
      <c r="W16" s="1">
        <f>IFERROR(VLOOKUP($A16,delibc,2,0)*(Físico!V16),0)</f>
        <v>0</v>
      </c>
      <c r="X16" s="1">
        <f>IFERROR(VLOOKUP($A16,delibc,2,0)*(Físico!W16),0)</f>
        <v>1450.8000000000002</v>
      </c>
      <c r="Y16" s="1">
        <f>IFERROR(VLOOKUP($A16,delibc,2,0)*(Físico!X16),0)</f>
        <v>0</v>
      </c>
      <c r="Z16" s="1">
        <f>IFERROR(VLOOKUP($A16,delibc,2,0)*(Físico!Y16),0)</f>
        <v>0</v>
      </c>
      <c r="AA16" s="1">
        <f>IFERROR(VLOOKUP($A16,delibc,2,0)*(Físico!Z16),0)</f>
        <v>0</v>
      </c>
      <c r="AB16" s="1">
        <f>IFERROR(VLOOKUP($A16,delibc,2,0)*(Físico!AA16),0)</f>
        <v>0</v>
      </c>
      <c r="AC16" s="1">
        <f>IFERROR(VLOOKUP($A16,delibc,2,0)*(Físico!AB16),0)</f>
        <v>0</v>
      </c>
      <c r="AD16" s="1">
        <f>IFERROR(VLOOKUP($A16,delibc,2,0)*(Físico!AC16),0)</f>
        <v>0</v>
      </c>
      <c r="AE16" s="1">
        <f>IFERROR(VLOOKUP($A16,delibc,2,0)*(Físico!AD16),0)</f>
        <v>0</v>
      </c>
      <c r="AF16" s="1">
        <f>IFERROR(VLOOKUP($A16,delibc,2,0)*(Físico!AE16),0)</f>
        <v>0</v>
      </c>
      <c r="AG16" s="1">
        <f>IFERROR(VLOOKUP($A16,delibc,2,0)*(Físico!AF16),0)</f>
        <v>0</v>
      </c>
      <c r="AH16" s="1">
        <f>IFERROR(VLOOKUP($A16,delibc,2,0)*(Físico!AG16),0)</f>
        <v>0</v>
      </c>
      <c r="AI16" s="1">
        <f>IFERROR(VLOOKUP($A16,delibc,2,0)*(Físico!AH16),0)</f>
        <v>0</v>
      </c>
      <c r="AJ16" s="1">
        <f>IFERROR(VLOOKUP($A16,delibc,2,0)*(Físico!AI16),0)</f>
        <v>0</v>
      </c>
      <c r="AK16" s="1">
        <f>IFERROR(VLOOKUP($A16,delibc,2,0)*(Físico!AJ16),0)</f>
        <v>0</v>
      </c>
      <c r="AL16" s="1">
        <f>IFERROR(VLOOKUP($A16,delibc,2,0)*(Físico!AK16),0)</f>
        <v>0</v>
      </c>
      <c r="AM16" s="1">
        <f t="shared" si="1"/>
        <v>1450.8000000000002</v>
      </c>
    </row>
    <row r="17" spans="1:39" x14ac:dyDescent="0.25">
      <c r="A17">
        <f t="shared" si="0"/>
        <v>405050151</v>
      </c>
      <c r="B17" t="s">
        <v>16</v>
      </c>
      <c r="C17" s="1">
        <f>IFERROR(VLOOKUP($A17,delibc,2,0)*(Físico!B17),0)</f>
        <v>0</v>
      </c>
      <c r="D17" s="1">
        <f>IFERROR(VLOOKUP($A17,delibc,2,0)*(Físico!C17),0)</f>
        <v>0</v>
      </c>
      <c r="E17" s="1">
        <f>IFERROR(VLOOKUP($A17,delibc,2,0)*(Físico!D17),0)</f>
        <v>0</v>
      </c>
      <c r="F17" s="1">
        <f>IFERROR(VLOOKUP($A17,delibc,2,0)*(Físico!E17),0)</f>
        <v>0</v>
      </c>
      <c r="G17" s="1">
        <f>IFERROR(VLOOKUP($A17,delibc,2,0)*(Físico!F17),0)</f>
        <v>0</v>
      </c>
      <c r="H17" s="1">
        <f>IFERROR(VLOOKUP($A17,delibc,2,0)*(Físico!G17),0)</f>
        <v>0</v>
      </c>
      <c r="I17" s="1">
        <f>IFERROR(VLOOKUP($A17,delibc,2,0)*(Físico!H17),0)</f>
        <v>0</v>
      </c>
      <c r="J17" s="1">
        <f>IFERROR(VLOOKUP($A17,delibc,2,0)*(Físico!I17),0)</f>
        <v>0</v>
      </c>
      <c r="K17" s="1">
        <f>IFERROR(VLOOKUP($A17,delibc,2,0)*(Físico!J17),0)</f>
        <v>0</v>
      </c>
      <c r="L17" s="1">
        <f>IFERROR(VLOOKUP($A17,delibc,2,0)*(Físico!K17),0)</f>
        <v>0</v>
      </c>
      <c r="M17" s="1">
        <f>IFERROR(VLOOKUP($A17,delibc,2,0)*(Físico!L17),0)</f>
        <v>0</v>
      </c>
      <c r="N17" s="1">
        <f>IFERROR(VLOOKUP($A17,delibc,2,0)*(Físico!M17),0)</f>
        <v>0</v>
      </c>
      <c r="O17" s="1">
        <f>IFERROR(VLOOKUP($A17,delibc,2,0)*(Físico!N17),0)</f>
        <v>0</v>
      </c>
      <c r="P17" s="1">
        <f>IFERROR(VLOOKUP($A17,delibc,2,0)*(Físico!O17),0)</f>
        <v>0</v>
      </c>
      <c r="Q17" s="1">
        <f>IFERROR(VLOOKUP($A17,delibc,2,0)*(Físico!P17),0)</f>
        <v>0</v>
      </c>
      <c r="R17" s="1">
        <f>IFERROR(VLOOKUP($A17,delibc,2,0)*(Físico!Q17),0)</f>
        <v>0</v>
      </c>
      <c r="S17" s="1">
        <f>IFERROR(VLOOKUP($A17,delibc,2,0)*(Físico!R17),0)</f>
        <v>0</v>
      </c>
      <c r="T17" s="1">
        <f>IFERROR(VLOOKUP($A17,delibc,2,0)*(Físico!S17),0)</f>
        <v>0</v>
      </c>
      <c r="U17" s="1">
        <f>IFERROR(VLOOKUP($A17,delibc,2,0)*(Físico!T17),0)</f>
        <v>0</v>
      </c>
      <c r="V17" s="1">
        <f>IFERROR(VLOOKUP($A17,delibc,2,0)*(Físico!U17),0)</f>
        <v>0</v>
      </c>
      <c r="W17" s="1">
        <f>IFERROR(VLOOKUP($A17,delibc,2,0)*(Físico!V17),0)</f>
        <v>0</v>
      </c>
      <c r="X17" s="1">
        <f>IFERROR(VLOOKUP($A17,delibc,2,0)*(Físico!W17),0)</f>
        <v>0</v>
      </c>
      <c r="Y17" s="1">
        <f>IFERROR(VLOOKUP($A17,delibc,2,0)*(Físico!X17),0)</f>
        <v>0</v>
      </c>
      <c r="Z17" s="1">
        <f>IFERROR(VLOOKUP($A17,delibc,2,0)*(Físico!Y17),0)</f>
        <v>0</v>
      </c>
      <c r="AA17" s="1">
        <f>IFERROR(VLOOKUP($A17,delibc,2,0)*(Físico!Z17),0)</f>
        <v>0</v>
      </c>
      <c r="AB17" s="1">
        <f>IFERROR(VLOOKUP($A17,delibc,2,0)*(Físico!AA17),0)</f>
        <v>0</v>
      </c>
      <c r="AC17" s="1">
        <f>IFERROR(VLOOKUP($A17,delibc,2,0)*(Físico!AB17),0)</f>
        <v>0</v>
      </c>
      <c r="AD17" s="1">
        <f>IFERROR(VLOOKUP($A17,delibc,2,0)*(Físico!AC17),0)</f>
        <v>0</v>
      </c>
      <c r="AE17" s="1">
        <f>IFERROR(VLOOKUP($A17,delibc,2,0)*(Físico!AD17),0)</f>
        <v>0</v>
      </c>
      <c r="AF17" s="1">
        <f>IFERROR(VLOOKUP($A17,delibc,2,0)*(Físico!AE17),0)</f>
        <v>0</v>
      </c>
      <c r="AG17" s="1">
        <f>IFERROR(VLOOKUP($A17,delibc,2,0)*(Físico!AF17),0)</f>
        <v>0</v>
      </c>
      <c r="AH17" s="1">
        <f>IFERROR(VLOOKUP($A17,delibc,2,0)*(Físico!AG17),0)</f>
        <v>0</v>
      </c>
      <c r="AI17" s="1">
        <f>IFERROR(VLOOKUP($A17,delibc,2,0)*(Físico!AH17),0)</f>
        <v>0</v>
      </c>
      <c r="AJ17" s="1">
        <f>IFERROR(VLOOKUP($A17,delibc,2,0)*(Físico!AI17),0)</f>
        <v>0</v>
      </c>
      <c r="AK17" s="1">
        <f>IFERROR(VLOOKUP($A17,delibc,2,0)*(Físico!AJ17),0)</f>
        <v>1112.83</v>
      </c>
      <c r="AL17" s="1">
        <f>IFERROR(VLOOKUP($A17,delibc,2,0)*(Físico!AK17),0)</f>
        <v>1112.83</v>
      </c>
      <c r="AM17" s="1">
        <f t="shared" si="1"/>
        <v>2225.66</v>
      </c>
    </row>
    <row r="18" spans="1:39" x14ac:dyDescent="0.25">
      <c r="A18">
        <f t="shared" si="0"/>
        <v>405050194</v>
      </c>
      <c r="B18" t="s">
        <v>17</v>
      </c>
      <c r="C18" s="1">
        <f>IFERROR(VLOOKUP($A18,delibc,2,0)*(Físico!B18),0)</f>
        <v>0</v>
      </c>
      <c r="D18" s="1">
        <f>IFERROR(VLOOKUP($A18,delibc,2,0)*(Físico!C18),0)</f>
        <v>0</v>
      </c>
      <c r="E18" s="1">
        <f>IFERROR(VLOOKUP($A18,delibc,2,0)*(Físico!D18),0)</f>
        <v>0</v>
      </c>
      <c r="F18" s="1">
        <f>IFERROR(VLOOKUP($A18,delibc,2,0)*(Físico!E18),0)</f>
        <v>0</v>
      </c>
      <c r="G18" s="1">
        <f>IFERROR(VLOOKUP($A18,delibc,2,0)*(Físico!F18),0)</f>
        <v>0</v>
      </c>
      <c r="H18" s="1">
        <f>IFERROR(VLOOKUP($A18,delibc,2,0)*(Físico!G18),0)</f>
        <v>0</v>
      </c>
      <c r="I18" s="1">
        <f>IFERROR(VLOOKUP($A18,delibc,2,0)*(Físico!H18),0)</f>
        <v>0</v>
      </c>
      <c r="J18" s="1">
        <f>IFERROR(VLOOKUP($A18,delibc,2,0)*(Físico!I18),0)</f>
        <v>0</v>
      </c>
      <c r="K18" s="1">
        <f>IFERROR(VLOOKUP($A18,delibc,2,0)*(Físico!J18),0)</f>
        <v>0</v>
      </c>
      <c r="L18" s="1">
        <f>IFERROR(VLOOKUP($A18,delibc,2,0)*(Físico!K18),0)</f>
        <v>0</v>
      </c>
      <c r="M18" s="1">
        <f>IFERROR(VLOOKUP($A18,delibc,2,0)*(Físico!L18),0)</f>
        <v>0</v>
      </c>
      <c r="N18" s="1">
        <f>IFERROR(VLOOKUP($A18,delibc,2,0)*(Físico!M18),0)</f>
        <v>0</v>
      </c>
      <c r="O18" s="1">
        <f>IFERROR(VLOOKUP($A18,delibc,2,0)*(Físico!N18),0)</f>
        <v>0</v>
      </c>
      <c r="P18" s="1">
        <f>IFERROR(VLOOKUP($A18,delibc,2,0)*(Físico!O18),0)</f>
        <v>0</v>
      </c>
      <c r="Q18" s="1">
        <f>IFERROR(VLOOKUP($A18,delibc,2,0)*(Físico!P18),0)</f>
        <v>0</v>
      </c>
      <c r="R18" s="1">
        <f>IFERROR(VLOOKUP($A18,delibc,2,0)*(Físico!Q18),0)</f>
        <v>0</v>
      </c>
      <c r="S18" s="1">
        <f>IFERROR(VLOOKUP($A18,delibc,2,0)*(Físico!R18),0)</f>
        <v>0</v>
      </c>
      <c r="T18" s="1">
        <f>IFERROR(VLOOKUP($A18,delibc,2,0)*(Físico!S18),0)</f>
        <v>0</v>
      </c>
      <c r="U18" s="1">
        <f>IFERROR(VLOOKUP($A18,delibc,2,0)*(Físico!T18),0)</f>
        <v>0</v>
      </c>
      <c r="V18" s="1">
        <f>IFERROR(VLOOKUP($A18,delibc,2,0)*(Físico!U18),0)</f>
        <v>0</v>
      </c>
      <c r="W18" s="1">
        <f>IFERROR(VLOOKUP($A18,delibc,2,0)*(Físico!V18),0)</f>
        <v>0</v>
      </c>
      <c r="X18" s="1">
        <f>IFERROR(VLOOKUP($A18,delibc,2,0)*(Físico!W18),0)</f>
        <v>3240</v>
      </c>
      <c r="Y18" s="1">
        <f>IFERROR(VLOOKUP($A18,delibc,2,0)*(Físico!X18),0)</f>
        <v>0</v>
      </c>
      <c r="Z18" s="1">
        <f>IFERROR(VLOOKUP($A18,delibc,2,0)*(Físico!Y18),0)</f>
        <v>0</v>
      </c>
      <c r="AA18" s="1">
        <f>IFERROR(VLOOKUP($A18,delibc,2,0)*(Físico!Z18),0)</f>
        <v>41715</v>
      </c>
      <c r="AB18" s="1">
        <f>IFERROR(VLOOKUP($A18,delibc,2,0)*(Físico!AA18),0)</f>
        <v>0</v>
      </c>
      <c r="AC18" s="1">
        <f>IFERROR(VLOOKUP($A18,delibc,2,0)*(Físico!AB18),0)</f>
        <v>0</v>
      </c>
      <c r="AD18" s="1">
        <f>IFERROR(VLOOKUP($A18,delibc,2,0)*(Físico!AC18),0)</f>
        <v>0</v>
      </c>
      <c r="AE18" s="1">
        <f>IFERROR(VLOOKUP($A18,delibc,2,0)*(Físico!AD18),0)</f>
        <v>405</v>
      </c>
      <c r="AF18" s="1">
        <f>IFERROR(VLOOKUP($A18,delibc,2,0)*(Físico!AE18),0)</f>
        <v>0</v>
      </c>
      <c r="AG18" s="1">
        <f>IFERROR(VLOOKUP($A18,delibc,2,0)*(Físico!AF18),0)</f>
        <v>0</v>
      </c>
      <c r="AH18" s="1">
        <f>IFERROR(VLOOKUP($A18,delibc,2,0)*(Físico!AG18),0)</f>
        <v>0</v>
      </c>
      <c r="AI18" s="1">
        <f>IFERROR(VLOOKUP($A18,delibc,2,0)*(Físico!AH18),0)</f>
        <v>0</v>
      </c>
      <c r="AJ18" s="1">
        <f>IFERROR(VLOOKUP($A18,delibc,2,0)*(Físico!AI18),0)</f>
        <v>0</v>
      </c>
      <c r="AK18" s="1">
        <f>IFERROR(VLOOKUP($A18,delibc,2,0)*(Físico!AJ18),0)</f>
        <v>0</v>
      </c>
      <c r="AL18" s="1">
        <f>IFERROR(VLOOKUP($A18,delibc,2,0)*(Físico!AK18),0)</f>
        <v>0</v>
      </c>
      <c r="AM18" s="1">
        <f t="shared" si="1"/>
        <v>45360</v>
      </c>
    </row>
    <row r="19" spans="1:39" x14ac:dyDescent="0.25">
      <c r="A19">
        <f t="shared" si="0"/>
        <v>405050216</v>
      </c>
      <c r="B19" t="s">
        <v>18</v>
      </c>
      <c r="C19" s="1">
        <f>IFERROR(VLOOKUP($A19,delibc,2,0)*(Físico!B19),0)</f>
        <v>0</v>
      </c>
      <c r="D19" s="1">
        <f>IFERROR(VLOOKUP($A19,delibc,2,0)*(Físico!C19),0)</f>
        <v>0</v>
      </c>
      <c r="E19" s="1">
        <f>IFERROR(VLOOKUP($A19,delibc,2,0)*(Físico!D19),0)</f>
        <v>0</v>
      </c>
      <c r="F19" s="1">
        <f>IFERROR(VLOOKUP($A19,delibc,2,0)*(Físico!E19),0)</f>
        <v>0</v>
      </c>
      <c r="G19" s="1">
        <f>IFERROR(VLOOKUP($A19,delibc,2,0)*(Físico!F19),0)</f>
        <v>0</v>
      </c>
      <c r="H19" s="1">
        <f>IFERROR(VLOOKUP($A19,delibc,2,0)*(Físico!G19),0)</f>
        <v>0</v>
      </c>
      <c r="I19" s="1">
        <f>IFERROR(VLOOKUP($A19,delibc,2,0)*(Físico!H19),0)</f>
        <v>0</v>
      </c>
      <c r="J19" s="1">
        <f>IFERROR(VLOOKUP($A19,delibc,2,0)*(Físico!I19),0)</f>
        <v>0</v>
      </c>
      <c r="K19" s="1">
        <f>IFERROR(VLOOKUP($A19,delibc,2,0)*(Físico!J19),0)</f>
        <v>0</v>
      </c>
      <c r="L19" s="1">
        <f>IFERROR(VLOOKUP($A19,delibc,2,0)*(Físico!K19),0)</f>
        <v>0</v>
      </c>
      <c r="M19" s="1">
        <f>IFERROR(VLOOKUP($A19,delibc,2,0)*(Físico!L19),0)</f>
        <v>0</v>
      </c>
      <c r="N19" s="1">
        <f>IFERROR(VLOOKUP($A19,delibc,2,0)*(Físico!M19),0)</f>
        <v>0</v>
      </c>
      <c r="O19" s="1">
        <f>IFERROR(VLOOKUP($A19,delibc,2,0)*(Físico!N19),0)</f>
        <v>0</v>
      </c>
      <c r="P19" s="1">
        <f>IFERROR(VLOOKUP($A19,delibc,2,0)*(Físico!O19),0)</f>
        <v>0</v>
      </c>
      <c r="Q19" s="1">
        <f>IFERROR(VLOOKUP($A19,delibc,2,0)*(Físico!P19),0)</f>
        <v>0</v>
      </c>
      <c r="R19" s="1">
        <f>IFERROR(VLOOKUP($A19,delibc,2,0)*(Físico!Q19),0)</f>
        <v>0</v>
      </c>
      <c r="S19" s="1">
        <f>IFERROR(VLOOKUP($A19,delibc,2,0)*(Físico!R19),0)</f>
        <v>0</v>
      </c>
      <c r="T19" s="1">
        <f>IFERROR(VLOOKUP($A19,delibc,2,0)*(Físico!S19),0)</f>
        <v>0</v>
      </c>
      <c r="U19" s="1">
        <f>IFERROR(VLOOKUP($A19,delibc,2,0)*(Físico!T19),0)</f>
        <v>0</v>
      </c>
      <c r="V19" s="1">
        <f>IFERROR(VLOOKUP($A19,delibc,2,0)*(Físico!U19),0)</f>
        <v>0</v>
      </c>
      <c r="W19" s="1">
        <f>IFERROR(VLOOKUP($A19,delibc,2,0)*(Físico!V19),0)</f>
        <v>0</v>
      </c>
      <c r="X19" s="1">
        <f>IFERROR(VLOOKUP($A19,delibc,2,0)*(Físico!W19),0)</f>
        <v>0</v>
      </c>
      <c r="Y19" s="1">
        <f>IFERROR(VLOOKUP($A19,delibc,2,0)*(Físico!X19),0)</f>
        <v>0</v>
      </c>
      <c r="Z19" s="1">
        <f>IFERROR(VLOOKUP($A19,delibc,2,0)*(Físico!Y19),0)</f>
        <v>0</v>
      </c>
      <c r="AA19" s="1">
        <f>IFERROR(VLOOKUP($A19,delibc,2,0)*(Físico!Z19),0)</f>
        <v>2584.0499999999997</v>
      </c>
      <c r="AB19" s="1">
        <f>IFERROR(VLOOKUP($A19,delibc,2,0)*(Físico!AA19),0)</f>
        <v>0</v>
      </c>
      <c r="AC19" s="1">
        <f>IFERROR(VLOOKUP($A19,delibc,2,0)*(Físico!AB19),0)</f>
        <v>0</v>
      </c>
      <c r="AD19" s="1">
        <f>IFERROR(VLOOKUP($A19,delibc,2,0)*(Físico!AC19),0)</f>
        <v>0</v>
      </c>
      <c r="AE19" s="1">
        <f>IFERROR(VLOOKUP($A19,delibc,2,0)*(Físico!AD19),0)</f>
        <v>0</v>
      </c>
      <c r="AF19" s="1">
        <f>IFERROR(VLOOKUP($A19,delibc,2,0)*(Físico!AE19),0)</f>
        <v>0</v>
      </c>
      <c r="AG19" s="1">
        <f>IFERROR(VLOOKUP($A19,delibc,2,0)*(Físico!AF19),0)</f>
        <v>0</v>
      </c>
      <c r="AH19" s="1">
        <f>IFERROR(VLOOKUP($A19,delibc,2,0)*(Físico!AG19),0)</f>
        <v>0</v>
      </c>
      <c r="AI19" s="1">
        <f>IFERROR(VLOOKUP($A19,delibc,2,0)*(Físico!AH19),0)</f>
        <v>0</v>
      </c>
      <c r="AJ19" s="1">
        <f>IFERROR(VLOOKUP($A19,delibc,2,0)*(Físico!AI19),0)</f>
        <v>0</v>
      </c>
      <c r="AK19" s="1">
        <f>IFERROR(VLOOKUP($A19,delibc,2,0)*(Físico!AJ19),0)</f>
        <v>0</v>
      </c>
      <c r="AL19" s="1">
        <f>IFERROR(VLOOKUP($A19,delibc,2,0)*(Físico!AK19),0)</f>
        <v>0</v>
      </c>
      <c r="AM19" s="1">
        <f t="shared" si="1"/>
        <v>2584.0499999999997</v>
      </c>
    </row>
    <row r="20" spans="1:39" x14ac:dyDescent="0.25">
      <c r="A20">
        <f t="shared" si="0"/>
        <v>405050224</v>
      </c>
      <c r="B20" t="s">
        <v>19</v>
      </c>
      <c r="C20" s="1">
        <f>IFERROR(VLOOKUP($A20,delibc,2,0)*(Físico!B20),0)</f>
        <v>0</v>
      </c>
      <c r="D20" s="1">
        <f>IFERROR(VLOOKUP($A20,delibc,2,0)*(Físico!C20),0)</f>
        <v>0</v>
      </c>
      <c r="E20" s="1">
        <f>IFERROR(VLOOKUP($A20,delibc,2,0)*(Físico!D20),0)</f>
        <v>0</v>
      </c>
      <c r="F20" s="1">
        <f>IFERROR(VLOOKUP($A20,delibc,2,0)*(Físico!E20),0)</f>
        <v>0</v>
      </c>
      <c r="G20" s="1">
        <f>IFERROR(VLOOKUP($A20,delibc,2,0)*(Físico!F20),0)</f>
        <v>0</v>
      </c>
      <c r="H20" s="1">
        <f>IFERROR(VLOOKUP($A20,delibc,2,0)*(Físico!G20),0)</f>
        <v>0</v>
      </c>
      <c r="I20" s="1">
        <f>IFERROR(VLOOKUP($A20,delibc,2,0)*(Físico!H20),0)</f>
        <v>0</v>
      </c>
      <c r="J20" s="1">
        <f>IFERROR(VLOOKUP($A20,delibc,2,0)*(Físico!I20),0)</f>
        <v>0</v>
      </c>
      <c r="K20" s="1">
        <f>IFERROR(VLOOKUP($A20,delibc,2,0)*(Físico!J20),0)</f>
        <v>0</v>
      </c>
      <c r="L20" s="1">
        <f>IFERROR(VLOOKUP($A20,delibc,2,0)*(Físico!K20),0)</f>
        <v>0</v>
      </c>
      <c r="M20" s="1">
        <f>IFERROR(VLOOKUP($A20,delibc,2,0)*(Físico!L20),0)</f>
        <v>0</v>
      </c>
      <c r="N20" s="1">
        <f>IFERROR(VLOOKUP($A20,delibc,2,0)*(Físico!M20),0)</f>
        <v>0</v>
      </c>
      <c r="O20" s="1">
        <f>IFERROR(VLOOKUP($A20,delibc,2,0)*(Físico!N20),0)</f>
        <v>0</v>
      </c>
      <c r="P20" s="1">
        <f>IFERROR(VLOOKUP($A20,delibc,2,0)*(Físico!O20),0)</f>
        <v>0</v>
      </c>
      <c r="Q20" s="1">
        <f>IFERROR(VLOOKUP($A20,delibc,2,0)*(Físico!P20),0)</f>
        <v>63720.24</v>
      </c>
      <c r="R20" s="1">
        <f>IFERROR(VLOOKUP($A20,delibc,2,0)*(Físico!Q20),0)</f>
        <v>0</v>
      </c>
      <c r="S20" s="1">
        <f>IFERROR(VLOOKUP($A20,delibc,2,0)*(Físico!R20),0)</f>
        <v>0</v>
      </c>
      <c r="T20" s="1">
        <f>IFERROR(VLOOKUP($A20,delibc,2,0)*(Físico!S20),0)</f>
        <v>0</v>
      </c>
      <c r="U20" s="1">
        <f>IFERROR(VLOOKUP($A20,delibc,2,0)*(Físico!T20),0)</f>
        <v>0</v>
      </c>
      <c r="V20" s="1">
        <f>IFERROR(VLOOKUP($A20,delibc,2,0)*(Físico!U20),0)</f>
        <v>0</v>
      </c>
      <c r="W20" s="1">
        <f>IFERROR(VLOOKUP($A20,delibc,2,0)*(Físico!V20),0)</f>
        <v>0</v>
      </c>
      <c r="X20" s="1">
        <f>IFERROR(VLOOKUP($A20,delibc,2,0)*(Físico!W20),0)</f>
        <v>0</v>
      </c>
      <c r="Y20" s="1">
        <f>IFERROR(VLOOKUP($A20,delibc,2,0)*(Físico!X20),0)</f>
        <v>0</v>
      </c>
      <c r="Z20" s="1">
        <f>IFERROR(VLOOKUP($A20,delibc,2,0)*(Físico!Y20),0)</f>
        <v>0</v>
      </c>
      <c r="AA20" s="1">
        <f>IFERROR(VLOOKUP($A20,delibc,2,0)*(Físico!Z20),0)</f>
        <v>0</v>
      </c>
      <c r="AB20" s="1">
        <f>IFERROR(VLOOKUP($A20,delibc,2,0)*(Físico!AA20),0)</f>
        <v>0</v>
      </c>
      <c r="AC20" s="1">
        <f>IFERROR(VLOOKUP($A20,delibc,2,0)*(Físico!AB20),0)</f>
        <v>0</v>
      </c>
      <c r="AD20" s="1">
        <f>IFERROR(VLOOKUP($A20,delibc,2,0)*(Físico!AC20),0)</f>
        <v>0</v>
      </c>
      <c r="AE20" s="1">
        <f>IFERROR(VLOOKUP($A20,delibc,2,0)*(Físico!AD20),0)</f>
        <v>0</v>
      </c>
      <c r="AF20" s="1">
        <f>IFERROR(VLOOKUP($A20,delibc,2,0)*(Físico!AE20),0)</f>
        <v>0</v>
      </c>
      <c r="AG20" s="1">
        <f>IFERROR(VLOOKUP($A20,delibc,2,0)*(Físico!AF20),0)</f>
        <v>0</v>
      </c>
      <c r="AH20" s="1">
        <f>IFERROR(VLOOKUP($A20,delibc,2,0)*(Físico!AG20),0)</f>
        <v>0</v>
      </c>
      <c r="AI20" s="1">
        <f>IFERROR(VLOOKUP($A20,delibc,2,0)*(Físico!AH20),0)</f>
        <v>0</v>
      </c>
      <c r="AJ20" s="1">
        <f>IFERROR(VLOOKUP($A20,delibc,2,0)*(Físico!AI20),0)</f>
        <v>0</v>
      </c>
      <c r="AK20" s="1">
        <f>IFERROR(VLOOKUP($A20,delibc,2,0)*(Físico!AJ20),0)</f>
        <v>0</v>
      </c>
      <c r="AL20" s="1">
        <f>IFERROR(VLOOKUP($A20,delibc,2,0)*(Físico!AK20),0)</f>
        <v>0</v>
      </c>
      <c r="AM20" s="1">
        <f t="shared" si="1"/>
        <v>63720.24</v>
      </c>
    </row>
    <row r="21" spans="1:39" x14ac:dyDescent="0.25">
      <c r="A21">
        <f t="shared" si="0"/>
        <v>405050321</v>
      </c>
      <c r="B21" t="s">
        <v>20</v>
      </c>
      <c r="C21" s="1">
        <f>IFERROR(VLOOKUP($A21,delibc,2,0)*(Físico!B21),0)</f>
        <v>0</v>
      </c>
      <c r="D21" s="1">
        <f>IFERROR(VLOOKUP($A21,delibc,2,0)*(Físico!C21),0)</f>
        <v>0</v>
      </c>
      <c r="E21" s="1">
        <f>IFERROR(VLOOKUP($A21,delibc,2,0)*(Físico!D21),0)</f>
        <v>0</v>
      </c>
      <c r="F21" s="1">
        <f>IFERROR(VLOOKUP($A21,delibc,2,0)*(Físico!E21),0)</f>
        <v>0</v>
      </c>
      <c r="G21" s="1">
        <f>IFERROR(VLOOKUP($A21,delibc,2,0)*(Físico!F21),0)</f>
        <v>0</v>
      </c>
      <c r="H21" s="1">
        <f>IFERROR(VLOOKUP($A21,delibc,2,0)*(Físico!G21),0)</f>
        <v>0</v>
      </c>
      <c r="I21" s="1">
        <f>IFERROR(VLOOKUP($A21,delibc,2,0)*(Físico!H21),0)</f>
        <v>0</v>
      </c>
      <c r="J21" s="1">
        <f>IFERROR(VLOOKUP($A21,delibc,2,0)*(Físico!I21),0)</f>
        <v>0</v>
      </c>
      <c r="K21" s="1">
        <f>IFERROR(VLOOKUP($A21,delibc,2,0)*(Físico!J21),0)</f>
        <v>0</v>
      </c>
      <c r="L21" s="1">
        <f>IFERROR(VLOOKUP($A21,delibc,2,0)*(Físico!K21),0)</f>
        <v>0</v>
      </c>
      <c r="M21" s="1">
        <f>IFERROR(VLOOKUP($A21,delibc,2,0)*(Físico!L21),0)</f>
        <v>0</v>
      </c>
      <c r="N21" s="1">
        <f>IFERROR(VLOOKUP($A21,delibc,2,0)*(Físico!M21),0)</f>
        <v>0</v>
      </c>
      <c r="O21" s="1">
        <f>IFERROR(VLOOKUP($A21,delibc,2,0)*(Físico!N21),0)</f>
        <v>0</v>
      </c>
      <c r="P21" s="1">
        <f>IFERROR(VLOOKUP($A21,delibc,2,0)*(Físico!O21),0)</f>
        <v>0</v>
      </c>
      <c r="Q21" s="1">
        <f>IFERROR(VLOOKUP($A21,delibc,2,0)*(Físico!P21),0)</f>
        <v>18865.350000000002</v>
      </c>
      <c r="R21" s="1">
        <f>IFERROR(VLOOKUP($A21,delibc,2,0)*(Físico!Q21),0)</f>
        <v>0</v>
      </c>
      <c r="S21" s="1">
        <f>IFERROR(VLOOKUP($A21,delibc,2,0)*(Físico!R21),0)</f>
        <v>0</v>
      </c>
      <c r="T21" s="1">
        <f>IFERROR(VLOOKUP($A21,delibc,2,0)*(Físico!S21),0)</f>
        <v>0</v>
      </c>
      <c r="U21" s="1">
        <f>IFERROR(VLOOKUP($A21,delibc,2,0)*(Físico!T21),0)</f>
        <v>0</v>
      </c>
      <c r="V21" s="1">
        <f>IFERROR(VLOOKUP($A21,delibc,2,0)*(Físico!U21),0)</f>
        <v>0</v>
      </c>
      <c r="W21" s="1">
        <f>IFERROR(VLOOKUP($A21,delibc,2,0)*(Físico!V21),0)</f>
        <v>0</v>
      </c>
      <c r="X21" s="1">
        <f>IFERROR(VLOOKUP($A21,delibc,2,0)*(Físico!W21),0)</f>
        <v>2695.05</v>
      </c>
      <c r="Y21" s="1">
        <f>IFERROR(VLOOKUP($A21,delibc,2,0)*(Físico!X21),0)</f>
        <v>0</v>
      </c>
      <c r="Z21" s="1">
        <f>IFERROR(VLOOKUP($A21,delibc,2,0)*(Físico!Y21),0)</f>
        <v>0</v>
      </c>
      <c r="AA21" s="1">
        <f>IFERROR(VLOOKUP($A21,delibc,2,0)*(Físico!Z21),0)</f>
        <v>0</v>
      </c>
      <c r="AB21" s="1">
        <f>IFERROR(VLOOKUP($A21,delibc,2,0)*(Físico!AA21),0)</f>
        <v>0</v>
      </c>
      <c r="AC21" s="1">
        <f>IFERROR(VLOOKUP($A21,delibc,2,0)*(Físico!AB21),0)</f>
        <v>0</v>
      </c>
      <c r="AD21" s="1">
        <f>IFERROR(VLOOKUP($A21,delibc,2,0)*(Físico!AC21),0)</f>
        <v>0</v>
      </c>
      <c r="AE21" s="1">
        <f>IFERROR(VLOOKUP($A21,delibc,2,0)*(Físico!AD21),0)</f>
        <v>0</v>
      </c>
      <c r="AF21" s="1">
        <f>IFERROR(VLOOKUP($A21,delibc,2,0)*(Físico!AE21),0)</f>
        <v>0</v>
      </c>
      <c r="AG21" s="1">
        <f>IFERROR(VLOOKUP($A21,delibc,2,0)*(Físico!AF21),0)</f>
        <v>0</v>
      </c>
      <c r="AH21" s="1">
        <f>IFERROR(VLOOKUP($A21,delibc,2,0)*(Físico!AG21),0)</f>
        <v>0</v>
      </c>
      <c r="AI21" s="1">
        <f>IFERROR(VLOOKUP($A21,delibc,2,0)*(Físico!AH21),0)</f>
        <v>0</v>
      </c>
      <c r="AJ21" s="1">
        <f>IFERROR(VLOOKUP($A21,delibc,2,0)*(Físico!AI21),0)</f>
        <v>0</v>
      </c>
      <c r="AK21" s="1">
        <f>IFERROR(VLOOKUP($A21,delibc,2,0)*(Físico!AJ21),0)</f>
        <v>0</v>
      </c>
      <c r="AL21" s="1">
        <f>IFERROR(VLOOKUP($A21,delibc,2,0)*(Físico!AK21),0)</f>
        <v>0</v>
      </c>
      <c r="AM21" s="1">
        <f t="shared" si="1"/>
        <v>21560.400000000001</v>
      </c>
    </row>
    <row r="22" spans="1:39" x14ac:dyDescent="0.25">
      <c r="A22">
        <f t="shared" si="0"/>
        <v>405050372</v>
      </c>
      <c r="B22" t="s">
        <v>21</v>
      </c>
      <c r="C22" s="1">
        <f>IFERROR(VLOOKUP($A22,delibc,2,0)*(Físico!B22),0)</f>
        <v>5850</v>
      </c>
      <c r="D22" s="1">
        <f>IFERROR(VLOOKUP($A22,delibc,2,0)*(Físico!C22),0)</f>
        <v>0</v>
      </c>
      <c r="E22" s="1">
        <f>IFERROR(VLOOKUP($A22,delibc,2,0)*(Físico!D22),0)</f>
        <v>20250</v>
      </c>
      <c r="F22" s="1">
        <f>IFERROR(VLOOKUP($A22,delibc,2,0)*(Físico!E22),0)</f>
        <v>0</v>
      </c>
      <c r="G22" s="1">
        <f>IFERROR(VLOOKUP($A22,delibc,2,0)*(Físico!F22),0)</f>
        <v>0</v>
      </c>
      <c r="H22" s="1">
        <f>IFERROR(VLOOKUP($A22,delibc,2,0)*(Físico!G22),0)</f>
        <v>5400</v>
      </c>
      <c r="I22" s="1">
        <f>IFERROR(VLOOKUP($A22,delibc,2,0)*(Físico!H22),0)</f>
        <v>43650</v>
      </c>
      <c r="J22" s="1">
        <f>IFERROR(VLOOKUP($A22,delibc,2,0)*(Físico!I22),0)</f>
        <v>0</v>
      </c>
      <c r="K22" s="1">
        <f>IFERROR(VLOOKUP($A22,delibc,2,0)*(Físico!J22),0)</f>
        <v>36450</v>
      </c>
      <c r="L22" s="1">
        <f>IFERROR(VLOOKUP($A22,delibc,2,0)*(Físico!K22),0)</f>
        <v>0</v>
      </c>
      <c r="M22" s="1">
        <f>IFERROR(VLOOKUP($A22,delibc,2,0)*(Físico!L22),0)</f>
        <v>33750</v>
      </c>
      <c r="N22" s="1">
        <f>IFERROR(VLOOKUP($A22,delibc,2,0)*(Físico!M22),0)</f>
        <v>0</v>
      </c>
      <c r="O22" s="1">
        <f>IFERROR(VLOOKUP($A22,delibc,2,0)*(Físico!N22),0)</f>
        <v>67500</v>
      </c>
      <c r="P22" s="1">
        <f>IFERROR(VLOOKUP($A22,delibc,2,0)*(Físico!O22),0)</f>
        <v>0</v>
      </c>
      <c r="Q22" s="1">
        <f>IFERROR(VLOOKUP($A22,delibc,2,0)*(Físico!P22),0)</f>
        <v>59850</v>
      </c>
      <c r="R22" s="1">
        <f>IFERROR(VLOOKUP($A22,delibc,2,0)*(Físico!Q22),0)</f>
        <v>63000</v>
      </c>
      <c r="S22" s="1">
        <f>IFERROR(VLOOKUP($A22,delibc,2,0)*(Físico!R22),0)</f>
        <v>0</v>
      </c>
      <c r="T22" s="1">
        <f>IFERROR(VLOOKUP($A22,delibc,2,0)*(Físico!S22),0)</f>
        <v>0</v>
      </c>
      <c r="U22" s="1">
        <f>IFERROR(VLOOKUP($A22,delibc,2,0)*(Físico!T22),0)</f>
        <v>67050</v>
      </c>
      <c r="V22" s="1">
        <f>IFERROR(VLOOKUP($A22,delibc,2,0)*(Físico!U22),0)</f>
        <v>0</v>
      </c>
      <c r="W22" s="1">
        <f>IFERROR(VLOOKUP($A22,delibc,2,0)*(Físico!V22),0)</f>
        <v>4950</v>
      </c>
      <c r="X22" s="1">
        <f>IFERROR(VLOOKUP($A22,delibc,2,0)*(Físico!W22),0)</f>
        <v>32400</v>
      </c>
      <c r="Y22" s="1">
        <f>IFERROR(VLOOKUP($A22,delibc,2,0)*(Físico!X22),0)</f>
        <v>0</v>
      </c>
      <c r="Z22" s="1">
        <f>IFERROR(VLOOKUP($A22,delibc,2,0)*(Físico!Y22),0)</f>
        <v>0</v>
      </c>
      <c r="AA22" s="1">
        <f>IFERROR(VLOOKUP($A22,delibc,2,0)*(Físico!Z22),0)</f>
        <v>0</v>
      </c>
      <c r="AB22" s="1">
        <f>IFERROR(VLOOKUP($A22,delibc,2,0)*(Físico!AA22),0)</f>
        <v>72900</v>
      </c>
      <c r="AC22" s="1">
        <f>IFERROR(VLOOKUP($A22,delibc,2,0)*(Físico!AB22),0)</f>
        <v>80550</v>
      </c>
      <c r="AD22" s="1">
        <f>IFERROR(VLOOKUP($A22,delibc,2,0)*(Físico!AC22),0)</f>
        <v>1350</v>
      </c>
      <c r="AE22" s="1">
        <f>IFERROR(VLOOKUP($A22,delibc,2,0)*(Físico!AD22),0)</f>
        <v>30150</v>
      </c>
      <c r="AF22" s="1">
        <f>IFERROR(VLOOKUP($A22,delibc,2,0)*(Físico!AE22),0)</f>
        <v>3150</v>
      </c>
      <c r="AG22" s="1">
        <f>IFERROR(VLOOKUP($A22,delibc,2,0)*(Físico!AF22),0)</f>
        <v>0</v>
      </c>
      <c r="AH22" s="1">
        <f>IFERROR(VLOOKUP($A22,delibc,2,0)*(Físico!AG22),0)</f>
        <v>58050</v>
      </c>
      <c r="AI22" s="1">
        <f>IFERROR(VLOOKUP($A22,delibc,2,0)*(Físico!AH22),0)</f>
        <v>93150</v>
      </c>
      <c r="AJ22" s="1">
        <f>IFERROR(VLOOKUP($A22,delibc,2,0)*(Físico!AI22),0)</f>
        <v>51300</v>
      </c>
      <c r="AK22" s="1">
        <f>IFERROR(VLOOKUP($A22,delibc,2,0)*(Físico!AJ22),0)</f>
        <v>34650</v>
      </c>
      <c r="AL22" s="1">
        <f>IFERROR(VLOOKUP($A22,delibc,2,0)*(Físico!AK22),0)</f>
        <v>111150</v>
      </c>
      <c r="AM22" s="1">
        <f t="shared" si="1"/>
        <v>976500</v>
      </c>
    </row>
    <row r="23" spans="1:39" x14ac:dyDescent="0.25">
      <c r="A23">
        <f t="shared" si="0"/>
        <v>409050083</v>
      </c>
      <c r="B23" t="s">
        <v>22</v>
      </c>
      <c r="C23" s="1">
        <f>IFERROR(VLOOKUP($A23,delibc,2,0)*(Físico!B23),0)</f>
        <v>0</v>
      </c>
      <c r="D23" s="1">
        <f>IFERROR(VLOOKUP($A23,delibc,2,0)*(Físico!C23),0)</f>
        <v>0</v>
      </c>
      <c r="E23" s="1">
        <f>IFERROR(VLOOKUP($A23,delibc,2,0)*(Físico!D23),0)</f>
        <v>0</v>
      </c>
      <c r="F23" s="1">
        <f>IFERROR(VLOOKUP($A23,delibc,2,0)*(Físico!E23),0)</f>
        <v>0</v>
      </c>
      <c r="G23" s="1">
        <f>IFERROR(VLOOKUP($A23,delibc,2,0)*(Físico!F23),0)</f>
        <v>2629.44</v>
      </c>
      <c r="H23" s="1">
        <f>IFERROR(VLOOKUP($A23,delibc,2,0)*(Físico!G23),0)</f>
        <v>876.48</v>
      </c>
      <c r="I23" s="1">
        <f>IFERROR(VLOOKUP($A23,delibc,2,0)*(Físico!H23),0)</f>
        <v>1314.72</v>
      </c>
      <c r="J23" s="1">
        <f>IFERROR(VLOOKUP($A23,delibc,2,0)*(Físico!I23),0)</f>
        <v>1314.72</v>
      </c>
      <c r="K23" s="1">
        <f>IFERROR(VLOOKUP($A23,delibc,2,0)*(Físico!J23),0)</f>
        <v>2191.1999999999998</v>
      </c>
      <c r="L23" s="1">
        <f>IFERROR(VLOOKUP($A23,delibc,2,0)*(Físico!K23),0)</f>
        <v>1314.72</v>
      </c>
      <c r="M23" s="1">
        <f>IFERROR(VLOOKUP($A23,delibc,2,0)*(Físico!L23),0)</f>
        <v>1314.72</v>
      </c>
      <c r="N23" s="1">
        <f>IFERROR(VLOOKUP($A23,delibc,2,0)*(Físico!M23),0)</f>
        <v>1752.96</v>
      </c>
      <c r="O23" s="1">
        <f>IFERROR(VLOOKUP($A23,delibc,2,0)*(Físico!N23),0)</f>
        <v>876.48</v>
      </c>
      <c r="P23" s="1">
        <f>IFERROR(VLOOKUP($A23,delibc,2,0)*(Físico!O23),0)</f>
        <v>9641.2800000000007</v>
      </c>
      <c r="Q23" s="1">
        <f>IFERROR(VLOOKUP($A23,delibc,2,0)*(Físico!P23),0)</f>
        <v>0</v>
      </c>
      <c r="R23" s="1">
        <f>IFERROR(VLOOKUP($A23,delibc,2,0)*(Físico!Q23),0)</f>
        <v>0</v>
      </c>
      <c r="S23" s="1">
        <f>IFERROR(VLOOKUP($A23,delibc,2,0)*(Físico!R23),0)</f>
        <v>438.24</v>
      </c>
      <c r="T23" s="1">
        <f>IFERROR(VLOOKUP($A23,delibc,2,0)*(Físico!S23),0)</f>
        <v>6135.3600000000006</v>
      </c>
      <c r="U23" s="1">
        <f>IFERROR(VLOOKUP($A23,delibc,2,0)*(Físico!T23),0)</f>
        <v>0</v>
      </c>
      <c r="V23" s="1">
        <f>IFERROR(VLOOKUP($A23,delibc,2,0)*(Físico!U23),0)</f>
        <v>1314.72</v>
      </c>
      <c r="W23" s="1">
        <f>IFERROR(VLOOKUP($A23,delibc,2,0)*(Físico!V23),0)</f>
        <v>0</v>
      </c>
      <c r="X23" s="1">
        <f>IFERROR(VLOOKUP($A23,delibc,2,0)*(Físico!W23),0)</f>
        <v>0</v>
      </c>
      <c r="Y23" s="1">
        <f>IFERROR(VLOOKUP($A23,delibc,2,0)*(Físico!X23),0)</f>
        <v>0</v>
      </c>
      <c r="Z23" s="1">
        <f>IFERROR(VLOOKUP($A23,delibc,2,0)*(Físico!Y23),0)</f>
        <v>0</v>
      </c>
      <c r="AA23" s="1">
        <f>IFERROR(VLOOKUP($A23,delibc,2,0)*(Físico!Z23),0)</f>
        <v>0</v>
      </c>
      <c r="AB23" s="1">
        <f>IFERROR(VLOOKUP($A23,delibc,2,0)*(Físico!AA23),0)</f>
        <v>0</v>
      </c>
      <c r="AC23" s="1">
        <f>IFERROR(VLOOKUP($A23,delibc,2,0)*(Físico!AB23),0)</f>
        <v>9203.0400000000009</v>
      </c>
      <c r="AD23" s="1">
        <f>IFERROR(VLOOKUP($A23,delibc,2,0)*(Físico!AC23),0)</f>
        <v>0</v>
      </c>
      <c r="AE23" s="1">
        <f>IFERROR(VLOOKUP($A23,delibc,2,0)*(Físico!AD23),0)</f>
        <v>0</v>
      </c>
      <c r="AF23" s="1">
        <f>IFERROR(VLOOKUP($A23,delibc,2,0)*(Físico!AE23),0)</f>
        <v>0</v>
      </c>
      <c r="AG23" s="1">
        <f>IFERROR(VLOOKUP($A23,delibc,2,0)*(Físico!AF23),0)</f>
        <v>876.48</v>
      </c>
      <c r="AH23" s="1">
        <f>IFERROR(VLOOKUP($A23,delibc,2,0)*(Físico!AG23),0)</f>
        <v>0</v>
      </c>
      <c r="AI23" s="1">
        <f>IFERROR(VLOOKUP($A23,delibc,2,0)*(Físico!AH23),0)</f>
        <v>0</v>
      </c>
      <c r="AJ23" s="1">
        <f>IFERROR(VLOOKUP($A23,delibc,2,0)*(Físico!AI23),0)</f>
        <v>0</v>
      </c>
      <c r="AK23" s="1">
        <f>IFERROR(VLOOKUP($A23,delibc,2,0)*(Físico!AJ23),0)</f>
        <v>0</v>
      </c>
      <c r="AL23" s="1">
        <f>IFERROR(VLOOKUP($A23,delibc,2,0)*(Físico!AK23),0)</f>
        <v>0</v>
      </c>
      <c r="AM23" s="1">
        <f t="shared" si="1"/>
        <v>41194.560000000005</v>
      </c>
    </row>
    <row r="24" spans="1:39" x14ac:dyDescent="0.25">
      <c r="B24" t="s">
        <v>23</v>
      </c>
      <c r="C24" s="1">
        <f t="shared" ref="C24:AL24" si="2">SUM(C2:C23)</f>
        <v>6926.1</v>
      </c>
      <c r="D24" s="1">
        <f t="shared" si="2"/>
        <v>4059.72</v>
      </c>
      <c r="E24" s="1">
        <f t="shared" si="2"/>
        <v>30173.760000000002</v>
      </c>
      <c r="F24" s="1">
        <f t="shared" si="2"/>
        <v>1804.32</v>
      </c>
      <c r="G24" s="1">
        <f t="shared" si="2"/>
        <v>2629.44</v>
      </c>
      <c r="H24" s="1">
        <f t="shared" si="2"/>
        <v>6276.48</v>
      </c>
      <c r="I24" s="1">
        <f t="shared" si="2"/>
        <v>44964.72</v>
      </c>
      <c r="J24" s="1">
        <f t="shared" si="2"/>
        <v>1314.72</v>
      </c>
      <c r="K24" s="1">
        <f t="shared" si="2"/>
        <v>38641.199999999997</v>
      </c>
      <c r="L24" s="1">
        <f t="shared" si="2"/>
        <v>1314.72</v>
      </c>
      <c r="M24" s="1">
        <f t="shared" si="2"/>
        <v>94357.36</v>
      </c>
      <c r="N24" s="1">
        <f t="shared" si="2"/>
        <v>6738.24</v>
      </c>
      <c r="O24" s="1">
        <f t="shared" si="2"/>
        <v>96977.54</v>
      </c>
      <c r="P24" s="1">
        <f t="shared" si="2"/>
        <v>9641.2800000000007</v>
      </c>
      <c r="Q24" s="1">
        <f t="shared" si="2"/>
        <v>165566.91</v>
      </c>
      <c r="R24" s="1">
        <f t="shared" si="2"/>
        <v>63000</v>
      </c>
      <c r="S24" s="1">
        <f t="shared" si="2"/>
        <v>438.24</v>
      </c>
      <c r="T24" s="1">
        <f t="shared" si="2"/>
        <v>6135.3600000000006</v>
      </c>
      <c r="U24" s="1">
        <f t="shared" si="2"/>
        <v>88881.600000000006</v>
      </c>
      <c r="V24" s="1">
        <f t="shared" si="2"/>
        <v>1314.72</v>
      </c>
      <c r="W24" s="1">
        <f t="shared" si="2"/>
        <v>10770.44</v>
      </c>
      <c r="X24" s="1">
        <f t="shared" si="2"/>
        <v>55031.61</v>
      </c>
      <c r="Y24" s="1">
        <f t="shared" si="2"/>
        <v>22698.54</v>
      </c>
      <c r="Z24" s="1">
        <f t="shared" si="2"/>
        <v>5864.04</v>
      </c>
      <c r="AA24" s="1">
        <f t="shared" si="2"/>
        <v>93400.320000000007</v>
      </c>
      <c r="AB24" s="1">
        <f t="shared" si="2"/>
        <v>137404.44</v>
      </c>
      <c r="AC24" s="1">
        <f t="shared" si="2"/>
        <v>266513.11</v>
      </c>
      <c r="AD24" s="1">
        <f t="shared" si="2"/>
        <v>64346.36</v>
      </c>
      <c r="AE24" s="1">
        <f t="shared" si="2"/>
        <v>78698.34</v>
      </c>
      <c r="AF24" s="1">
        <f t="shared" si="2"/>
        <v>4503.24</v>
      </c>
      <c r="AG24" s="1">
        <f t="shared" si="2"/>
        <v>876.48</v>
      </c>
      <c r="AH24" s="1">
        <f t="shared" si="2"/>
        <v>58050</v>
      </c>
      <c r="AI24" s="1">
        <f t="shared" si="2"/>
        <v>147008.97999999998</v>
      </c>
      <c r="AJ24" s="1">
        <f t="shared" si="2"/>
        <v>51300</v>
      </c>
      <c r="AK24" s="1">
        <f t="shared" si="2"/>
        <v>56409.409999999996</v>
      </c>
      <c r="AL24" s="1">
        <f t="shared" si="2"/>
        <v>178020.34</v>
      </c>
      <c r="AM24" s="1">
        <f>SUM(AM2:AM23)</f>
        <v>1902052.0800000003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E467-2082-4BED-85D0-EC5AF13BB036}">
  <dimension ref="A1:AL24"/>
  <sheetViews>
    <sheetView tabSelected="1" topLeftCell="AA1" workbookViewId="0">
      <selection activeCell="AL24" sqref="AL24"/>
    </sheetView>
  </sheetViews>
  <sheetFormatPr defaultRowHeight="15" x14ac:dyDescent="0.25"/>
  <cols>
    <col min="37" max="37" width="14.28515625" bestFit="1" customWidth="1"/>
    <col min="38" max="38" width="15.85546875" bestFit="1" customWidth="1"/>
  </cols>
  <sheetData>
    <row r="1" spans="1:38" x14ac:dyDescent="0.25">
      <c r="A1" t="s">
        <v>0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23</v>
      </c>
    </row>
    <row r="2" spans="1:38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16299.2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814.96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814.96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SUM(B2:AK2)</f>
        <v>17929.12</v>
      </c>
    </row>
    <row r="3" spans="1:38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10473.75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5512.5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 t="shared" ref="AL3:AL23" si="0">SUM(B3:AK3)</f>
        <v>15986.25</v>
      </c>
    </row>
    <row r="4" spans="1:38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11034.56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 t="shared" si="0"/>
        <v>11034.56</v>
      </c>
    </row>
    <row r="5" spans="1:38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933.12000000000012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12130.560000000001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933.12000000000012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 t="shared" si="0"/>
        <v>13996.800000000003</v>
      </c>
    </row>
    <row r="6" spans="1:38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9970.56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 t="shared" si="0"/>
        <v>9970.56</v>
      </c>
    </row>
    <row r="7" spans="1:38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4671.28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 t="shared" si="0"/>
        <v>4671.28</v>
      </c>
    </row>
    <row r="8" spans="1:38" x14ac:dyDescent="0.25">
      <c r="A8" t="s">
        <v>7</v>
      </c>
      <c r="B8" s="2">
        <f>Financeiro!B8+Complemento!C8</f>
        <v>1291.32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18078.479999999996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2582.64</v>
      </c>
      <c r="X8" s="2">
        <f>Financeiro!X8+Complemento!Y8</f>
        <v>5810.94</v>
      </c>
      <c r="Y8" s="2">
        <f>Financeiro!Y8+Complemento!Z8</f>
        <v>0</v>
      </c>
      <c r="Z8" s="2">
        <f>Financeiro!Z8+Complemento!AA8</f>
        <v>36802.619999999995</v>
      </c>
      <c r="AA8" s="2">
        <f>Financeiro!AA8+Complemento!AB8</f>
        <v>0</v>
      </c>
      <c r="AB8" s="2">
        <f>Financeiro!AB8+Complemento!AC8</f>
        <v>21306.78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10330.56</v>
      </c>
      <c r="AL8" s="2">
        <f t="shared" si="0"/>
        <v>96203.339999999982</v>
      </c>
    </row>
    <row r="9" spans="1:38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28581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3429.7200000000003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1143.24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 t="shared" si="0"/>
        <v>33153.96</v>
      </c>
    </row>
    <row r="10" spans="1:38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11191.96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2582.7600000000002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2582.7600000000002</v>
      </c>
      <c r="AA10" s="2">
        <f>Financeiro!AA10+Complemento!AB10</f>
        <v>0</v>
      </c>
      <c r="AB10" s="2">
        <f>Financeiro!AB10+Complemento!AC10</f>
        <v>9470.119999999999</v>
      </c>
      <c r="AC10" s="2">
        <f>Financeiro!AC10+Complemento!AD10</f>
        <v>1721.84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30132.199999999997</v>
      </c>
      <c r="AI10" s="2">
        <f>Financeiro!AI10+Complemento!AJ10</f>
        <v>0</v>
      </c>
      <c r="AJ10" s="2">
        <f>Financeiro!AJ10+Complemento!AK10</f>
        <v>4304.6000000000004</v>
      </c>
      <c r="AK10" s="2">
        <f>Financeiro!AK10+Complemento!AL10</f>
        <v>3443.68</v>
      </c>
      <c r="AL10" s="2">
        <f t="shared" si="0"/>
        <v>65429.919999999998</v>
      </c>
    </row>
    <row r="11" spans="1:38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846.26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 t="shared" si="0"/>
        <v>846.26</v>
      </c>
    </row>
    <row r="12" spans="1:38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1692.38</v>
      </c>
      <c r="AL12" s="2">
        <f t="shared" si="0"/>
        <v>1692.38</v>
      </c>
    </row>
    <row r="13" spans="1:38" x14ac:dyDescent="0.25">
      <c r="A13" t="s">
        <v>12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17078.72</v>
      </c>
      <c r="M13" s="2">
        <f>Financeiro!M13+Complemento!N13</f>
        <v>88090.240000000005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1797.76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14382.08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5393.28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 t="shared" si="0"/>
        <v>126742.08</v>
      </c>
    </row>
    <row r="14" spans="1:38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907.2</v>
      </c>
      <c r="AK14" s="2">
        <f>Financeiro!AK14+Complemento!AL14</f>
        <v>0</v>
      </c>
      <c r="AL14" s="2">
        <f t="shared" si="0"/>
        <v>907.2</v>
      </c>
    </row>
    <row r="15" spans="1:38" x14ac:dyDescent="0.25">
      <c r="A15" t="s">
        <v>14</v>
      </c>
      <c r="B15" s="2">
        <f>Financeiro!B15+Complemento!C15</f>
        <v>0</v>
      </c>
      <c r="C15" s="2">
        <f>Financeiro!C15+Complemento!D15</f>
        <v>5074.6499999999996</v>
      </c>
      <c r="D15" s="2">
        <f>Financeiro!D15+Complemento!E15</f>
        <v>12404.7</v>
      </c>
      <c r="E15" s="2">
        <f>Financeiro!E15+Complemento!F15</f>
        <v>2255.4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63151.199999999997</v>
      </c>
      <c r="M15" s="2">
        <f>Financeiro!M15+Complemento!N15</f>
        <v>0</v>
      </c>
      <c r="N15" s="2">
        <f>Financeiro!N15+Complemento!O15</f>
        <v>28756.35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8457.75</v>
      </c>
      <c r="U15" s="2">
        <f>Financeiro!U15+Complemento!V15</f>
        <v>0</v>
      </c>
      <c r="V15" s="2">
        <f>Financeiro!V15+Complemento!W15</f>
        <v>6766.2</v>
      </c>
      <c r="W15" s="2">
        <f>Financeiro!W15+Complemento!X15</f>
        <v>11840.85</v>
      </c>
      <c r="X15" s="2">
        <f>Financeiro!X15+Complemento!Y15</f>
        <v>12968.55</v>
      </c>
      <c r="Y15" s="2">
        <f>Financeiro!Y15+Complemento!Z15</f>
        <v>7330.05</v>
      </c>
      <c r="Z15" s="2">
        <f>Financeiro!Z15+Complemento!AA15</f>
        <v>21426.300000000003</v>
      </c>
      <c r="AA15" s="2">
        <f>Financeiro!AA15+Complemento!AB15</f>
        <v>80630.549999999988</v>
      </c>
      <c r="AB15" s="2">
        <f>Financeiro!AB15+Complemento!AC15</f>
        <v>192836.69999999998</v>
      </c>
      <c r="AC15" s="2">
        <f>Financeiro!AC15+Complemento!AD15</f>
        <v>76683.599999999991</v>
      </c>
      <c r="AD15" s="2">
        <f>Financeiro!AD15+Complemento!AE15</f>
        <v>55257.299999999996</v>
      </c>
      <c r="AE15" s="2">
        <f>Financeiro!AE15+Complemento!AF15</f>
        <v>1691.55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48491.1</v>
      </c>
      <c r="AI15" s="2">
        <f>Financeiro!AI15+Complemento!AJ15</f>
        <v>0</v>
      </c>
      <c r="AJ15" s="2">
        <f>Financeiro!AJ15+Complemento!AK15</f>
        <v>23117.85</v>
      </c>
      <c r="AK15" s="2">
        <f>Financeiro!AK15+Complemento!AL15</f>
        <v>68225.850000000006</v>
      </c>
      <c r="AL15" s="2">
        <f t="shared" si="0"/>
        <v>727366.49999999988</v>
      </c>
    </row>
    <row r="16" spans="1:38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2901.6000000000004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 t="shared" si="0"/>
        <v>2901.6000000000004</v>
      </c>
    </row>
    <row r="17" spans="1:38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2225.66</v>
      </c>
      <c r="AK17" s="2">
        <f>Financeiro!AK17+Complemento!AL17</f>
        <v>2225.66</v>
      </c>
      <c r="AL17" s="2">
        <f t="shared" si="0"/>
        <v>4451.32</v>
      </c>
    </row>
    <row r="18" spans="1:38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3960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46350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495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 t="shared" si="0"/>
        <v>50805</v>
      </c>
    </row>
    <row r="19" spans="1:38" x14ac:dyDescent="0.25">
      <c r="A19" t="s">
        <v>18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3445.3999999999996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 t="shared" si="0"/>
        <v>3445.3999999999996</v>
      </c>
    </row>
    <row r="20" spans="1:38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95580.36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 t="shared" si="0"/>
        <v>95580.36</v>
      </c>
    </row>
    <row r="21" spans="1:38" x14ac:dyDescent="0.25">
      <c r="A21" t="s">
        <v>20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37730.699999999997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5390.1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 t="shared" si="0"/>
        <v>43120.799999999996</v>
      </c>
    </row>
    <row r="22" spans="1:38" x14ac:dyDescent="0.25">
      <c r="A22" t="s">
        <v>21</v>
      </c>
      <c r="B22" s="2">
        <f>Financeiro!B22+Complemento!C22</f>
        <v>15880.8</v>
      </c>
      <c r="C22" s="2">
        <f>Financeiro!C22+Complemento!D22</f>
        <v>0</v>
      </c>
      <c r="D22" s="2">
        <f>Financeiro!D22+Complemento!E22</f>
        <v>54972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14659.2</v>
      </c>
      <c r="H22" s="2">
        <f>Financeiro!H22+Complemento!I22</f>
        <v>118495.2</v>
      </c>
      <c r="I22" s="2">
        <f>Financeiro!I22+Complemento!J22</f>
        <v>0</v>
      </c>
      <c r="J22" s="2">
        <f>Financeiro!J22+Complemento!K22</f>
        <v>98949.6</v>
      </c>
      <c r="K22" s="2">
        <f>Financeiro!K22+Complemento!L22</f>
        <v>0</v>
      </c>
      <c r="L22" s="2">
        <f>Financeiro!L22+Complemento!M22</f>
        <v>91620</v>
      </c>
      <c r="M22" s="2">
        <f>Financeiro!M22+Complemento!N22</f>
        <v>0</v>
      </c>
      <c r="N22" s="2">
        <f>Financeiro!N22+Complemento!O22</f>
        <v>183240</v>
      </c>
      <c r="O22" s="2">
        <f>Financeiro!O22+Complemento!P22</f>
        <v>0</v>
      </c>
      <c r="P22" s="2">
        <f>Financeiro!P22+Complemento!Q22</f>
        <v>162472.79999999999</v>
      </c>
      <c r="Q22" s="2">
        <f>Financeiro!Q22+Complemento!R22</f>
        <v>171024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182018.4</v>
      </c>
      <c r="U22" s="2">
        <f>Financeiro!U22+Complemento!V22</f>
        <v>0</v>
      </c>
      <c r="V22" s="2">
        <f>Financeiro!V22+Complemento!W22</f>
        <v>13437.6</v>
      </c>
      <c r="W22" s="2">
        <f>Financeiro!W22+Complemento!X22</f>
        <v>87955.199999999997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197899.2</v>
      </c>
      <c r="AB22" s="2">
        <f>Financeiro!AB22+Complemento!AC22</f>
        <v>218666.4</v>
      </c>
      <c r="AC22" s="2">
        <f>Financeiro!AC22+Complemento!AD22</f>
        <v>3664.8</v>
      </c>
      <c r="AD22" s="2">
        <f>Financeiro!AD22+Complemento!AE22</f>
        <v>81847.199999999997</v>
      </c>
      <c r="AE22" s="2">
        <f>Financeiro!AE22+Complemento!AF22</f>
        <v>8551.2000000000007</v>
      </c>
      <c r="AF22" s="2">
        <f>Financeiro!AF22+Complemento!AG22</f>
        <v>0</v>
      </c>
      <c r="AG22" s="2">
        <f>Financeiro!AG22+Complemento!AH22</f>
        <v>157586.4</v>
      </c>
      <c r="AH22" s="2">
        <f>Financeiro!AH22+Complemento!AI22</f>
        <v>252871.2</v>
      </c>
      <c r="AI22" s="2">
        <f>Financeiro!AI22+Complemento!AJ22</f>
        <v>139262.39999999999</v>
      </c>
      <c r="AJ22" s="2">
        <f>Financeiro!AJ22+Complemento!AK22</f>
        <v>94063.2</v>
      </c>
      <c r="AK22" s="2">
        <f>Financeiro!AK22+Complemento!AL22</f>
        <v>301735.2</v>
      </c>
      <c r="AL22" s="2">
        <f t="shared" si="0"/>
        <v>2650872</v>
      </c>
    </row>
    <row r="23" spans="1:38" x14ac:dyDescent="0.25">
      <c r="A23" t="s">
        <v>22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5258.88</v>
      </c>
      <c r="G23" s="2">
        <f>Financeiro!G23+Complemento!H23</f>
        <v>1314.72</v>
      </c>
      <c r="H23" s="2">
        <f>Financeiro!H23+Complemento!I23</f>
        <v>2629.44</v>
      </c>
      <c r="I23" s="2">
        <f>Financeiro!I23+Complemento!J23</f>
        <v>2629.44</v>
      </c>
      <c r="J23" s="2">
        <f>Financeiro!J23+Complemento!K23</f>
        <v>4382.3999999999996</v>
      </c>
      <c r="K23" s="2">
        <f>Financeiro!K23+Complemento!L23</f>
        <v>1972.08</v>
      </c>
      <c r="L23" s="2">
        <f>Financeiro!L23+Complemento!M23</f>
        <v>2629.44</v>
      </c>
      <c r="M23" s="2">
        <f>Financeiro!M23+Complemento!N23</f>
        <v>3505.92</v>
      </c>
      <c r="N23" s="2">
        <f>Financeiro!N23+Complemento!O23</f>
        <v>1314.72</v>
      </c>
      <c r="O23" s="2">
        <f>Financeiro!O23+Complemento!P23</f>
        <v>14461.920000000002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876.48</v>
      </c>
      <c r="S23" s="2">
        <f>Financeiro!S23+Complemento!T23</f>
        <v>9203.0400000000009</v>
      </c>
      <c r="T23" s="2">
        <f>Financeiro!T23+Complemento!U23</f>
        <v>0</v>
      </c>
      <c r="U23" s="2">
        <f>Financeiro!U23+Complemento!V23</f>
        <v>2629.44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18406.080000000002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1314.72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 t="shared" si="0"/>
        <v>72528.720000000016</v>
      </c>
    </row>
    <row r="24" spans="1:38" x14ac:dyDescent="0.25">
      <c r="A24" t="s">
        <v>23</v>
      </c>
      <c r="B24" s="2">
        <f t="shared" ref="B24:AJ24" si="1">SUM(B2:B23)</f>
        <v>17172.12</v>
      </c>
      <c r="C24" s="2">
        <f t="shared" si="1"/>
        <v>5074.6499999999996</v>
      </c>
      <c r="D24" s="2">
        <f t="shared" si="1"/>
        <v>67376.7</v>
      </c>
      <c r="E24" s="2">
        <f t="shared" si="1"/>
        <v>2255.4</v>
      </c>
      <c r="F24" s="2">
        <f t="shared" si="1"/>
        <v>5258.88</v>
      </c>
      <c r="G24" s="2">
        <f t="shared" si="1"/>
        <v>15973.92</v>
      </c>
      <c r="H24" s="2">
        <f t="shared" si="1"/>
        <v>121124.64</v>
      </c>
      <c r="I24" s="2">
        <f t="shared" si="1"/>
        <v>2629.44</v>
      </c>
      <c r="J24" s="2">
        <f t="shared" si="1"/>
        <v>103332</v>
      </c>
      <c r="K24" s="2">
        <f t="shared" si="1"/>
        <v>1972.08</v>
      </c>
      <c r="L24" s="2">
        <f t="shared" si="1"/>
        <v>191711.68</v>
      </c>
      <c r="M24" s="2">
        <f t="shared" si="1"/>
        <v>101566.72</v>
      </c>
      <c r="N24" s="2">
        <f t="shared" si="1"/>
        <v>224503.03</v>
      </c>
      <c r="O24" s="2">
        <f t="shared" si="1"/>
        <v>14461.920000000002</v>
      </c>
      <c r="P24" s="2">
        <f t="shared" si="1"/>
        <v>349327.74</v>
      </c>
      <c r="Q24" s="2">
        <f t="shared" si="1"/>
        <v>171024</v>
      </c>
      <c r="R24" s="2">
        <f t="shared" si="1"/>
        <v>876.48</v>
      </c>
      <c r="S24" s="2">
        <f t="shared" si="1"/>
        <v>23585.120000000003</v>
      </c>
      <c r="T24" s="2">
        <f t="shared" si="1"/>
        <v>208554.63</v>
      </c>
      <c r="U24" s="2">
        <f t="shared" si="1"/>
        <v>2629.44</v>
      </c>
      <c r="V24" s="2">
        <f t="shared" si="1"/>
        <v>26412.04</v>
      </c>
      <c r="W24" s="2">
        <f t="shared" si="1"/>
        <v>127093.53</v>
      </c>
      <c r="X24" s="2">
        <f t="shared" si="1"/>
        <v>29253.239999999998</v>
      </c>
      <c r="Y24" s="2">
        <f t="shared" si="1"/>
        <v>7330.05</v>
      </c>
      <c r="Z24" s="2">
        <f t="shared" si="1"/>
        <v>110607.07999999999</v>
      </c>
      <c r="AA24" s="2">
        <f t="shared" si="1"/>
        <v>278529.75</v>
      </c>
      <c r="AB24" s="2">
        <f t="shared" si="1"/>
        <v>460686.08000000002</v>
      </c>
      <c r="AC24" s="2">
        <f t="shared" si="1"/>
        <v>84028.439999999988</v>
      </c>
      <c r="AD24" s="2">
        <f t="shared" si="1"/>
        <v>143112</v>
      </c>
      <c r="AE24" s="2">
        <f t="shared" si="1"/>
        <v>10242.75</v>
      </c>
      <c r="AF24" s="2">
        <f t="shared" si="1"/>
        <v>1314.72</v>
      </c>
      <c r="AG24" s="2">
        <f t="shared" si="1"/>
        <v>157586.4</v>
      </c>
      <c r="AH24" s="2">
        <f t="shared" si="1"/>
        <v>331494.5</v>
      </c>
      <c r="AI24" s="2">
        <f t="shared" si="1"/>
        <v>139262.39999999999</v>
      </c>
      <c r="AJ24" s="2">
        <f t="shared" si="1"/>
        <v>124618.51</v>
      </c>
      <c r="AK24" s="2">
        <f>SUM(AK2:AK23)</f>
        <v>387653.33</v>
      </c>
      <c r="AL24" s="2">
        <f>SUM(AL2:AL23)</f>
        <v>4049635.4100000006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2025-10-16T16:18:27Z</dcterms:created>
  <dcterms:modified xsi:type="dcterms:W3CDTF">2025-10-16T16:36:51Z</dcterms:modified>
</cp:coreProperties>
</file>