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Ambulatorial\"/>
    </mc:Choice>
  </mc:AlternateContent>
  <xr:revisionPtr revIDLastSave="0" documentId="13_ncr:1_{A5422A1D-2EF2-4152-ACD4-D8BAA14B8AE3}" xr6:coauthVersionLast="47" xr6:coauthVersionMax="47" xr10:uidLastSave="{00000000-0000-0000-0000-000000000000}"/>
  <bookViews>
    <workbookView xWindow="780" yWindow="720" windowWidth="15120" windowHeight="15480" activeTab="4" xr2:uid="{6A07D903-CBC3-49C8-8506-6B1E53EC95C6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5" l="1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S3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R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B2" i="5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T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" i="4"/>
</calcChain>
</file>

<file path=xl/sharedStrings.xml><?xml version="1.0" encoding="utf-8"?>
<sst xmlns="http://schemas.openxmlformats.org/spreadsheetml/2006/main" count="262" uniqueCount="66">
  <si>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</si>
  <si>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</si>
  <si>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</si>
  <si>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</si>
  <si>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</si>
  <si>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</si>
  <si>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</si>
  <si>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</si>
  <si>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</si>
  <si>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</si>
  <si>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</si>
  <si>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</si>
  <si>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</si>
  <si>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</si>
  <si>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</si>
  <si>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</si>
  <si>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</si>
  <si>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</si>
  <si>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</si>
  <si>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</si>
  <si>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</si>
  <si>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</si>
  <si>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</si>
  <si>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</si>
  <si>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</si>
  <si>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</si>
  <si>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</si>
  <si>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</si>
  <si>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</si>
  <si>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</si>
  <si>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</si>
  <si>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</si>
  <si>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</si>
  <si>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</si>
  <si>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</si>
  <si>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</si>
  <si>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</si>
  <si>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</si>
  <si>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</si>
  <si>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</si>
  <si>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2558017 HOSPITAL DE CARIDADE S B J DOS PASSOS</t>
  </si>
  <si>
    <t>2558246 HOSPITAL SANTA ISABEL</t>
  </si>
  <si>
    <t>2568713 HOSPITAL REGIONAL ALTO VALE</t>
  </si>
  <si>
    <t>2778831 HOSPITAL NOSSA SENHORA DA IMACULADA CONCEICAO</t>
  </si>
  <si>
    <t>2846055 BRUNO BIANCHI SERVICOS MEDICOS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</si>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</sst>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520B-9336-40E3-86C6-18BB77EB5DF1}">
  <dimension ref="A1:B27"/>
  <sheetViews>
    <sheetView workbookViewId="0">
      <selection sqref="A1:B27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64</v>
      </c>
      <c r="B1" t="s">
        <v>65</v>
      </c>
    </row>
    <row r="2" spans="1:2" x14ac:dyDescent="0.25">
      <c r="A2">
        <v>405010010</v>
      </c>
      <c r="B2">
        <v>407.48</v>
      </c>
    </row>
    <row r="3" spans="1:2" x14ac:dyDescent="0.25">
      <c r="A3">
        <v>405010028</v>
      </c>
      <c r="B3">
        <v>278.89999999999998</v>
      </c>
    </row>
    <row r="4" spans="1:2" x14ac:dyDescent="0.25">
      <c r="A4">
        <v>405010079</v>
      </c>
      <c r="B4">
        <v>393.75</v>
      </c>
    </row>
    <row r="5" spans="1:2" x14ac:dyDescent="0.25">
      <c r="A5">
        <v>405010117</v>
      </c>
      <c r="B5">
        <v>689.66</v>
      </c>
    </row>
    <row r="6" spans="1:2" x14ac:dyDescent="0.25">
      <c r="A6">
        <v>405010125</v>
      </c>
      <c r="B6">
        <v>622.08000000000004</v>
      </c>
    </row>
    <row r="7" spans="1:2" x14ac:dyDescent="0.25">
      <c r="A7">
        <v>405020015</v>
      </c>
      <c r="B7">
        <v>1661.76</v>
      </c>
    </row>
    <row r="8" spans="1:2" x14ac:dyDescent="0.25">
      <c r="A8">
        <v>405030045</v>
      </c>
      <c r="B8">
        <v>538.04999999999995</v>
      </c>
    </row>
    <row r="9" spans="1:2" x14ac:dyDescent="0.25">
      <c r="A9">
        <v>405030070</v>
      </c>
      <c r="B9">
        <v>1074.8599999999999</v>
      </c>
    </row>
    <row r="10" spans="1:2" x14ac:dyDescent="0.25">
      <c r="A10">
        <v>405030134</v>
      </c>
      <c r="B10">
        <v>381.08</v>
      </c>
    </row>
    <row r="11" spans="1:2" x14ac:dyDescent="0.25">
      <c r="A11">
        <v>405030193</v>
      </c>
      <c r="B11">
        <v>430.46</v>
      </c>
    </row>
    <row r="12" spans="1:2" x14ac:dyDescent="0.25">
      <c r="A12">
        <v>405040016</v>
      </c>
      <c r="B12">
        <v>564.17999999999995</v>
      </c>
    </row>
    <row r="13" spans="1:2" x14ac:dyDescent="0.25">
      <c r="A13">
        <v>405040105</v>
      </c>
      <c r="B13">
        <v>846.19</v>
      </c>
    </row>
    <row r="14" spans="1:2" x14ac:dyDescent="0.25">
      <c r="A14">
        <v>405050011</v>
      </c>
      <c r="B14">
        <v>499.7</v>
      </c>
    </row>
    <row r="15" spans="1:2" x14ac:dyDescent="0.25">
      <c r="A15">
        <v>405050020</v>
      </c>
      <c r="B15">
        <v>451.08</v>
      </c>
    </row>
    <row r="16" spans="1:2" x14ac:dyDescent="0.25">
      <c r="A16">
        <v>405050097</v>
      </c>
      <c r="B16">
        <v>0</v>
      </c>
    </row>
    <row r="17" spans="1:2" x14ac:dyDescent="0.25">
      <c r="A17">
        <v>405050100</v>
      </c>
      <c r="B17">
        <v>0</v>
      </c>
    </row>
    <row r="18" spans="1:2" x14ac:dyDescent="0.25">
      <c r="A18">
        <v>405050119</v>
      </c>
      <c r="B18">
        <v>0</v>
      </c>
    </row>
    <row r="19" spans="1:2" x14ac:dyDescent="0.25">
      <c r="A19">
        <v>405050127</v>
      </c>
      <c r="B19">
        <v>405</v>
      </c>
    </row>
    <row r="20" spans="1:2" x14ac:dyDescent="0.25">
      <c r="A20">
        <v>405050143</v>
      </c>
      <c r="B20">
        <v>1083.55</v>
      </c>
    </row>
    <row r="21" spans="1:2" x14ac:dyDescent="0.25">
      <c r="A21">
        <v>405050151</v>
      </c>
      <c r="B21">
        <v>1112.83</v>
      </c>
    </row>
    <row r="22" spans="1:2" x14ac:dyDescent="0.25">
      <c r="A22">
        <v>405050194</v>
      </c>
      <c r="B22">
        <v>405</v>
      </c>
    </row>
    <row r="23" spans="1:2" x14ac:dyDescent="0.25">
      <c r="A23">
        <v>405050216</v>
      </c>
      <c r="B23">
        <v>516.80999999999995</v>
      </c>
    </row>
    <row r="24" spans="1:2" x14ac:dyDescent="0.25">
      <c r="A24">
        <v>405050224</v>
      </c>
      <c r="B24">
        <v>872.88</v>
      </c>
    </row>
    <row r="25" spans="1:2" x14ac:dyDescent="0.25">
      <c r="A25">
        <v>405050321</v>
      </c>
      <c r="B25">
        <v>898.35</v>
      </c>
    </row>
    <row r="26" spans="1:2" x14ac:dyDescent="0.25">
      <c r="A26">
        <v>405050372</v>
      </c>
      <c r="B26">
        <v>0</v>
      </c>
    </row>
    <row r="27" spans="1:2" x14ac:dyDescent="0.25">
      <c r="A27">
        <v>409050083</v>
      </c>
      <c r="B27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B46A-7120-44D0-9190-73CBCBE10717}">
  <dimension ref="A1:AS21"/>
  <sheetViews>
    <sheetView topLeftCell="AH1" workbookViewId="0">
      <selection sqref="A1:AS21"/>
    </sheetView>
  </sheetViews>
  <sheetFormatPr defaultRowHeight="15" x14ac:dyDescent="0.25"/>
  <cols>
    <col min="1" max="1" width="10.85546875" customWidth="1"/>
  </cols>
  <sheetData>
    <row r="1" spans="1:4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20</v>
      </c>
    </row>
    <row r="2" spans="1:45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7</v>
      </c>
      <c r="P2">
        <v>0</v>
      </c>
      <c r="Q2">
        <v>0</v>
      </c>
      <c r="R2">
        <v>2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2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11</v>
      </c>
    </row>
    <row r="3" spans="1:45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4</v>
      </c>
      <c r="P3">
        <v>0</v>
      </c>
      <c r="Q3">
        <v>0</v>
      </c>
      <c r="R3">
        <v>2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4</v>
      </c>
      <c r="Z3">
        <v>0</v>
      </c>
      <c r="AA3">
        <v>2</v>
      </c>
      <c r="AB3">
        <v>23</v>
      </c>
      <c r="AC3">
        <v>0</v>
      </c>
      <c r="AD3">
        <v>0</v>
      </c>
      <c r="AE3">
        <v>0</v>
      </c>
      <c r="AF3">
        <v>0</v>
      </c>
      <c r="AG3">
        <v>3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38</v>
      </c>
    </row>
    <row r="4" spans="1:45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4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4</v>
      </c>
    </row>
    <row r="5" spans="1:45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136</v>
      </c>
      <c r="P5">
        <v>0</v>
      </c>
      <c r="Q5">
        <v>0</v>
      </c>
      <c r="R5">
        <v>0</v>
      </c>
      <c r="S5">
        <v>3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141</v>
      </c>
    </row>
    <row r="6" spans="1:45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2</v>
      </c>
      <c r="AQ6">
        <v>0</v>
      </c>
      <c r="AR6">
        <v>0</v>
      </c>
      <c r="AS6">
        <v>2</v>
      </c>
    </row>
    <row r="7" spans="1:45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1</v>
      </c>
      <c r="AQ7">
        <v>0</v>
      </c>
      <c r="AR7">
        <v>0</v>
      </c>
      <c r="AS7">
        <v>2</v>
      </c>
    </row>
    <row r="8" spans="1:45" x14ac:dyDescent="0.25">
      <c r="A8" t="s">
        <v>7</v>
      </c>
      <c r="B8">
        <v>35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40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20</v>
      </c>
      <c r="AJ8">
        <v>0</v>
      </c>
      <c r="AK8">
        <v>0</v>
      </c>
      <c r="AL8">
        <v>0</v>
      </c>
      <c r="AM8">
        <v>0</v>
      </c>
      <c r="AN8">
        <v>0</v>
      </c>
      <c r="AO8">
        <v>5</v>
      </c>
      <c r="AP8">
        <v>285</v>
      </c>
      <c r="AQ8">
        <v>0</v>
      </c>
      <c r="AR8">
        <v>0</v>
      </c>
      <c r="AS8">
        <v>388</v>
      </c>
    </row>
    <row r="9" spans="1:45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49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0</v>
      </c>
      <c r="AP9">
        <v>0</v>
      </c>
      <c r="AQ9">
        <v>0</v>
      </c>
      <c r="AR9">
        <v>0</v>
      </c>
      <c r="AS9">
        <v>50</v>
      </c>
    </row>
    <row r="10" spans="1:45" x14ac:dyDescent="0.25">
      <c r="A10" t="s">
        <v>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4</v>
      </c>
      <c r="AB10">
        <v>0</v>
      </c>
      <c r="AC10">
        <v>1</v>
      </c>
      <c r="AD10">
        <v>0</v>
      </c>
      <c r="AE10">
        <v>0</v>
      </c>
      <c r="AF10">
        <v>93</v>
      </c>
      <c r="AG10">
        <v>0</v>
      </c>
      <c r="AH10">
        <v>0</v>
      </c>
      <c r="AI10">
        <v>8</v>
      </c>
      <c r="AJ10">
        <v>0</v>
      </c>
      <c r="AK10">
        <v>0</v>
      </c>
      <c r="AL10">
        <v>0</v>
      </c>
      <c r="AM10">
        <v>1</v>
      </c>
      <c r="AN10">
        <v>49</v>
      </c>
      <c r="AO10">
        <v>0</v>
      </c>
      <c r="AP10">
        <v>15</v>
      </c>
      <c r="AQ10">
        <v>0</v>
      </c>
      <c r="AR10">
        <v>0</v>
      </c>
      <c r="AS10">
        <v>183</v>
      </c>
    </row>
    <row r="11" spans="1:45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</v>
      </c>
      <c r="AO11">
        <v>0</v>
      </c>
      <c r="AP11">
        <v>0</v>
      </c>
      <c r="AQ11">
        <v>0</v>
      </c>
      <c r="AR11">
        <v>0</v>
      </c>
      <c r="AS11">
        <v>1</v>
      </c>
    </row>
    <row r="12" spans="1:45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10</v>
      </c>
      <c r="P12">
        <v>100</v>
      </c>
      <c r="Q12">
        <v>28</v>
      </c>
      <c r="R12">
        <v>19</v>
      </c>
      <c r="S12">
        <v>0</v>
      </c>
      <c r="T12">
        <v>0</v>
      </c>
      <c r="U12">
        <v>0</v>
      </c>
      <c r="V12">
        <v>0</v>
      </c>
      <c r="W12">
        <v>16</v>
      </c>
      <c r="X12">
        <v>0</v>
      </c>
      <c r="Y12">
        <v>0</v>
      </c>
      <c r="Z12">
        <v>12</v>
      </c>
      <c r="AA12"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187</v>
      </c>
    </row>
    <row r="13" spans="1:45" x14ac:dyDescent="0.25">
      <c r="A13" t="s">
        <v>12</v>
      </c>
      <c r="B13">
        <v>54</v>
      </c>
      <c r="C13">
        <v>1</v>
      </c>
      <c r="D13">
        <v>0</v>
      </c>
      <c r="E13">
        <v>16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146</v>
      </c>
      <c r="P13">
        <v>0</v>
      </c>
      <c r="Q13">
        <v>42</v>
      </c>
      <c r="R13">
        <v>228</v>
      </c>
      <c r="S13">
        <v>0</v>
      </c>
      <c r="T13">
        <v>5</v>
      </c>
      <c r="U13">
        <v>0</v>
      </c>
      <c r="V13">
        <v>0</v>
      </c>
      <c r="W13">
        <v>0</v>
      </c>
      <c r="X13">
        <v>0</v>
      </c>
      <c r="Y13">
        <v>50</v>
      </c>
      <c r="Z13">
        <v>14</v>
      </c>
      <c r="AA13">
        <v>25</v>
      </c>
      <c r="AB13">
        <v>15</v>
      </c>
      <c r="AC13">
        <v>15</v>
      </c>
      <c r="AD13">
        <v>101</v>
      </c>
      <c r="AE13">
        <v>21</v>
      </c>
      <c r="AF13">
        <v>112</v>
      </c>
      <c r="AG13">
        <v>41</v>
      </c>
      <c r="AH13">
        <v>8</v>
      </c>
      <c r="AI13">
        <v>40</v>
      </c>
      <c r="AJ13">
        <v>0</v>
      </c>
      <c r="AK13">
        <v>151</v>
      </c>
      <c r="AL13">
        <v>0</v>
      </c>
      <c r="AM13">
        <v>250</v>
      </c>
      <c r="AN13">
        <v>265</v>
      </c>
      <c r="AO13">
        <v>0</v>
      </c>
      <c r="AP13">
        <v>58</v>
      </c>
      <c r="AQ13">
        <v>1</v>
      </c>
      <c r="AR13">
        <v>27</v>
      </c>
      <c r="AS13">
        <v>1686</v>
      </c>
    </row>
    <row r="14" spans="1:45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1</v>
      </c>
      <c r="AO14">
        <v>0</v>
      </c>
      <c r="AP14">
        <v>0</v>
      </c>
      <c r="AQ14">
        <v>0</v>
      </c>
      <c r="AR14">
        <v>0</v>
      </c>
      <c r="AS14">
        <v>4</v>
      </c>
    </row>
    <row r="15" spans="1:45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9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8</v>
      </c>
      <c r="AQ15">
        <v>0</v>
      </c>
      <c r="AR15">
        <v>0</v>
      </c>
      <c r="AS15">
        <v>19</v>
      </c>
    </row>
    <row r="16" spans="1:45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40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40</v>
      </c>
    </row>
    <row r="17" spans="1:45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110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110</v>
      </c>
    </row>
    <row r="18" spans="1:45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10</v>
      </c>
      <c r="T18">
        <v>0</v>
      </c>
      <c r="U18">
        <v>0</v>
      </c>
      <c r="V18">
        <v>0</v>
      </c>
      <c r="W18">
        <v>2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  <c r="AR18">
        <v>0</v>
      </c>
      <c r="AS18">
        <v>13</v>
      </c>
    </row>
    <row r="19" spans="1:45" x14ac:dyDescent="0.25">
      <c r="A19" t="s">
        <v>18</v>
      </c>
      <c r="B19">
        <v>26</v>
      </c>
      <c r="C19">
        <v>0</v>
      </c>
      <c r="D19">
        <v>75</v>
      </c>
      <c r="E19">
        <v>8</v>
      </c>
      <c r="F19">
        <v>0</v>
      </c>
      <c r="G19">
        <v>0</v>
      </c>
      <c r="H19">
        <v>3</v>
      </c>
      <c r="I19">
        <v>49</v>
      </c>
      <c r="J19">
        <v>0</v>
      </c>
      <c r="K19">
        <v>17</v>
      </c>
      <c r="L19">
        <v>0</v>
      </c>
      <c r="M19">
        <v>71</v>
      </c>
      <c r="N19">
        <v>0</v>
      </c>
      <c r="O19">
        <v>0</v>
      </c>
      <c r="P19">
        <v>0</v>
      </c>
      <c r="Q19">
        <v>44</v>
      </c>
      <c r="R19">
        <v>126</v>
      </c>
      <c r="S19">
        <v>180</v>
      </c>
      <c r="T19">
        <v>11</v>
      </c>
      <c r="U19">
        <v>129</v>
      </c>
      <c r="V19">
        <v>0</v>
      </c>
      <c r="W19">
        <v>6</v>
      </c>
      <c r="X19">
        <v>39</v>
      </c>
      <c r="Y19">
        <v>36</v>
      </c>
      <c r="Z19">
        <v>14</v>
      </c>
      <c r="AA19">
        <v>57</v>
      </c>
      <c r="AB19">
        <v>0</v>
      </c>
      <c r="AC19">
        <v>0</v>
      </c>
      <c r="AD19">
        <v>92</v>
      </c>
      <c r="AE19">
        <v>266</v>
      </c>
      <c r="AF19">
        <v>160</v>
      </c>
      <c r="AG19">
        <v>66</v>
      </c>
      <c r="AH19">
        <v>7</v>
      </c>
      <c r="AI19">
        <v>32</v>
      </c>
      <c r="AJ19">
        <v>47</v>
      </c>
      <c r="AK19">
        <v>154</v>
      </c>
      <c r="AL19">
        <v>102</v>
      </c>
      <c r="AM19">
        <v>61</v>
      </c>
      <c r="AN19">
        <v>219</v>
      </c>
      <c r="AO19">
        <v>0</v>
      </c>
      <c r="AP19">
        <v>53</v>
      </c>
      <c r="AQ19">
        <v>148</v>
      </c>
      <c r="AR19">
        <v>0</v>
      </c>
      <c r="AS19">
        <v>2298</v>
      </c>
    </row>
    <row r="20" spans="1:45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1</v>
      </c>
      <c r="G20">
        <v>7</v>
      </c>
      <c r="H20">
        <v>0</v>
      </c>
      <c r="I20">
        <v>6</v>
      </c>
      <c r="J20">
        <v>3</v>
      </c>
      <c r="K20">
        <v>1</v>
      </c>
      <c r="L20">
        <v>3</v>
      </c>
      <c r="M20">
        <v>1</v>
      </c>
      <c r="N20">
        <v>4</v>
      </c>
      <c r="O20">
        <v>1</v>
      </c>
      <c r="P20">
        <v>4</v>
      </c>
      <c r="Q20">
        <v>8</v>
      </c>
      <c r="R20">
        <v>0</v>
      </c>
      <c r="S20">
        <v>0</v>
      </c>
      <c r="T20">
        <v>0</v>
      </c>
      <c r="U20">
        <v>0</v>
      </c>
      <c r="V20">
        <v>1</v>
      </c>
      <c r="W20">
        <v>14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17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71</v>
      </c>
    </row>
    <row r="21" spans="1:45" x14ac:dyDescent="0.25">
      <c r="A21" t="s">
        <v>20</v>
      </c>
      <c r="B21">
        <v>116</v>
      </c>
      <c r="C21">
        <v>1</v>
      </c>
      <c r="D21">
        <v>75</v>
      </c>
      <c r="E21">
        <v>24</v>
      </c>
      <c r="F21">
        <v>1</v>
      </c>
      <c r="G21">
        <v>7</v>
      </c>
      <c r="H21">
        <v>3</v>
      </c>
      <c r="I21">
        <v>55</v>
      </c>
      <c r="J21">
        <v>3</v>
      </c>
      <c r="K21">
        <v>19</v>
      </c>
      <c r="L21">
        <v>3</v>
      </c>
      <c r="M21">
        <v>72</v>
      </c>
      <c r="N21">
        <v>4</v>
      </c>
      <c r="O21">
        <v>344</v>
      </c>
      <c r="P21">
        <v>104</v>
      </c>
      <c r="Q21">
        <v>137</v>
      </c>
      <c r="R21">
        <v>417</v>
      </c>
      <c r="S21">
        <v>356</v>
      </c>
      <c r="T21">
        <v>17</v>
      </c>
      <c r="U21">
        <v>129</v>
      </c>
      <c r="V21">
        <v>1</v>
      </c>
      <c r="W21">
        <v>38</v>
      </c>
      <c r="X21">
        <v>39</v>
      </c>
      <c r="Y21">
        <v>90</v>
      </c>
      <c r="Z21">
        <v>40</v>
      </c>
      <c r="AA21">
        <v>105</v>
      </c>
      <c r="AB21">
        <v>39</v>
      </c>
      <c r="AC21">
        <v>16</v>
      </c>
      <c r="AD21">
        <v>193</v>
      </c>
      <c r="AE21">
        <v>304</v>
      </c>
      <c r="AF21">
        <v>365</v>
      </c>
      <c r="AG21">
        <v>110</v>
      </c>
      <c r="AH21">
        <v>15</v>
      </c>
      <c r="AI21">
        <v>100</v>
      </c>
      <c r="AJ21">
        <v>47</v>
      </c>
      <c r="AK21">
        <v>305</v>
      </c>
      <c r="AL21">
        <v>102</v>
      </c>
      <c r="AM21">
        <v>312</v>
      </c>
      <c r="AN21">
        <v>536</v>
      </c>
      <c r="AO21">
        <v>5</v>
      </c>
      <c r="AP21">
        <v>422</v>
      </c>
      <c r="AQ21">
        <v>150</v>
      </c>
      <c r="AR21">
        <v>27</v>
      </c>
      <c r="AS21">
        <v>5248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BCA6-6C64-4C92-931E-8DE1833EFD93}">
  <dimension ref="A1:AS21"/>
  <sheetViews>
    <sheetView topLeftCell="AG1" workbookViewId="0">
      <selection activeCell="AS21" sqref="AS21"/>
    </sheetView>
  </sheetViews>
  <sheetFormatPr defaultRowHeight="15" x14ac:dyDescent="0.25"/>
  <cols>
    <col min="1" max="1" width="10.7109375" customWidth="1"/>
    <col min="2" max="4" width="12.140625" bestFit="1" customWidth="1"/>
    <col min="5" max="5" width="13.28515625" bestFit="1" customWidth="1"/>
    <col min="6" max="7" width="12.140625" bestFit="1" customWidth="1"/>
    <col min="8" max="10" width="13.28515625" bestFit="1" customWidth="1"/>
    <col min="11" max="11" width="10.5703125" bestFit="1" customWidth="1"/>
    <col min="12" max="13" width="14.28515625" bestFit="1" customWidth="1"/>
    <col min="14" max="16" width="12.140625" bestFit="1" customWidth="1"/>
    <col min="17" max="18" width="13.28515625" bestFit="1" customWidth="1"/>
    <col min="19" max="19" width="15.85546875" bestFit="1" customWidth="1"/>
    <col min="20" max="20" width="13.28515625" bestFit="1" customWidth="1"/>
    <col min="21" max="21" width="15.85546875" bestFit="1" customWidth="1"/>
    <col min="45" max="45" width="15.85546875" bestFit="1" customWidth="1"/>
  </cols>
  <sheetData>
    <row r="1" spans="1:4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20</v>
      </c>
    </row>
    <row r="2" spans="1:45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2852.36</v>
      </c>
      <c r="P2" s="1">
        <v>0</v>
      </c>
      <c r="Q2" s="1">
        <v>0</v>
      </c>
      <c r="R2" s="1">
        <v>814.96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814.96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4482.28</v>
      </c>
    </row>
    <row r="3" spans="1:45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630</v>
      </c>
      <c r="P3" s="1">
        <v>0</v>
      </c>
      <c r="Q3" s="1">
        <v>0</v>
      </c>
      <c r="R3" s="1">
        <v>315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630</v>
      </c>
      <c r="Z3" s="1">
        <v>0</v>
      </c>
      <c r="AA3" s="1">
        <v>315</v>
      </c>
      <c r="AB3" s="1">
        <v>3622.5</v>
      </c>
      <c r="AC3" s="1">
        <v>0</v>
      </c>
      <c r="AD3" s="1">
        <v>0</v>
      </c>
      <c r="AE3" s="1">
        <v>0</v>
      </c>
      <c r="AF3" s="1">
        <v>0</v>
      </c>
      <c r="AG3" s="1">
        <v>472.5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5985</v>
      </c>
    </row>
    <row r="4" spans="1:45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2758.64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2758.64</v>
      </c>
    </row>
    <row r="5" spans="1:45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311.04000000000002</v>
      </c>
      <c r="L5" s="1">
        <v>0</v>
      </c>
      <c r="M5" s="1">
        <v>0</v>
      </c>
      <c r="N5" s="1">
        <v>0</v>
      </c>
      <c r="O5" s="1">
        <v>42301.440000000002</v>
      </c>
      <c r="P5" s="1">
        <v>0</v>
      </c>
      <c r="Q5" s="1">
        <v>0</v>
      </c>
      <c r="R5" s="1">
        <v>0</v>
      </c>
      <c r="S5" s="1">
        <v>933.12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311.04000000000002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43856.639999999999</v>
      </c>
    </row>
    <row r="6" spans="1:45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3323.52</v>
      </c>
      <c r="AQ6" s="1">
        <v>0</v>
      </c>
      <c r="AR6" s="1">
        <v>0</v>
      </c>
      <c r="AS6" s="1">
        <v>3323.52</v>
      </c>
    </row>
    <row r="7" spans="1:45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2335.64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1167.82</v>
      </c>
      <c r="AQ7" s="1">
        <v>0</v>
      </c>
      <c r="AR7" s="1">
        <v>0</v>
      </c>
      <c r="AS7" s="1">
        <v>3503.46</v>
      </c>
    </row>
    <row r="8" spans="1:45" x14ac:dyDescent="0.25">
      <c r="A8" t="s">
        <v>7</v>
      </c>
      <c r="B8" s="1">
        <v>3766.35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4304.3999999999996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215.22</v>
      </c>
      <c r="AB8" s="1">
        <v>107.61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2152.1999999999998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538.04999999999995</v>
      </c>
      <c r="AP8" s="1">
        <v>30668.85</v>
      </c>
      <c r="AQ8" s="1">
        <v>0</v>
      </c>
      <c r="AR8" s="1">
        <v>0</v>
      </c>
      <c r="AS8" s="1">
        <v>41752.68</v>
      </c>
    </row>
    <row r="9" spans="1:45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37345.839999999997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762.16</v>
      </c>
      <c r="AO9" s="1">
        <v>0</v>
      </c>
      <c r="AP9" s="1">
        <v>0</v>
      </c>
      <c r="AQ9" s="1">
        <v>0</v>
      </c>
      <c r="AR9" s="1">
        <v>0</v>
      </c>
      <c r="AS9" s="1">
        <v>38108</v>
      </c>
    </row>
    <row r="10" spans="1:45" x14ac:dyDescent="0.25">
      <c r="A10" t="s">
        <v>9</v>
      </c>
      <c r="B10" s="1">
        <v>430.46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4304.6000000000004</v>
      </c>
      <c r="R10" s="1">
        <v>0</v>
      </c>
      <c r="S10" s="1">
        <v>0</v>
      </c>
      <c r="T10" s="1">
        <v>430.46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1721.84</v>
      </c>
      <c r="AB10" s="1">
        <v>0</v>
      </c>
      <c r="AC10" s="1">
        <v>430.46</v>
      </c>
      <c r="AD10" s="1">
        <v>0</v>
      </c>
      <c r="AE10" s="1">
        <v>0</v>
      </c>
      <c r="AF10" s="1">
        <v>40032.78</v>
      </c>
      <c r="AG10" s="1">
        <v>0</v>
      </c>
      <c r="AH10" s="1">
        <v>0</v>
      </c>
      <c r="AI10" s="1">
        <v>3443.68</v>
      </c>
      <c r="AJ10" s="1">
        <v>0</v>
      </c>
      <c r="AK10" s="1">
        <v>0</v>
      </c>
      <c r="AL10" s="1">
        <v>0</v>
      </c>
      <c r="AM10" s="1">
        <v>430.46</v>
      </c>
      <c r="AN10" s="1">
        <v>21092.54</v>
      </c>
      <c r="AO10" s="1">
        <v>0</v>
      </c>
      <c r="AP10" s="1">
        <v>6456.9</v>
      </c>
      <c r="AQ10" s="1">
        <v>0</v>
      </c>
      <c r="AR10" s="1">
        <v>0</v>
      </c>
      <c r="AS10" s="1">
        <v>78774.179999999993</v>
      </c>
    </row>
    <row r="11" spans="1:45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846.19</v>
      </c>
      <c r="AO11" s="1">
        <v>0</v>
      </c>
      <c r="AP11" s="1">
        <v>0</v>
      </c>
      <c r="AQ11" s="1">
        <v>0</v>
      </c>
      <c r="AR11" s="1">
        <v>0</v>
      </c>
      <c r="AS11" s="1">
        <v>846.19</v>
      </c>
    </row>
    <row r="12" spans="1:45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8988.7999999999993</v>
      </c>
      <c r="P12" s="1">
        <v>89888</v>
      </c>
      <c r="Q12" s="1">
        <v>25168.639999999999</v>
      </c>
      <c r="R12" s="1">
        <v>17078.72</v>
      </c>
      <c r="S12" s="1">
        <v>0</v>
      </c>
      <c r="T12" s="1">
        <v>0</v>
      </c>
      <c r="U12" s="1">
        <v>0</v>
      </c>
      <c r="V12" s="1">
        <v>0</v>
      </c>
      <c r="W12" s="1">
        <v>14382.08</v>
      </c>
      <c r="X12" s="1">
        <v>0</v>
      </c>
      <c r="Y12" s="1">
        <v>0</v>
      </c>
      <c r="Z12" s="1">
        <v>10786.56</v>
      </c>
      <c r="AA12" s="1">
        <v>1797.76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168090.56</v>
      </c>
    </row>
    <row r="13" spans="1:45" x14ac:dyDescent="0.25">
      <c r="A13" t="s">
        <v>12</v>
      </c>
      <c r="B13" s="1">
        <v>6089.58</v>
      </c>
      <c r="C13" s="1">
        <v>112.77</v>
      </c>
      <c r="D13" s="1">
        <v>0</v>
      </c>
      <c r="E13" s="1">
        <v>1804.32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16464.419999999998</v>
      </c>
      <c r="P13" s="1">
        <v>0</v>
      </c>
      <c r="Q13" s="1">
        <v>4736.34</v>
      </c>
      <c r="R13" s="1">
        <v>25711.56</v>
      </c>
      <c r="S13" s="1">
        <v>0</v>
      </c>
      <c r="T13" s="1">
        <v>563.85</v>
      </c>
      <c r="U13" s="1">
        <v>0</v>
      </c>
      <c r="V13" s="1">
        <v>0</v>
      </c>
      <c r="W13" s="1">
        <v>0</v>
      </c>
      <c r="X13" s="1">
        <v>0</v>
      </c>
      <c r="Y13" s="1">
        <v>5638.5</v>
      </c>
      <c r="Z13" s="1">
        <v>1578.78</v>
      </c>
      <c r="AA13" s="1">
        <v>2819.25</v>
      </c>
      <c r="AB13" s="1">
        <v>1691.55</v>
      </c>
      <c r="AC13" s="1">
        <v>1691.55</v>
      </c>
      <c r="AD13" s="1">
        <v>11389.77</v>
      </c>
      <c r="AE13" s="1">
        <v>2368.17</v>
      </c>
      <c r="AF13" s="1">
        <v>12630.24</v>
      </c>
      <c r="AG13" s="1">
        <v>4623.57</v>
      </c>
      <c r="AH13" s="1">
        <v>902.16</v>
      </c>
      <c r="AI13" s="1">
        <v>4510.8</v>
      </c>
      <c r="AJ13" s="1">
        <v>0</v>
      </c>
      <c r="AK13" s="1">
        <v>17028.27</v>
      </c>
      <c r="AL13" s="1">
        <v>0</v>
      </c>
      <c r="AM13" s="1">
        <v>28192.5</v>
      </c>
      <c r="AN13" s="1">
        <v>29884.05</v>
      </c>
      <c r="AO13" s="1">
        <v>0</v>
      </c>
      <c r="AP13" s="1">
        <v>6540.66</v>
      </c>
      <c r="AQ13" s="1">
        <v>112.77</v>
      </c>
      <c r="AR13" s="1">
        <v>3044.79</v>
      </c>
      <c r="AS13" s="1">
        <v>190130.22</v>
      </c>
    </row>
    <row r="14" spans="1:45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3338.49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1112.83</v>
      </c>
      <c r="AO14" s="1">
        <v>0</v>
      </c>
      <c r="AP14" s="1">
        <v>0</v>
      </c>
      <c r="AQ14" s="1">
        <v>0</v>
      </c>
      <c r="AR14" s="1">
        <v>0</v>
      </c>
      <c r="AS14" s="1">
        <v>4451.32</v>
      </c>
    </row>
    <row r="15" spans="1:45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180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810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360</v>
      </c>
      <c r="AQ15" s="1">
        <v>0</v>
      </c>
      <c r="AR15" s="1">
        <v>0</v>
      </c>
      <c r="AS15" s="1">
        <v>1350</v>
      </c>
    </row>
    <row r="16" spans="1:45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6890.8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6890.8</v>
      </c>
    </row>
    <row r="17" spans="1:45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48008.4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48008.4</v>
      </c>
    </row>
    <row r="18" spans="1:45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8983.5</v>
      </c>
      <c r="T18" s="1">
        <v>0</v>
      </c>
      <c r="U18" s="1">
        <v>0</v>
      </c>
      <c r="V18" s="1">
        <v>0</v>
      </c>
      <c r="W18" s="1">
        <v>1796.7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898.35</v>
      </c>
      <c r="AR18" s="1">
        <v>0</v>
      </c>
      <c r="AS18" s="1">
        <v>11678.55</v>
      </c>
    </row>
    <row r="19" spans="1:45" x14ac:dyDescent="0.25">
      <c r="A19" t="s">
        <v>18</v>
      </c>
      <c r="B19" s="1">
        <v>20061.599999999999</v>
      </c>
      <c r="C19" s="1">
        <v>0</v>
      </c>
      <c r="D19" s="1">
        <v>91620</v>
      </c>
      <c r="E19" s="1">
        <v>6172.8</v>
      </c>
      <c r="F19" s="1">
        <v>0</v>
      </c>
      <c r="G19" s="1">
        <v>0</v>
      </c>
      <c r="H19" s="1">
        <v>2314.8000000000002</v>
      </c>
      <c r="I19" s="1">
        <v>37808.400000000001</v>
      </c>
      <c r="J19" s="1">
        <v>0</v>
      </c>
      <c r="K19" s="1">
        <v>13117.2</v>
      </c>
      <c r="L19" s="1">
        <v>0</v>
      </c>
      <c r="M19" s="1">
        <v>86733.6</v>
      </c>
      <c r="N19" s="1">
        <v>0</v>
      </c>
      <c r="O19" s="1">
        <v>0</v>
      </c>
      <c r="P19" s="1">
        <v>0</v>
      </c>
      <c r="Q19" s="1">
        <v>53750.400000000001</v>
      </c>
      <c r="R19" s="1">
        <v>153921.60000000001</v>
      </c>
      <c r="S19" s="1">
        <v>237576</v>
      </c>
      <c r="T19" s="1">
        <v>13437.6</v>
      </c>
      <c r="U19" s="1">
        <v>157586.4</v>
      </c>
      <c r="V19" s="1">
        <v>0</v>
      </c>
      <c r="W19" s="1">
        <v>4629.6000000000004</v>
      </c>
      <c r="X19" s="1">
        <v>47642.400000000001</v>
      </c>
      <c r="Y19" s="1">
        <v>43977.599999999999</v>
      </c>
      <c r="Z19" s="1">
        <v>10802.4</v>
      </c>
      <c r="AA19" s="1">
        <v>69631.199999999997</v>
      </c>
      <c r="AB19" s="1">
        <v>0</v>
      </c>
      <c r="AC19" s="1">
        <v>0</v>
      </c>
      <c r="AD19" s="1">
        <v>70987.199999999997</v>
      </c>
      <c r="AE19" s="1">
        <v>205245.6</v>
      </c>
      <c r="AF19" s="1">
        <v>160806</v>
      </c>
      <c r="AG19" s="1">
        <v>50925.599999999999</v>
      </c>
      <c r="AH19" s="1">
        <v>5401.2</v>
      </c>
      <c r="AI19" s="1">
        <v>39091.199999999997</v>
      </c>
      <c r="AJ19" s="1">
        <v>36265.199999999997</v>
      </c>
      <c r="AK19" s="1">
        <v>188126.4</v>
      </c>
      <c r="AL19" s="1">
        <v>78703.199999999997</v>
      </c>
      <c r="AM19" s="1">
        <v>74517.600000000006</v>
      </c>
      <c r="AN19" s="1">
        <v>267530.40000000002</v>
      </c>
      <c r="AO19" s="1">
        <v>0</v>
      </c>
      <c r="AP19" s="1">
        <v>64744.800000000003</v>
      </c>
      <c r="AQ19" s="1">
        <v>180796.79999999999</v>
      </c>
      <c r="AR19" s="1">
        <v>0</v>
      </c>
      <c r="AS19" s="1">
        <v>2473924.7999999998</v>
      </c>
    </row>
    <row r="20" spans="1:45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438.24</v>
      </c>
      <c r="G20" s="1">
        <v>3067.68</v>
      </c>
      <c r="H20" s="1">
        <v>0</v>
      </c>
      <c r="I20" s="1">
        <v>2629.44</v>
      </c>
      <c r="J20" s="1">
        <v>1314.72</v>
      </c>
      <c r="K20" s="1">
        <v>438.24</v>
      </c>
      <c r="L20" s="1">
        <v>1314.72</v>
      </c>
      <c r="M20" s="1">
        <v>438.24</v>
      </c>
      <c r="N20" s="1">
        <v>876.48</v>
      </c>
      <c r="O20" s="1">
        <v>438.24</v>
      </c>
      <c r="P20" s="1">
        <v>1752.96</v>
      </c>
      <c r="Q20" s="1">
        <v>3505.92</v>
      </c>
      <c r="R20" s="1">
        <v>0</v>
      </c>
      <c r="S20" s="1">
        <v>0</v>
      </c>
      <c r="T20" s="1">
        <v>0</v>
      </c>
      <c r="U20" s="1">
        <v>0</v>
      </c>
      <c r="V20" s="1">
        <v>438.24</v>
      </c>
      <c r="W20" s="1">
        <v>3067.68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3725.04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23445.84</v>
      </c>
    </row>
    <row r="21" spans="1:45" x14ac:dyDescent="0.25">
      <c r="A21" t="s">
        <v>20</v>
      </c>
      <c r="B21" s="1">
        <v>30347.99</v>
      </c>
      <c r="C21" s="1">
        <v>112.77</v>
      </c>
      <c r="D21" s="1">
        <v>91620</v>
      </c>
      <c r="E21" s="1">
        <v>7977.12</v>
      </c>
      <c r="F21" s="1">
        <v>438.24</v>
      </c>
      <c r="G21" s="1">
        <v>3067.68</v>
      </c>
      <c r="H21" s="1">
        <v>2314.8000000000002</v>
      </c>
      <c r="I21" s="1">
        <v>40437.839999999997</v>
      </c>
      <c r="J21" s="1">
        <v>1314.72</v>
      </c>
      <c r="K21" s="1">
        <v>13866.48</v>
      </c>
      <c r="L21" s="1">
        <v>1314.72</v>
      </c>
      <c r="M21" s="1">
        <v>87171.839999999997</v>
      </c>
      <c r="N21" s="1">
        <v>876.48</v>
      </c>
      <c r="O21" s="1">
        <v>78566.06</v>
      </c>
      <c r="P21" s="1">
        <v>91640.960000000006</v>
      </c>
      <c r="Q21" s="1">
        <v>94984.39</v>
      </c>
      <c r="R21" s="1">
        <v>202146.24</v>
      </c>
      <c r="S21" s="1">
        <v>335605.5</v>
      </c>
      <c r="T21" s="1">
        <v>14431.91</v>
      </c>
      <c r="U21" s="1">
        <v>157586.4</v>
      </c>
      <c r="V21" s="1">
        <v>438.24</v>
      </c>
      <c r="W21" s="1">
        <v>23876.06</v>
      </c>
      <c r="X21" s="1">
        <v>47642.400000000001</v>
      </c>
      <c r="Y21" s="1">
        <v>50246.1</v>
      </c>
      <c r="Z21" s="1">
        <v>23167.74</v>
      </c>
      <c r="AA21" s="1">
        <v>80771.91</v>
      </c>
      <c r="AB21" s="1">
        <v>5421.66</v>
      </c>
      <c r="AC21" s="1">
        <v>2122.0100000000002</v>
      </c>
      <c r="AD21" s="1">
        <v>82376.97</v>
      </c>
      <c r="AE21" s="1">
        <v>211338.81</v>
      </c>
      <c r="AF21" s="1">
        <v>213469.02</v>
      </c>
      <c r="AG21" s="1">
        <v>56021.67</v>
      </c>
      <c r="AH21" s="1">
        <v>6303.36</v>
      </c>
      <c r="AI21" s="1">
        <v>49197.88</v>
      </c>
      <c r="AJ21" s="1">
        <v>36265.199999999997</v>
      </c>
      <c r="AK21" s="1">
        <v>205154.67</v>
      </c>
      <c r="AL21" s="1">
        <v>78703.199999999997</v>
      </c>
      <c r="AM21" s="1">
        <v>103140.56</v>
      </c>
      <c r="AN21" s="1">
        <v>321228.17</v>
      </c>
      <c r="AO21" s="1">
        <v>538.04999999999995</v>
      </c>
      <c r="AP21" s="1">
        <v>113262.55</v>
      </c>
      <c r="AQ21" s="1">
        <v>181807.92</v>
      </c>
      <c r="AR21" s="1">
        <v>3044.79</v>
      </c>
      <c r="AS21" s="1">
        <v>3151361.08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1AF3-31F6-4510-9FFA-1B09E36EE1DF}">
  <dimension ref="A1:AT21"/>
  <sheetViews>
    <sheetView topLeftCell="AP1" workbookViewId="0">
      <selection activeCell="AT21" sqref="AT21"/>
    </sheetView>
  </sheetViews>
  <sheetFormatPr defaultRowHeight="15" x14ac:dyDescent="0.25"/>
  <cols>
    <col min="1" max="1" width="10" bestFit="1" customWidth="1"/>
    <col min="2" max="2" width="10.7109375" customWidth="1"/>
    <col min="3" max="3" width="13.28515625" bestFit="1" customWidth="1"/>
    <col min="4" max="4" width="10.5703125" bestFit="1" customWidth="1"/>
    <col min="5" max="5" width="9.28515625" bestFit="1" customWidth="1"/>
    <col min="6" max="6" width="12.140625" bestFit="1" customWidth="1"/>
    <col min="7" max="7" width="10.5703125" bestFit="1" customWidth="1"/>
    <col min="8" max="8" width="12.140625" bestFit="1" customWidth="1"/>
    <col min="9" max="9" width="9.28515625" bestFit="1" customWidth="1"/>
    <col min="10" max="13" width="12.140625" bestFit="1" customWidth="1"/>
    <col min="14" max="14" width="10.5703125" bestFit="1" customWidth="1"/>
    <col min="15" max="15" width="12.140625" bestFit="1" customWidth="1"/>
    <col min="16" max="16" width="14.28515625" bestFit="1" customWidth="1"/>
    <col min="17" max="17" width="12.140625" bestFit="1" customWidth="1"/>
    <col min="18" max="18" width="13.28515625" bestFit="1" customWidth="1"/>
    <col min="19" max="20" width="14.28515625" bestFit="1" customWidth="1"/>
    <col min="21" max="21" width="12.140625" bestFit="1" customWidth="1"/>
    <col min="22" max="22" width="9.28515625" bestFit="1" customWidth="1"/>
    <col min="23" max="23" width="10.5703125" bestFit="1" customWidth="1"/>
    <col min="24" max="24" width="12.140625" bestFit="1" customWidth="1"/>
    <col min="25" max="25" width="9.28515625" bestFit="1" customWidth="1"/>
    <col min="26" max="26" width="13.28515625" bestFit="1" customWidth="1"/>
    <col min="27" max="27" width="12.140625" bestFit="1" customWidth="1"/>
    <col min="28" max="29" width="13.28515625" bestFit="1" customWidth="1"/>
    <col min="30" max="30" width="12.140625" bestFit="1" customWidth="1"/>
    <col min="31" max="34" width="13.28515625" bestFit="1" customWidth="1"/>
    <col min="35" max="35" width="12.140625" bestFit="1" customWidth="1"/>
    <col min="36" max="36" width="13.28515625" bestFit="1" customWidth="1"/>
    <col min="37" max="37" width="9.28515625" bestFit="1" customWidth="1"/>
    <col min="38" max="38" width="13.28515625" bestFit="1" customWidth="1"/>
    <col min="39" max="39" width="9.28515625" bestFit="1" customWidth="1"/>
    <col min="40" max="41" width="14.28515625" bestFit="1" customWidth="1"/>
    <col min="42" max="42" width="12.140625" bestFit="1" customWidth="1"/>
    <col min="43" max="43" width="14.28515625" bestFit="1" customWidth="1"/>
    <col min="44" max="44" width="12.140625" bestFit="1" customWidth="1"/>
    <col min="45" max="45" width="13.28515625" bestFit="1" customWidth="1"/>
    <col min="46" max="46" width="15.85546875" bestFit="1" customWidth="1"/>
  </cols>
  <sheetData>
    <row r="1" spans="1:46" x14ac:dyDescent="0.25">
      <c r="B1" t="s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20</v>
      </c>
    </row>
    <row r="2" spans="1:46" x14ac:dyDescent="0.25">
      <c r="A2">
        <f>LEFT(B2,10)*1</f>
        <v>405010010</v>
      </c>
      <c r="B2" t="s">
        <v>1</v>
      </c>
      <c r="C2" s="1">
        <f>IFERROR(VLOOKUP($A2,delib,2,0)*(Físico!B2),0)</f>
        <v>0</v>
      </c>
      <c r="D2" s="1">
        <f>IFERROR(VLOOKUP($A2,delib,2,0)*(Físico!C2),0)</f>
        <v>0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0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2852.36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814.96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0</v>
      </c>
      <c r="W2" s="1">
        <f>IFERROR(VLOOKUP($A2,delib,2,0)*(Físico!V2),0)</f>
        <v>0</v>
      </c>
      <c r="X2" s="1">
        <f>IFERROR(VLOOKUP($A2,delib,2,0)*(Físico!W2),0)</f>
        <v>0</v>
      </c>
      <c r="Y2" s="1">
        <f>IFERROR(VLOOKUP($A2,delib,2,0)*(Físico!X2),0)</f>
        <v>0</v>
      </c>
      <c r="Z2" s="1">
        <f>IFERROR(VLOOKUP($A2,delib,2,0)*(Físico!Y2),0)</f>
        <v>0</v>
      </c>
      <c r="AA2" s="1">
        <f>IFERROR(VLOOKUP($A2,delib,2,0)*(Físico!Z2),0)</f>
        <v>0</v>
      </c>
      <c r="AB2" s="1">
        <f>IFERROR(VLOOKUP($A2,delib,2,0)*(Físico!AA2),0)</f>
        <v>814.96</v>
      </c>
      <c r="AC2" s="1">
        <f>IFERROR(VLOOKUP($A2,delib,2,0)*(Físico!AB2),0)</f>
        <v>0</v>
      </c>
      <c r="AD2" s="1">
        <f>IFERROR(VLOOKUP($A2,delib,2,0)*(Físico!AC2),0)</f>
        <v>0</v>
      </c>
      <c r="AE2" s="1">
        <f>IFERROR(VLOOKUP($A2,delib,2,0)*(Físico!AD2),0)</f>
        <v>0</v>
      </c>
      <c r="AF2" s="1">
        <f>IFERROR(VLOOKUP($A2,delib,2,0)*(Físico!AE2),0)</f>
        <v>0</v>
      </c>
      <c r="AG2" s="1">
        <f>IFERROR(VLOOKUP($A2,delib,2,0)*(Físico!AF2),0)</f>
        <v>0</v>
      </c>
      <c r="AH2" s="1">
        <f>IFERROR(VLOOKUP($A2,delib,2,0)*(Físico!AG2),0)</f>
        <v>0</v>
      </c>
      <c r="AI2" s="1">
        <f>IFERROR(VLOOKUP($A2,delib,2,0)*(Físico!AH2),0)</f>
        <v>0</v>
      </c>
      <c r="AJ2" s="1">
        <f>IFERROR(VLOOKUP($A2,delib,2,0)*(Físico!AI2),0)</f>
        <v>0</v>
      </c>
      <c r="AK2" s="1">
        <f>IFERROR(VLOOKUP($A2,delib,2,0)*(Físico!AJ2),0)</f>
        <v>0</v>
      </c>
      <c r="AL2" s="1">
        <f>IFERROR(VLOOKUP($A2,delib,2,0)*(Físico!AK2),0)</f>
        <v>0</v>
      </c>
      <c r="AM2" s="1">
        <f>IFERROR(VLOOKUP($A2,delib,2,0)*(Físico!AL2),0)</f>
        <v>0</v>
      </c>
      <c r="AN2" s="1">
        <f>IFERROR(VLOOKUP($A2,delib,2,0)*(Físico!AM2),0)</f>
        <v>0</v>
      </c>
      <c r="AO2" s="1">
        <f>IFERROR(VLOOKUP($A2,delib,2,0)*(Físico!AN2),0)</f>
        <v>0</v>
      </c>
      <c r="AP2" s="1">
        <f>IFERROR(VLOOKUP($A2,delib,2,0)*(Físico!AO2),0)</f>
        <v>0</v>
      </c>
      <c r="AQ2" s="1">
        <f>IFERROR(VLOOKUP($A2,delib,2,0)*(Físico!AP2),0)</f>
        <v>0</v>
      </c>
      <c r="AR2" s="1">
        <f>IFERROR(VLOOKUP($A2,delib,2,0)*(Físico!AQ2),0)</f>
        <v>0</v>
      </c>
      <c r="AS2" s="1">
        <f>IFERROR(VLOOKUP($A2,delib,2,0)*(Físico!AR2),0)</f>
        <v>0</v>
      </c>
      <c r="AT2" s="1">
        <f>SUM(C2:AS2)</f>
        <v>4482.2800000000007</v>
      </c>
    </row>
    <row r="3" spans="1:46" x14ac:dyDescent="0.25">
      <c r="A3">
        <f t="shared" ref="A3:A20" si="0">LEFT(B3,10)*1</f>
        <v>405010079</v>
      </c>
      <c r="B3" t="s">
        <v>2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0</v>
      </c>
      <c r="G3" s="1">
        <f>IFERROR(VLOOKUP($A3,delib,2,0)*(Físico!F3),0)</f>
        <v>0</v>
      </c>
      <c r="H3" s="1">
        <f>IFERROR(VLOOKUP($A3,delib,2,0)*(Físico!G3),0)</f>
        <v>0</v>
      </c>
      <c r="I3" s="1">
        <f>IFERROR(VLOOKUP($A3,delib,2,0)*(Físico!H3),0)</f>
        <v>0</v>
      </c>
      <c r="J3" s="1">
        <f>IFERROR(VLOOKUP($A3,delib,2,0)*(Físico!I3),0)</f>
        <v>0</v>
      </c>
      <c r="K3" s="1">
        <f>IFERROR(VLOOKUP($A3,delib,2,0)*(Físico!J3),0)</f>
        <v>0</v>
      </c>
      <c r="L3" s="1">
        <f>IFERROR(VLOOKUP($A3,delib,2,0)*(Físico!K3),0)</f>
        <v>0</v>
      </c>
      <c r="M3" s="1">
        <f>IFERROR(VLOOKUP($A3,delib,2,0)*(Físico!L3),0)</f>
        <v>0</v>
      </c>
      <c r="N3" s="1">
        <f>IFERROR(VLOOKUP($A3,delib,2,0)*(Físico!M3),0)</f>
        <v>0</v>
      </c>
      <c r="O3" s="1">
        <f>IFERROR(VLOOKUP($A3,delib,2,0)*(Físico!N3),0)</f>
        <v>0</v>
      </c>
      <c r="P3" s="1">
        <f>IFERROR(VLOOKUP($A3,delib,2,0)*(Físico!O3),0)</f>
        <v>1575</v>
      </c>
      <c r="Q3" s="1">
        <f>IFERROR(VLOOKUP($A3,delib,2,0)*(Físico!P3),0)</f>
        <v>0</v>
      </c>
      <c r="R3" s="1">
        <f>IFERROR(VLOOKUP($A3,delib,2,0)*(Físico!Q3),0)</f>
        <v>0</v>
      </c>
      <c r="S3" s="1">
        <f>IFERROR(VLOOKUP($A3,delib,2,0)*(Físico!R3),0)</f>
        <v>787.5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0</v>
      </c>
      <c r="X3" s="1">
        <f>IFERROR(VLOOKUP($A3,delib,2,0)*(Físico!W3),0)</f>
        <v>0</v>
      </c>
      <c r="Y3" s="1">
        <f>IFERROR(VLOOKUP($A3,delib,2,0)*(Físico!X3),0)</f>
        <v>0</v>
      </c>
      <c r="Z3" s="1">
        <f>IFERROR(VLOOKUP($A3,delib,2,0)*(Físico!Y3),0)</f>
        <v>1575</v>
      </c>
      <c r="AA3" s="1">
        <f>IFERROR(VLOOKUP($A3,delib,2,0)*(Físico!Z3),0)</f>
        <v>0</v>
      </c>
      <c r="AB3" s="1">
        <f>IFERROR(VLOOKUP($A3,delib,2,0)*(Físico!AA3),0)</f>
        <v>787.5</v>
      </c>
      <c r="AC3" s="1">
        <f>IFERROR(VLOOKUP($A3,delib,2,0)*(Físico!AB3),0)</f>
        <v>9056.25</v>
      </c>
      <c r="AD3" s="1">
        <f>IFERROR(VLOOKUP($A3,delib,2,0)*(Físico!AC3),0)</f>
        <v>0</v>
      </c>
      <c r="AE3" s="1">
        <f>IFERROR(VLOOKUP($A3,delib,2,0)*(Físico!AD3),0)</f>
        <v>0</v>
      </c>
      <c r="AF3" s="1">
        <f>IFERROR(VLOOKUP($A3,delib,2,0)*(Físico!AE3),0)</f>
        <v>0</v>
      </c>
      <c r="AG3" s="1">
        <f>IFERROR(VLOOKUP($A3,delib,2,0)*(Físico!AF3),0)</f>
        <v>0</v>
      </c>
      <c r="AH3" s="1">
        <f>IFERROR(VLOOKUP($A3,delib,2,0)*(Físico!AG3),0)</f>
        <v>1181.25</v>
      </c>
      <c r="AI3" s="1">
        <f>IFERROR(VLOOKUP($A3,delib,2,0)*(Físico!AH3),0)</f>
        <v>0</v>
      </c>
      <c r="AJ3" s="1">
        <f>IFERROR(VLOOKUP($A3,delib,2,0)*(Físico!AI3),0)</f>
        <v>0</v>
      </c>
      <c r="AK3" s="1">
        <f>IFERROR(VLOOKUP($A3,delib,2,0)*(Físico!AJ3),0)</f>
        <v>0</v>
      </c>
      <c r="AL3" s="1">
        <f>IFERROR(VLOOKUP($A3,delib,2,0)*(Físico!AK3),0)</f>
        <v>0</v>
      </c>
      <c r="AM3" s="1">
        <f>IFERROR(VLOOKUP($A3,delib,2,0)*(Físico!AL3),0)</f>
        <v>0</v>
      </c>
      <c r="AN3" s="1">
        <f>IFERROR(VLOOKUP($A3,delib,2,0)*(Físico!AM3),0)</f>
        <v>0</v>
      </c>
      <c r="AO3" s="1">
        <f>IFERROR(VLOOKUP($A3,delib,2,0)*(Físico!AN3),0)</f>
        <v>0</v>
      </c>
      <c r="AP3" s="1">
        <f>IFERROR(VLOOKUP($A3,delib,2,0)*(Físico!AO3),0)</f>
        <v>0</v>
      </c>
      <c r="AQ3" s="1">
        <f>IFERROR(VLOOKUP($A3,delib,2,0)*(Físico!AP3),0)</f>
        <v>0</v>
      </c>
      <c r="AR3" s="1">
        <f>IFERROR(VLOOKUP($A3,delib,2,0)*(Físico!AQ3),0)</f>
        <v>0</v>
      </c>
      <c r="AS3" s="1">
        <f>IFERROR(VLOOKUP($A3,delib,2,0)*(Físico!AR3),0)</f>
        <v>0</v>
      </c>
      <c r="AT3" s="1">
        <f t="shared" ref="AT3:AT21" si="1">SUM(C3:AS3)</f>
        <v>14962.5</v>
      </c>
    </row>
    <row r="4" spans="1:46" x14ac:dyDescent="0.25">
      <c r="A4">
        <f t="shared" si="0"/>
        <v>405010117</v>
      </c>
      <c r="B4" t="s">
        <v>3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0</v>
      </c>
      <c r="P4" s="1">
        <f>IFERROR(VLOOKUP($A4,delib,2,0)*(Físico!O4),0)</f>
        <v>0</v>
      </c>
      <c r="Q4" s="1">
        <f>IFERROR(VLOOKUP($A4,delib,2,0)*(Físico!P4),0)</f>
        <v>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2758.64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0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0</v>
      </c>
      <c r="AE4" s="1">
        <f>IFERROR(VLOOKUP($A4,delib,2,0)*(Físico!AD4),0)</f>
        <v>0</v>
      </c>
      <c r="AF4" s="1">
        <f>IFERROR(VLOOKUP($A4,delib,2,0)*(Físico!AE4),0)</f>
        <v>0</v>
      </c>
      <c r="AG4" s="1">
        <f>IFERROR(VLOOKUP($A4,delib,2,0)*(Físico!AF4),0)</f>
        <v>0</v>
      </c>
      <c r="AH4" s="1">
        <f>IFERROR(VLOOKUP($A4,delib,2,0)*(Físico!AG4),0)</f>
        <v>0</v>
      </c>
      <c r="AI4" s="1">
        <f>IFERROR(VLOOKUP($A4,delib,2,0)*(Físico!AH4),0)</f>
        <v>0</v>
      </c>
      <c r="AJ4" s="1">
        <f>IFERROR(VLOOKUP($A4,delib,2,0)*(Físico!AI4),0)</f>
        <v>0</v>
      </c>
      <c r="AK4" s="1">
        <f>IFERROR(VLOOKUP($A4,delib,2,0)*(Físico!AJ4),0)</f>
        <v>0</v>
      </c>
      <c r="AL4" s="1">
        <f>IFERROR(VLOOKUP($A4,delib,2,0)*(Físico!AK4),0)</f>
        <v>0</v>
      </c>
      <c r="AM4" s="1">
        <f>IFERROR(VLOOKUP($A4,delib,2,0)*(Físico!AL4),0)</f>
        <v>0</v>
      </c>
      <c r="AN4" s="1">
        <f>IFERROR(VLOOKUP($A4,delib,2,0)*(Físico!AM4),0)</f>
        <v>0</v>
      </c>
      <c r="AO4" s="1">
        <f>IFERROR(VLOOKUP($A4,delib,2,0)*(Físico!AN4),0)</f>
        <v>0</v>
      </c>
      <c r="AP4" s="1">
        <f>IFERROR(VLOOKUP($A4,delib,2,0)*(Físico!AO4),0)</f>
        <v>0</v>
      </c>
      <c r="AQ4" s="1">
        <f>IFERROR(VLOOKUP($A4,delib,2,0)*(Físico!AP4),0)</f>
        <v>0</v>
      </c>
      <c r="AR4" s="1">
        <f>IFERROR(VLOOKUP($A4,delib,2,0)*(Físico!AQ4),0)</f>
        <v>0</v>
      </c>
      <c r="AS4" s="1">
        <f>IFERROR(VLOOKUP($A4,delib,2,0)*(Físico!AR4),0)</f>
        <v>0</v>
      </c>
      <c r="AT4" s="1">
        <f t="shared" si="1"/>
        <v>2758.64</v>
      </c>
    </row>
    <row r="5" spans="1:46" x14ac:dyDescent="0.25">
      <c r="A5">
        <f t="shared" si="0"/>
        <v>405010125</v>
      </c>
      <c r="B5" t="s">
        <v>4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0</v>
      </c>
      <c r="F5" s="1">
        <f>IFERROR(VLOOKUP($A5,delib,2,0)*(Físico!E5),0)</f>
        <v>0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622.08000000000004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84602.880000000005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1866.2400000000002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>IFERROR(VLOOKUP($A5,delib,2,0)*(Físico!AA5),0)</f>
        <v>622.08000000000004</v>
      </c>
      <c r="AC5" s="1">
        <f>IFERROR(VLOOKUP($A5,delib,2,0)*(Físico!AB5),0)</f>
        <v>0</v>
      </c>
      <c r="AD5" s="1">
        <f>IFERROR(VLOOKUP($A5,delib,2,0)*(Físico!AC5),0)</f>
        <v>0</v>
      </c>
      <c r="AE5" s="1">
        <f>IFERROR(VLOOKUP($A5,delib,2,0)*(Físico!AD5),0)</f>
        <v>0</v>
      </c>
      <c r="AF5" s="1">
        <f>IFERROR(VLOOKUP($A5,delib,2,0)*(Físico!AE5),0)</f>
        <v>0</v>
      </c>
      <c r="AG5" s="1">
        <f>IFERROR(VLOOKUP($A5,delib,2,0)*(Físico!AF5),0)</f>
        <v>0</v>
      </c>
      <c r="AH5" s="1">
        <f>IFERROR(VLOOKUP($A5,delib,2,0)*(Físico!AG5),0)</f>
        <v>0</v>
      </c>
      <c r="AI5" s="1">
        <f>IFERROR(VLOOKUP($A5,delib,2,0)*(Físico!AH5),0)</f>
        <v>0</v>
      </c>
      <c r="AJ5" s="1">
        <f>IFERROR(VLOOKUP($A5,delib,2,0)*(Físico!AI5),0)</f>
        <v>0</v>
      </c>
      <c r="AK5" s="1">
        <f>IFERROR(VLOOKUP($A5,delib,2,0)*(Físico!AJ5),0)</f>
        <v>0</v>
      </c>
      <c r="AL5" s="1">
        <f>IFERROR(VLOOKUP($A5,delib,2,0)*(Físico!AK5),0)</f>
        <v>0</v>
      </c>
      <c r="AM5" s="1">
        <f>IFERROR(VLOOKUP($A5,delib,2,0)*(Físico!AL5),0)</f>
        <v>0</v>
      </c>
      <c r="AN5" s="1">
        <f>IFERROR(VLOOKUP($A5,delib,2,0)*(Físico!AM5),0)</f>
        <v>0</v>
      </c>
      <c r="AO5" s="1">
        <f>IFERROR(VLOOKUP($A5,delib,2,0)*(Físico!AN5),0)</f>
        <v>0</v>
      </c>
      <c r="AP5" s="1">
        <f>IFERROR(VLOOKUP($A5,delib,2,0)*(Físico!AO5),0)</f>
        <v>0</v>
      </c>
      <c r="AQ5" s="1">
        <f>IFERROR(VLOOKUP($A5,delib,2,0)*(Físico!AP5),0)</f>
        <v>0</v>
      </c>
      <c r="AR5" s="1">
        <f>IFERROR(VLOOKUP($A5,delib,2,0)*(Físico!AQ5),0)</f>
        <v>0</v>
      </c>
      <c r="AS5" s="1">
        <f>IFERROR(VLOOKUP($A5,delib,2,0)*(Físico!AR5),0)</f>
        <v>0</v>
      </c>
      <c r="AT5" s="1">
        <f t="shared" si="1"/>
        <v>87713.280000000013</v>
      </c>
    </row>
    <row r="6" spans="1:46" x14ac:dyDescent="0.25">
      <c r="A6">
        <f t="shared" si="0"/>
        <v>405020015</v>
      </c>
      <c r="B6" t="s">
        <v>5</v>
      </c>
      <c r="C6" s="1">
        <f>IFERROR(VLOOKUP($A6,delib,2,0)*(Físico!B6),0)</f>
        <v>0</v>
      </c>
      <c r="D6" s="1">
        <f>IFERROR(VLOOKUP($A6,delib,2,0)*(Físico!C6),0)</f>
        <v>0</v>
      </c>
      <c r="E6" s="1">
        <f>IFERROR(VLOOKUP($A6,delib,2,0)*(Físico!D6),0)</f>
        <v>0</v>
      </c>
      <c r="F6" s="1">
        <f>IFERROR(VLOOKUP($A6,delib,2,0)*(Físico!E6),0)</f>
        <v>0</v>
      </c>
      <c r="G6" s="1">
        <f>IFERROR(VLOOKUP($A6,delib,2,0)*(Físico!F6),0)</f>
        <v>0</v>
      </c>
      <c r="H6" s="1">
        <f>IFERROR(VLOOKUP($A6,delib,2,0)*(Físico!G6),0)</f>
        <v>0</v>
      </c>
      <c r="I6" s="1">
        <f>IFERROR(VLOOKUP($A6,delib,2,0)*(Físico!H6),0)</f>
        <v>0</v>
      </c>
      <c r="J6" s="1">
        <f>IFERROR(VLOOKUP($A6,delib,2,0)*(Físico!I6),0)</f>
        <v>0</v>
      </c>
      <c r="K6" s="1">
        <f>IFERROR(VLOOKUP($A6,delib,2,0)*(Físico!J6),0)</f>
        <v>0</v>
      </c>
      <c r="L6" s="1">
        <f>IFERROR(VLOOKUP($A6,delib,2,0)*(Físico!K6),0)</f>
        <v>0</v>
      </c>
      <c r="M6" s="1">
        <f>IFERROR(VLOOKUP($A6,delib,2,0)*(Físico!L6),0)</f>
        <v>0</v>
      </c>
      <c r="N6" s="1">
        <f>IFERROR(VLOOKUP($A6,delib,2,0)*(Físico!M6),0)</f>
        <v>0</v>
      </c>
      <c r="O6" s="1">
        <f>IFERROR(VLOOKUP($A6,delib,2,0)*(Físico!N6),0)</f>
        <v>0</v>
      </c>
      <c r="P6" s="1">
        <f>IFERROR(VLOOKUP($A6,delib,2,0)*(Físico!O6),0)</f>
        <v>0</v>
      </c>
      <c r="Q6" s="1">
        <f>IFERROR(VLOOKUP($A6,delib,2,0)*(Físico!P6),0)</f>
        <v>0</v>
      </c>
      <c r="R6" s="1">
        <f>IFERROR(VLOOKUP($A6,delib,2,0)*(Físico!Q6),0)</f>
        <v>0</v>
      </c>
      <c r="S6" s="1">
        <f>IFERROR(VLOOKUP($A6,delib,2,0)*(Físico!R6),0)</f>
        <v>0</v>
      </c>
      <c r="T6" s="1">
        <f>IFERROR(VLOOKUP($A6,delib,2,0)*(Físico!S6),0)</f>
        <v>0</v>
      </c>
      <c r="U6" s="1">
        <f>IFERROR(VLOOKUP($A6,delib,2,0)*(Físico!T6),0)</f>
        <v>0</v>
      </c>
      <c r="V6" s="1">
        <f>IFERROR(VLOOKUP($A6,delib,2,0)*(Físico!U6),0)</f>
        <v>0</v>
      </c>
      <c r="W6" s="1">
        <f>IFERROR(VLOOKUP($A6,delib,2,0)*(Físico!V6),0)</f>
        <v>0</v>
      </c>
      <c r="X6" s="1">
        <f>IFERROR(VLOOKUP($A6,delib,2,0)*(Físico!W6),0)</f>
        <v>0</v>
      </c>
      <c r="Y6" s="1">
        <f>IFERROR(VLOOKUP($A6,delib,2,0)*(Físico!X6),0)</f>
        <v>0</v>
      </c>
      <c r="Z6" s="1">
        <f>IFERROR(VLOOKUP($A6,delib,2,0)*(Físico!Y6),0)</f>
        <v>0</v>
      </c>
      <c r="AA6" s="1">
        <f>IFERROR(VLOOKUP($A6,delib,2,0)*(Físico!Z6),0)</f>
        <v>0</v>
      </c>
      <c r="AB6" s="1">
        <f>IFERROR(VLOOKUP($A6,delib,2,0)*(Físico!AA6),0)</f>
        <v>0</v>
      </c>
      <c r="AC6" s="1">
        <f>IFERROR(VLOOKUP($A6,delib,2,0)*(Físico!AB6),0)</f>
        <v>0</v>
      </c>
      <c r="AD6" s="1">
        <f>IFERROR(VLOOKUP($A6,delib,2,0)*(Físico!AC6),0)</f>
        <v>0</v>
      </c>
      <c r="AE6" s="1">
        <f>IFERROR(VLOOKUP($A6,delib,2,0)*(Físico!AD6),0)</f>
        <v>0</v>
      </c>
      <c r="AF6" s="1">
        <f>IFERROR(VLOOKUP($A6,delib,2,0)*(Físico!AE6),0)</f>
        <v>0</v>
      </c>
      <c r="AG6" s="1">
        <f>IFERROR(VLOOKUP($A6,delib,2,0)*(Físico!AF6),0)</f>
        <v>0</v>
      </c>
      <c r="AH6" s="1">
        <f>IFERROR(VLOOKUP($A6,delib,2,0)*(Físico!AG6),0)</f>
        <v>0</v>
      </c>
      <c r="AI6" s="1">
        <f>IFERROR(VLOOKUP($A6,delib,2,0)*(Físico!AH6),0)</f>
        <v>0</v>
      </c>
      <c r="AJ6" s="1">
        <f>IFERROR(VLOOKUP($A6,delib,2,0)*(Físico!AI6),0)</f>
        <v>0</v>
      </c>
      <c r="AK6" s="1">
        <f>IFERROR(VLOOKUP($A6,delib,2,0)*(Físico!AJ6),0)</f>
        <v>0</v>
      </c>
      <c r="AL6" s="1">
        <f>IFERROR(VLOOKUP($A6,delib,2,0)*(Físico!AK6),0)</f>
        <v>0</v>
      </c>
      <c r="AM6" s="1">
        <f>IFERROR(VLOOKUP($A6,delib,2,0)*(Físico!AL6),0)</f>
        <v>0</v>
      </c>
      <c r="AN6" s="1">
        <f>IFERROR(VLOOKUP($A6,delib,2,0)*(Físico!AM6),0)</f>
        <v>0</v>
      </c>
      <c r="AO6" s="1">
        <f>IFERROR(VLOOKUP($A6,delib,2,0)*(Físico!AN6),0)</f>
        <v>0</v>
      </c>
      <c r="AP6" s="1">
        <f>IFERROR(VLOOKUP($A6,delib,2,0)*(Físico!AO6),0)</f>
        <v>0</v>
      </c>
      <c r="AQ6" s="1">
        <f>IFERROR(VLOOKUP($A6,delib,2,0)*(Físico!AP6),0)</f>
        <v>3323.52</v>
      </c>
      <c r="AR6" s="1">
        <f>IFERROR(VLOOKUP($A6,delib,2,0)*(Físico!AQ6),0)</f>
        <v>0</v>
      </c>
      <c r="AS6" s="1">
        <f>IFERROR(VLOOKUP($A6,delib,2,0)*(Físico!AR6),0)</f>
        <v>0</v>
      </c>
      <c r="AT6" s="1">
        <f t="shared" si="1"/>
        <v>3323.52</v>
      </c>
    </row>
    <row r="7" spans="1:46" x14ac:dyDescent="0.25">
      <c r="A7">
        <f t="shared" si="0"/>
        <v>405020023</v>
      </c>
      <c r="B7" t="s">
        <v>6</v>
      </c>
      <c r="C7" s="1">
        <f>IFERROR(VLOOKUP($A7,delib,2,0)*(Físico!B7),0)</f>
        <v>0</v>
      </c>
      <c r="D7" s="1">
        <f>IFERROR(VLOOKUP($A7,delib,2,0)*(Físico!C7),0)</f>
        <v>0</v>
      </c>
      <c r="E7" s="1">
        <f>IFERROR(VLOOKUP($A7,delib,2,0)*(Físico!D7),0)</f>
        <v>0</v>
      </c>
      <c r="F7" s="1">
        <f>IFERROR(VLOOKUP($A7,delib,2,0)*(Físico!E7),0)</f>
        <v>0</v>
      </c>
      <c r="G7" s="1">
        <f>IFERROR(VLOOKUP($A7,delib,2,0)*(Físico!F7),0)</f>
        <v>0</v>
      </c>
      <c r="H7" s="1">
        <f>IFERROR(VLOOKUP($A7,delib,2,0)*(Físico!G7),0)</f>
        <v>0</v>
      </c>
      <c r="I7" s="1">
        <f>IFERROR(VLOOKUP($A7,delib,2,0)*(Físico!H7),0)</f>
        <v>0</v>
      </c>
      <c r="J7" s="1">
        <f>IFERROR(VLOOKUP($A7,delib,2,0)*(Físico!I7),0)</f>
        <v>0</v>
      </c>
      <c r="K7" s="1">
        <f>IFERROR(VLOOKUP($A7,delib,2,0)*(Físico!J7),0)</f>
        <v>0</v>
      </c>
      <c r="L7" s="1">
        <f>IFERROR(VLOOKUP($A7,delib,2,0)*(Físico!K7),0)</f>
        <v>0</v>
      </c>
      <c r="M7" s="1">
        <f>IFERROR(VLOOKUP($A7,delib,2,0)*(Físico!L7),0)</f>
        <v>0</v>
      </c>
      <c r="N7" s="1">
        <f>IFERROR(VLOOKUP($A7,delib,2,0)*(Físico!M7),0)</f>
        <v>0</v>
      </c>
      <c r="O7" s="1">
        <f>IFERROR(VLOOKUP($A7,delib,2,0)*(Físico!N7),0)</f>
        <v>0</v>
      </c>
      <c r="P7" s="1">
        <f>IFERROR(VLOOKUP($A7,delib,2,0)*(Físico!O7),0)</f>
        <v>0</v>
      </c>
      <c r="Q7" s="1">
        <f>IFERROR(VLOOKUP($A7,delib,2,0)*(Físico!P7),0)</f>
        <v>0</v>
      </c>
      <c r="R7" s="1">
        <f>IFERROR(VLOOKUP($A7,delib,2,0)*(Físico!Q7),0)</f>
        <v>0</v>
      </c>
      <c r="S7" s="1">
        <f>IFERROR(VLOOKUP($A7,delib,2,0)*(Físico!R7),0)</f>
        <v>0</v>
      </c>
      <c r="T7" s="1">
        <f>IFERROR(VLOOKUP($A7,delib,2,0)*(Físico!S7),0)</f>
        <v>0</v>
      </c>
      <c r="U7" s="1">
        <f>IFERROR(VLOOKUP($A7,delib,2,0)*(Físico!T7),0)</f>
        <v>0</v>
      </c>
      <c r="V7" s="1">
        <f>IFERROR(VLOOKUP($A7,delib,2,0)*(Físico!U7),0)</f>
        <v>0</v>
      </c>
      <c r="W7" s="1">
        <f>IFERROR(VLOOKUP($A7,delib,2,0)*(Físico!V7),0)</f>
        <v>0</v>
      </c>
      <c r="X7" s="1">
        <f>IFERROR(VLOOKUP($A7,delib,2,0)*(Físico!W7),0)</f>
        <v>0</v>
      </c>
      <c r="Y7" s="1">
        <f>IFERROR(VLOOKUP($A7,delib,2,0)*(Físico!X7),0)</f>
        <v>0</v>
      </c>
      <c r="Z7" s="1">
        <f>IFERROR(VLOOKUP($A7,delib,2,0)*(Físico!Y7),0)</f>
        <v>0</v>
      </c>
      <c r="AA7" s="1">
        <f>IFERROR(VLOOKUP($A7,delib,2,0)*(Físico!Z7),0)</f>
        <v>0</v>
      </c>
      <c r="AB7" s="1">
        <f>IFERROR(VLOOKUP($A7,delib,2,0)*(Físico!AA7),0)</f>
        <v>0</v>
      </c>
      <c r="AC7" s="1">
        <f>IFERROR(VLOOKUP($A7,delib,2,0)*(Físico!AB7),0)</f>
        <v>0</v>
      </c>
      <c r="AD7" s="1">
        <f>IFERROR(VLOOKUP($A7,delib,2,0)*(Físico!AC7),0)</f>
        <v>0</v>
      </c>
      <c r="AE7" s="1">
        <f>IFERROR(VLOOKUP($A7,delib,2,0)*(Físico!AD7),0)</f>
        <v>0</v>
      </c>
      <c r="AF7" s="1">
        <f>IFERROR(VLOOKUP($A7,delib,2,0)*(Físico!AE7),0)</f>
        <v>0</v>
      </c>
      <c r="AG7" s="1">
        <f>IFERROR(VLOOKUP($A7,delib,2,0)*(Físico!AF7),0)</f>
        <v>0</v>
      </c>
      <c r="AH7" s="1">
        <f>IFERROR(VLOOKUP($A7,delib,2,0)*(Físico!AG7),0)</f>
        <v>0</v>
      </c>
      <c r="AI7" s="1">
        <f>IFERROR(VLOOKUP($A7,delib,2,0)*(Físico!AH7),0)</f>
        <v>0</v>
      </c>
      <c r="AJ7" s="1">
        <f>IFERROR(VLOOKUP($A7,delib,2,0)*(Físico!AI7),0)</f>
        <v>0</v>
      </c>
      <c r="AK7" s="1">
        <f>IFERROR(VLOOKUP($A7,delib,2,0)*(Físico!AJ7),0)</f>
        <v>0</v>
      </c>
      <c r="AL7" s="1">
        <f>IFERROR(VLOOKUP($A7,delib,2,0)*(Físico!AK7),0)</f>
        <v>0</v>
      </c>
      <c r="AM7" s="1">
        <f>IFERROR(VLOOKUP($A7,delib,2,0)*(Físico!AL7),0)</f>
        <v>0</v>
      </c>
      <c r="AN7" s="1">
        <f>IFERROR(VLOOKUP($A7,delib,2,0)*(Físico!AM7),0)</f>
        <v>0</v>
      </c>
      <c r="AO7" s="1">
        <f>IFERROR(VLOOKUP($A7,delib,2,0)*(Físico!AN7),0)</f>
        <v>0</v>
      </c>
      <c r="AP7" s="1">
        <f>IFERROR(VLOOKUP($A7,delib,2,0)*(Físico!AO7),0)</f>
        <v>0</v>
      </c>
      <c r="AQ7" s="1">
        <f>IFERROR(VLOOKUP($A7,delib,2,0)*(Físico!AP7),0)</f>
        <v>0</v>
      </c>
      <c r="AR7" s="1">
        <f>IFERROR(VLOOKUP($A7,delib,2,0)*(Físico!AQ7),0)</f>
        <v>0</v>
      </c>
      <c r="AS7" s="1">
        <f>IFERROR(VLOOKUP($A7,delib,2,0)*(Físico!AR7),0)</f>
        <v>0</v>
      </c>
      <c r="AT7" s="1">
        <f t="shared" si="1"/>
        <v>0</v>
      </c>
    </row>
    <row r="8" spans="1:46" x14ac:dyDescent="0.25">
      <c r="A8">
        <f t="shared" si="0"/>
        <v>405030045</v>
      </c>
      <c r="B8" t="s">
        <v>7</v>
      </c>
      <c r="C8" s="1">
        <f>IFERROR(VLOOKUP($A8,delib,2,0)*(Físico!B8),0)</f>
        <v>18831.75</v>
      </c>
      <c r="D8" s="1">
        <f>IFERROR(VLOOKUP($A8,delib,2,0)*(Físico!C8),0)</f>
        <v>0</v>
      </c>
      <c r="E8" s="1">
        <f>IFERROR(VLOOKUP($A8,delib,2,0)*(Físico!D8),0)</f>
        <v>0</v>
      </c>
      <c r="F8" s="1">
        <f>IFERROR(VLOOKUP($A8,delib,2,0)*(Físico!E8),0)</f>
        <v>0</v>
      </c>
      <c r="G8" s="1">
        <f>IFERROR(VLOOKUP($A8,delib,2,0)*(Físico!F8),0)</f>
        <v>0</v>
      </c>
      <c r="H8" s="1">
        <f>IFERROR(VLOOKUP($A8,delib,2,0)*(Físico!G8),0)</f>
        <v>0</v>
      </c>
      <c r="I8" s="1">
        <f>IFERROR(VLOOKUP($A8,delib,2,0)*(Físico!H8),0)</f>
        <v>0</v>
      </c>
      <c r="J8" s="1">
        <f>IFERROR(VLOOKUP($A8,delib,2,0)*(Físico!I8),0)</f>
        <v>0</v>
      </c>
      <c r="K8" s="1">
        <f>IFERROR(VLOOKUP($A8,delib,2,0)*(Físico!J8),0)</f>
        <v>0</v>
      </c>
      <c r="L8" s="1">
        <f>IFERROR(VLOOKUP($A8,delib,2,0)*(Físico!K8),0)</f>
        <v>0</v>
      </c>
      <c r="M8" s="1">
        <f>IFERROR(VLOOKUP($A8,delib,2,0)*(Físico!L8),0)</f>
        <v>0</v>
      </c>
      <c r="N8" s="1">
        <f>IFERROR(VLOOKUP($A8,delib,2,0)*(Físico!M8),0)</f>
        <v>0</v>
      </c>
      <c r="O8" s="1">
        <f>IFERROR(VLOOKUP($A8,delib,2,0)*(Físico!N8),0)</f>
        <v>0</v>
      </c>
      <c r="P8" s="1">
        <f>IFERROR(VLOOKUP($A8,delib,2,0)*(Físico!O8),0)</f>
        <v>0</v>
      </c>
      <c r="Q8" s="1">
        <f>IFERROR(VLOOKUP($A8,delib,2,0)*(Físico!P8),0)</f>
        <v>0</v>
      </c>
      <c r="R8" s="1">
        <f>IFERROR(VLOOKUP($A8,delib,2,0)*(Físico!Q8),0)</f>
        <v>0</v>
      </c>
      <c r="S8" s="1">
        <f>IFERROR(VLOOKUP($A8,delib,2,0)*(Físico!R8),0)</f>
        <v>21522</v>
      </c>
      <c r="T8" s="1">
        <f>IFERROR(VLOOKUP($A8,delib,2,0)*(Físico!S8),0)</f>
        <v>0</v>
      </c>
      <c r="U8" s="1">
        <f>IFERROR(VLOOKUP($A8,delib,2,0)*(Físico!T8),0)</f>
        <v>0</v>
      </c>
      <c r="V8" s="1">
        <f>IFERROR(VLOOKUP($A8,delib,2,0)*(Físico!U8),0)</f>
        <v>0</v>
      </c>
      <c r="W8" s="1">
        <f>IFERROR(VLOOKUP($A8,delib,2,0)*(Físico!V8),0)</f>
        <v>0</v>
      </c>
      <c r="X8" s="1">
        <f>IFERROR(VLOOKUP($A8,delib,2,0)*(Físico!W8),0)</f>
        <v>0</v>
      </c>
      <c r="Y8" s="1">
        <f>IFERROR(VLOOKUP($A8,delib,2,0)*(Físico!X8),0)</f>
        <v>0</v>
      </c>
      <c r="Z8" s="1">
        <f>IFERROR(VLOOKUP($A8,delib,2,0)*(Físico!Y8),0)</f>
        <v>0</v>
      </c>
      <c r="AA8" s="1">
        <f>IFERROR(VLOOKUP($A8,delib,2,0)*(Físico!Z8),0)</f>
        <v>0</v>
      </c>
      <c r="AB8" s="1">
        <f>IFERROR(VLOOKUP($A8,delib,2,0)*(Físico!AA8),0)</f>
        <v>1076.0999999999999</v>
      </c>
      <c r="AC8" s="1">
        <f>IFERROR(VLOOKUP($A8,delib,2,0)*(Físico!AB8),0)</f>
        <v>538.04999999999995</v>
      </c>
      <c r="AD8" s="1">
        <f>IFERROR(VLOOKUP($A8,delib,2,0)*(Físico!AC8),0)</f>
        <v>0</v>
      </c>
      <c r="AE8" s="1">
        <f>IFERROR(VLOOKUP($A8,delib,2,0)*(Físico!AD8),0)</f>
        <v>0</v>
      </c>
      <c r="AF8" s="1">
        <f>IFERROR(VLOOKUP($A8,delib,2,0)*(Físico!AE8),0)</f>
        <v>0</v>
      </c>
      <c r="AG8" s="1">
        <f>IFERROR(VLOOKUP($A8,delib,2,0)*(Físico!AF8),0)</f>
        <v>0</v>
      </c>
      <c r="AH8" s="1">
        <f>IFERROR(VLOOKUP($A8,delib,2,0)*(Físico!AG8),0)</f>
        <v>0</v>
      </c>
      <c r="AI8" s="1">
        <f>IFERROR(VLOOKUP($A8,delib,2,0)*(Físico!AH8),0)</f>
        <v>0</v>
      </c>
      <c r="AJ8" s="1">
        <f>IFERROR(VLOOKUP($A8,delib,2,0)*(Físico!AI8),0)</f>
        <v>10761</v>
      </c>
      <c r="AK8" s="1">
        <f>IFERROR(VLOOKUP($A8,delib,2,0)*(Físico!AJ8),0)</f>
        <v>0</v>
      </c>
      <c r="AL8" s="1">
        <f>IFERROR(VLOOKUP($A8,delib,2,0)*(Físico!AK8),0)</f>
        <v>0</v>
      </c>
      <c r="AM8" s="1">
        <f>IFERROR(VLOOKUP($A8,delib,2,0)*(Físico!AL8),0)</f>
        <v>0</v>
      </c>
      <c r="AN8" s="1">
        <f>IFERROR(VLOOKUP($A8,delib,2,0)*(Físico!AM8),0)</f>
        <v>0</v>
      </c>
      <c r="AO8" s="1">
        <f>IFERROR(VLOOKUP($A8,delib,2,0)*(Físico!AN8),0)</f>
        <v>0</v>
      </c>
      <c r="AP8" s="1">
        <f>IFERROR(VLOOKUP($A8,delib,2,0)*(Físico!AO8),0)</f>
        <v>2690.25</v>
      </c>
      <c r="AQ8" s="1">
        <f>IFERROR(VLOOKUP($A8,delib,2,0)*(Físico!AP8),0)</f>
        <v>153344.25</v>
      </c>
      <c r="AR8" s="1">
        <f>IFERROR(VLOOKUP($A8,delib,2,0)*(Físico!AQ8),0)</f>
        <v>0</v>
      </c>
      <c r="AS8" s="1">
        <f>IFERROR(VLOOKUP($A8,delib,2,0)*(Físico!AR8),0)</f>
        <v>0</v>
      </c>
      <c r="AT8" s="1">
        <f t="shared" si="1"/>
        <v>208763.4</v>
      </c>
    </row>
    <row r="9" spans="1:46" x14ac:dyDescent="0.25">
      <c r="A9">
        <f t="shared" si="0"/>
        <v>405030134</v>
      </c>
      <c r="B9" t="s">
        <v>8</v>
      </c>
      <c r="C9" s="1">
        <f>IFERROR(VLOOKUP($A9,delib,2,0)*(Físico!B9),0)</f>
        <v>0</v>
      </c>
      <c r="D9" s="1">
        <f>IFERROR(VLOOKUP($A9,delib,2,0)*(Físico!C9),0)</f>
        <v>0</v>
      </c>
      <c r="E9" s="1">
        <f>IFERROR(VLOOKUP($A9,delib,2,0)*(Físico!D9),0)</f>
        <v>0</v>
      </c>
      <c r="F9" s="1">
        <f>IFERROR(VLOOKUP($A9,delib,2,0)*(Físico!E9),0)</f>
        <v>0</v>
      </c>
      <c r="G9" s="1">
        <f>IFERROR(VLOOKUP($A9,delib,2,0)*(Físico!F9),0)</f>
        <v>0</v>
      </c>
      <c r="H9" s="1">
        <f>IFERROR(VLOOKUP($A9,delib,2,0)*(Físico!G9),0)</f>
        <v>0</v>
      </c>
      <c r="I9" s="1">
        <f>IFERROR(VLOOKUP($A9,delib,2,0)*(Físico!H9),0)</f>
        <v>0</v>
      </c>
      <c r="J9" s="1">
        <f>IFERROR(VLOOKUP($A9,delib,2,0)*(Físico!I9),0)</f>
        <v>0</v>
      </c>
      <c r="K9" s="1">
        <f>IFERROR(VLOOKUP($A9,delib,2,0)*(Físico!J9),0)</f>
        <v>0</v>
      </c>
      <c r="L9" s="1">
        <f>IFERROR(VLOOKUP($A9,delib,2,0)*(Físico!K9),0)</f>
        <v>0</v>
      </c>
      <c r="M9" s="1">
        <f>IFERROR(VLOOKUP($A9,delib,2,0)*(Físico!L9),0)</f>
        <v>0</v>
      </c>
      <c r="N9" s="1">
        <f>IFERROR(VLOOKUP($A9,delib,2,0)*(Físico!M9),0)</f>
        <v>0</v>
      </c>
      <c r="O9" s="1">
        <f>IFERROR(VLOOKUP($A9,delib,2,0)*(Físico!N9),0)</f>
        <v>0</v>
      </c>
      <c r="P9" s="1">
        <f>IFERROR(VLOOKUP($A9,delib,2,0)*(Físico!O9),0)</f>
        <v>0</v>
      </c>
      <c r="Q9" s="1">
        <f>IFERROR(VLOOKUP($A9,delib,2,0)*(Físico!P9),0)</f>
        <v>0</v>
      </c>
      <c r="R9" s="1">
        <f>IFERROR(VLOOKUP($A9,delib,2,0)*(Físico!Q9),0)</f>
        <v>0</v>
      </c>
      <c r="S9" s="1">
        <f>IFERROR(VLOOKUP($A9,delib,2,0)*(Físico!R9),0)</f>
        <v>0</v>
      </c>
      <c r="T9" s="1">
        <f>IFERROR(VLOOKUP($A9,delib,2,0)*(Físico!S9),0)</f>
        <v>18672.919999999998</v>
      </c>
      <c r="U9" s="1">
        <f>IFERROR(VLOOKUP($A9,delib,2,0)*(Físico!T9),0)</f>
        <v>0</v>
      </c>
      <c r="V9" s="1">
        <f>IFERROR(VLOOKUP($A9,delib,2,0)*(Físico!U9),0)</f>
        <v>0</v>
      </c>
      <c r="W9" s="1">
        <f>IFERROR(VLOOKUP($A9,delib,2,0)*(Físico!V9),0)</f>
        <v>0</v>
      </c>
      <c r="X9" s="1">
        <f>IFERROR(VLOOKUP($A9,delib,2,0)*(Físico!W9),0)</f>
        <v>0</v>
      </c>
      <c r="Y9" s="1">
        <f>IFERROR(VLOOKUP($A9,delib,2,0)*(Físico!X9),0)</f>
        <v>0</v>
      </c>
      <c r="Z9" s="1">
        <f>IFERROR(VLOOKUP($A9,delib,2,0)*(Físico!Y9),0)</f>
        <v>0</v>
      </c>
      <c r="AA9" s="1">
        <f>IFERROR(VLOOKUP($A9,delib,2,0)*(Físico!Z9),0)</f>
        <v>0</v>
      </c>
      <c r="AB9" s="1">
        <f>IFERROR(VLOOKUP($A9,delib,2,0)*(Físico!AA9),0)</f>
        <v>0</v>
      </c>
      <c r="AC9" s="1">
        <f>IFERROR(VLOOKUP($A9,delib,2,0)*(Físico!AB9),0)</f>
        <v>0</v>
      </c>
      <c r="AD9" s="1">
        <f>IFERROR(VLOOKUP($A9,delib,2,0)*(Físico!AC9),0)</f>
        <v>0</v>
      </c>
      <c r="AE9" s="1">
        <f>IFERROR(VLOOKUP($A9,delib,2,0)*(Físico!AD9),0)</f>
        <v>0</v>
      </c>
      <c r="AF9" s="1">
        <f>IFERROR(VLOOKUP($A9,delib,2,0)*(Físico!AE9),0)</f>
        <v>0</v>
      </c>
      <c r="AG9" s="1">
        <f>IFERROR(VLOOKUP($A9,delib,2,0)*(Físico!AF9),0)</f>
        <v>0</v>
      </c>
      <c r="AH9" s="1">
        <f>IFERROR(VLOOKUP($A9,delib,2,0)*(Físico!AG9),0)</f>
        <v>0</v>
      </c>
      <c r="AI9" s="1">
        <f>IFERROR(VLOOKUP($A9,delib,2,0)*(Físico!AH9),0)</f>
        <v>0</v>
      </c>
      <c r="AJ9" s="1">
        <f>IFERROR(VLOOKUP($A9,delib,2,0)*(Físico!AI9),0)</f>
        <v>0</v>
      </c>
      <c r="AK9" s="1">
        <f>IFERROR(VLOOKUP($A9,delib,2,0)*(Físico!AJ9),0)</f>
        <v>0</v>
      </c>
      <c r="AL9" s="1">
        <f>IFERROR(VLOOKUP($A9,delib,2,0)*(Físico!AK9),0)</f>
        <v>0</v>
      </c>
      <c r="AM9" s="1">
        <f>IFERROR(VLOOKUP($A9,delib,2,0)*(Físico!AL9),0)</f>
        <v>0</v>
      </c>
      <c r="AN9" s="1">
        <f>IFERROR(VLOOKUP($A9,delib,2,0)*(Físico!AM9),0)</f>
        <v>0</v>
      </c>
      <c r="AO9" s="1">
        <f>IFERROR(VLOOKUP($A9,delib,2,0)*(Físico!AN9),0)</f>
        <v>381.08</v>
      </c>
      <c r="AP9" s="1">
        <f>IFERROR(VLOOKUP($A9,delib,2,0)*(Físico!AO9),0)</f>
        <v>0</v>
      </c>
      <c r="AQ9" s="1">
        <f>IFERROR(VLOOKUP($A9,delib,2,0)*(Físico!AP9),0)</f>
        <v>0</v>
      </c>
      <c r="AR9" s="1">
        <f>IFERROR(VLOOKUP($A9,delib,2,0)*(Físico!AQ9),0)</f>
        <v>0</v>
      </c>
      <c r="AS9" s="1">
        <f>IFERROR(VLOOKUP($A9,delib,2,0)*(Físico!AR9),0)</f>
        <v>0</v>
      </c>
      <c r="AT9" s="1">
        <f t="shared" si="1"/>
        <v>19054</v>
      </c>
    </row>
    <row r="10" spans="1:46" x14ac:dyDescent="0.25">
      <c r="A10">
        <f t="shared" si="0"/>
        <v>405030193</v>
      </c>
      <c r="B10" t="s">
        <v>9</v>
      </c>
      <c r="C10" s="1">
        <f>IFERROR(VLOOKUP($A10,delib,2,0)*(Físico!B10),0)</f>
        <v>430.46</v>
      </c>
      <c r="D10" s="1">
        <f>IFERROR(VLOOKUP($A10,delib,2,0)*(Físico!C10),0)</f>
        <v>0</v>
      </c>
      <c r="E10" s="1">
        <f>IFERROR(VLOOKUP($A10,delib,2,0)*(Físico!D10),0)</f>
        <v>0</v>
      </c>
      <c r="F10" s="1">
        <f>IFERROR(VLOOKUP($A10,delib,2,0)*(Físico!E10),0)</f>
        <v>0</v>
      </c>
      <c r="G10" s="1">
        <f>IFERROR(VLOOKUP($A10,delib,2,0)*(Físico!F10),0)</f>
        <v>0</v>
      </c>
      <c r="H10" s="1">
        <f>IFERROR(VLOOKUP($A10,delib,2,0)*(Físico!G10),0)</f>
        <v>0</v>
      </c>
      <c r="I10" s="1">
        <f>IFERROR(VLOOKUP($A10,delib,2,0)*(Físico!H10),0)</f>
        <v>0</v>
      </c>
      <c r="J10" s="1">
        <f>IFERROR(VLOOKUP($A10,delib,2,0)*(Físico!I10),0)</f>
        <v>0</v>
      </c>
      <c r="K10" s="1">
        <f>IFERROR(VLOOKUP($A10,delib,2,0)*(Físico!J10),0)</f>
        <v>0</v>
      </c>
      <c r="L10" s="1">
        <f>IFERROR(VLOOKUP($A10,delib,2,0)*(Físico!K10),0)</f>
        <v>0</v>
      </c>
      <c r="M10" s="1">
        <f>IFERROR(VLOOKUP($A10,delib,2,0)*(Físico!L10),0)</f>
        <v>0</v>
      </c>
      <c r="N10" s="1">
        <f>IFERROR(VLOOKUP($A10,delib,2,0)*(Físico!M10),0)</f>
        <v>0</v>
      </c>
      <c r="O10" s="1">
        <f>IFERROR(VLOOKUP($A10,delib,2,0)*(Físico!N10),0)</f>
        <v>0</v>
      </c>
      <c r="P10" s="1">
        <f>IFERROR(VLOOKUP($A10,delib,2,0)*(Físico!O10),0)</f>
        <v>0</v>
      </c>
      <c r="Q10" s="1">
        <f>IFERROR(VLOOKUP($A10,delib,2,0)*(Físico!P10),0)</f>
        <v>0</v>
      </c>
      <c r="R10" s="1">
        <f>IFERROR(VLOOKUP($A10,delib,2,0)*(Físico!Q10),0)</f>
        <v>4304.5999999999995</v>
      </c>
      <c r="S10" s="1">
        <f>IFERROR(VLOOKUP($A10,delib,2,0)*(Físico!R10),0)</f>
        <v>0</v>
      </c>
      <c r="T10" s="1">
        <f>IFERROR(VLOOKUP($A10,delib,2,0)*(Físico!S10),0)</f>
        <v>0</v>
      </c>
      <c r="U10" s="1">
        <f>IFERROR(VLOOKUP($A10,delib,2,0)*(Físico!T10),0)</f>
        <v>430.46</v>
      </c>
      <c r="V10" s="1">
        <f>IFERROR(VLOOKUP($A10,delib,2,0)*(Físico!U10),0)</f>
        <v>0</v>
      </c>
      <c r="W10" s="1">
        <f>IFERROR(VLOOKUP($A10,delib,2,0)*(Físico!V10),0)</f>
        <v>0</v>
      </c>
      <c r="X10" s="1">
        <f>IFERROR(VLOOKUP($A10,delib,2,0)*(Físico!W10),0)</f>
        <v>0</v>
      </c>
      <c r="Y10" s="1">
        <f>IFERROR(VLOOKUP($A10,delib,2,0)*(Físico!X10),0)</f>
        <v>0</v>
      </c>
      <c r="Z10" s="1">
        <f>IFERROR(VLOOKUP($A10,delib,2,0)*(Físico!Y10),0)</f>
        <v>0</v>
      </c>
      <c r="AA10" s="1">
        <f>IFERROR(VLOOKUP($A10,delib,2,0)*(Físico!Z10),0)</f>
        <v>0</v>
      </c>
      <c r="AB10" s="1">
        <f>IFERROR(VLOOKUP($A10,delib,2,0)*(Físico!AA10),0)</f>
        <v>1721.84</v>
      </c>
      <c r="AC10" s="1">
        <f>IFERROR(VLOOKUP($A10,delib,2,0)*(Físico!AB10),0)</f>
        <v>0</v>
      </c>
      <c r="AD10" s="1">
        <f>IFERROR(VLOOKUP($A10,delib,2,0)*(Físico!AC10),0)</f>
        <v>430.46</v>
      </c>
      <c r="AE10" s="1">
        <f>IFERROR(VLOOKUP($A10,delib,2,0)*(Físico!AD10),0)</f>
        <v>0</v>
      </c>
      <c r="AF10" s="1">
        <f>IFERROR(VLOOKUP($A10,delib,2,0)*(Físico!AE10),0)</f>
        <v>0</v>
      </c>
      <c r="AG10" s="1">
        <f>IFERROR(VLOOKUP($A10,delib,2,0)*(Físico!AF10),0)</f>
        <v>40032.78</v>
      </c>
      <c r="AH10" s="1">
        <f>IFERROR(VLOOKUP($A10,delib,2,0)*(Físico!AG10),0)</f>
        <v>0</v>
      </c>
      <c r="AI10" s="1">
        <f>IFERROR(VLOOKUP($A10,delib,2,0)*(Físico!AH10),0)</f>
        <v>0</v>
      </c>
      <c r="AJ10" s="1">
        <f>IFERROR(VLOOKUP($A10,delib,2,0)*(Físico!AI10),0)</f>
        <v>3443.68</v>
      </c>
      <c r="AK10" s="1">
        <f>IFERROR(VLOOKUP($A10,delib,2,0)*(Físico!AJ10),0)</f>
        <v>0</v>
      </c>
      <c r="AL10" s="1">
        <f>IFERROR(VLOOKUP($A10,delib,2,0)*(Físico!AK10),0)</f>
        <v>0</v>
      </c>
      <c r="AM10" s="1">
        <f>IFERROR(VLOOKUP($A10,delib,2,0)*(Físico!AL10),0)</f>
        <v>0</v>
      </c>
      <c r="AN10" s="1">
        <f>IFERROR(VLOOKUP($A10,delib,2,0)*(Físico!AM10),0)</f>
        <v>430.46</v>
      </c>
      <c r="AO10" s="1">
        <f>IFERROR(VLOOKUP($A10,delib,2,0)*(Físico!AN10),0)</f>
        <v>21092.539999999997</v>
      </c>
      <c r="AP10" s="1">
        <f>IFERROR(VLOOKUP($A10,delib,2,0)*(Físico!AO10),0)</f>
        <v>0</v>
      </c>
      <c r="AQ10" s="1">
        <f>IFERROR(VLOOKUP($A10,delib,2,0)*(Físico!AP10),0)</f>
        <v>6456.9</v>
      </c>
      <c r="AR10" s="1">
        <f>IFERROR(VLOOKUP($A10,delib,2,0)*(Físico!AQ10),0)</f>
        <v>0</v>
      </c>
      <c r="AS10" s="1">
        <f>IFERROR(VLOOKUP($A10,delib,2,0)*(Físico!AR10),0)</f>
        <v>0</v>
      </c>
      <c r="AT10" s="1">
        <f t="shared" si="1"/>
        <v>78774.179999999993</v>
      </c>
    </row>
    <row r="11" spans="1:46" x14ac:dyDescent="0.25">
      <c r="A11">
        <f t="shared" si="0"/>
        <v>405040105</v>
      </c>
      <c r="B11" t="s">
        <v>10</v>
      </c>
      <c r="C11" s="1">
        <f>IFERROR(VLOOKUP($A11,delib,2,0)*(Físico!B11),0)</f>
        <v>0</v>
      </c>
      <c r="D11" s="1">
        <f>IFERROR(VLOOKUP($A11,delib,2,0)*(Físico!C11),0)</f>
        <v>0</v>
      </c>
      <c r="E11" s="1">
        <f>IFERROR(VLOOKUP($A11,delib,2,0)*(Físico!D11),0)</f>
        <v>0</v>
      </c>
      <c r="F11" s="1">
        <f>IFERROR(VLOOKUP($A11,delib,2,0)*(Físico!E11),0)</f>
        <v>0</v>
      </c>
      <c r="G11" s="1">
        <f>IFERROR(VLOOKUP($A11,delib,2,0)*(Físico!F11),0)</f>
        <v>0</v>
      </c>
      <c r="H11" s="1">
        <f>IFERROR(VLOOKUP($A11,delib,2,0)*(Físico!G11),0)</f>
        <v>0</v>
      </c>
      <c r="I11" s="1">
        <f>IFERROR(VLOOKUP($A11,delib,2,0)*(Físico!H11),0)</f>
        <v>0</v>
      </c>
      <c r="J11" s="1">
        <f>IFERROR(VLOOKUP($A11,delib,2,0)*(Físico!I11),0)</f>
        <v>0</v>
      </c>
      <c r="K11" s="1">
        <f>IFERROR(VLOOKUP($A11,delib,2,0)*(Físico!J11),0)</f>
        <v>0</v>
      </c>
      <c r="L11" s="1">
        <f>IFERROR(VLOOKUP($A11,delib,2,0)*(Físico!K11),0)</f>
        <v>0</v>
      </c>
      <c r="M11" s="1">
        <f>IFERROR(VLOOKUP($A11,delib,2,0)*(Físico!L11),0)</f>
        <v>0</v>
      </c>
      <c r="N11" s="1">
        <f>IFERROR(VLOOKUP($A11,delib,2,0)*(Físico!M11),0)</f>
        <v>0</v>
      </c>
      <c r="O11" s="1">
        <f>IFERROR(VLOOKUP($A11,delib,2,0)*(Físico!N11),0)</f>
        <v>0</v>
      </c>
      <c r="P11" s="1">
        <f>IFERROR(VLOOKUP($A11,delib,2,0)*(Físico!O11),0)</f>
        <v>0</v>
      </c>
      <c r="Q11" s="1">
        <f>IFERROR(VLOOKUP($A11,delib,2,0)*(Físico!P11),0)</f>
        <v>0</v>
      </c>
      <c r="R11" s="1">
        <f>IFERROR(VLOOKUP($A11,delib,2,0)*(Físico!Q11),0)</f>
        <v>0</v>
      </c>
      <c r="S11" s="1">
        <f>IFERROR(VLOOKUP($A11,delib,2,0)*(Físico!R11),0)</f>
        <v>0</v>
      </c>
      <c r="T11" s="1">
        <f>IFERROR(VLOOKUP($A11,delib,2,0)*(Físico!S11),0)</f>
        <v>0</v>
      </c>
      <c r="U11" s="1">
        <f>IFERROR(VLOOKUP($A11,delib,2,0)*(Físico!T11),0)</f>
        <v>0</v>
      </c>
      <c r="V11" s="1">
        <f>IFERROR(VLOOKUP($A11,delib,2,0)*(Físico!U11),0)</f>
        <v>0</v>
      </c>
      <c r="W11" s="1">
        <f>IFERROR(VLOOKUP($A11,delib,2,0)*(Físico!V11),0)</f>
        <v>0</v>
      </c>
      <c r="X11" s="1">
        <f>IFERROR(VLOOKUP($A11,delib,2,0)*(Físico!W11),0)</f>
        <v>0</v>
      </c>
      <c r="Y11" s="1">
        <f>IFERROR(VLOOKUP($A11,delib,2,0)*(Físico!X11),0)</f>
        <v>0</v>
      </c>
      <c r="Z11" s="1">
        <f>IFERROR(VLOOKUP($A11,delib,2,0)*(Físico!Y11),0)</f>
        <v>0</v>
      </c>
      <c r="AA11" s="1">
        <f>IFERROR(VLOOKUP($A11,delib,2,0)*(Físico!Z11),0)</f>
        <v>0</v>
      </c>
      <c r="AB11" s="1">
        <f>IFERROR(VLOOKUP($A11,delib,2,0)*(Físico!AA11),0)</f>
        <v>0</v>
      </c>
      <c r="AC11" s="1">
        <f>IFERROR(VLOOKUP($A11,delib,2,0)*(Físico!AB11),0)</f>
        <v>0</v>
      </c>
      <c r="AD11" s="1">
        <f>IFERROR(VLOOKUP($A11,delib,2,0)*(Físico!AC11),0)</f>
        <v>0</v>
      </c>
      <c r="AE11" s="1">
        <f>IFERROR(VLOOKUP($A11,delib,2,0)*(Físico!AD11),0)</f>
        <v>0</v>
      </c>
      <c r="AF11" s="1">
        <f>IFERROR(VLOOKUP($A11,delib,2,0)*(Físico!AE11),0)</f>
        <v>0</v>
      </c>
      <c r="AG11" s="1">
        <f>IFERROR(VLOOKUP($A11,delib,2,0)*(Físico!AF11),0)</f>
        <v>0</v>
      </c>
      <c r="AH11" s="1">
        <f>IFERROR(VLOOKUP($A11,delib,2,0)*(Físico!AG11),0)</f>
        <v>0</v>
      </c>
      <c r="AI11" s="1">
        <f>IFERROR(VLOOKUP($A11,delib,2,0)*(Físico!AH11),0)</f>
        <v>0</v>
      </c>
      <c r="AJ11" s="1">
        <f>IFERROR(VLOOKUP($A11,delib,2,0)*(Físico!AI11),0)</f>
        <v>0</v>
      </c>
      <c r="AK11" s="1">
        <f>IFERROR(VLOOKUP($A11,delib,2,0)*(Físico!AJ11),0)</f>
        <v>0</v>
      </c>
      <c r="AL11" s="1">
        <f>IFERROR(VLOOKUP($A11,delib,2,0)*(Físico!AK11),0)</f>
        <v>0</v>
      </c>
      <c r="AM11" s="1">
        <f>IFERROR(VLOOKUP($A11,delib,2,0)*(Físico!AL11),0)</f>
        <v>0</v>
      </c>
      <c r="AN11" s="1">
        <f>IFERROR(VLOOKUP($A11,delib,2,0)*(Físico!AM11),0)</f>
        <v>0</v>
      </c>
      <c r="AO11" s="1">
        <f>IFERROR(VLOOKUP($A11,delib,2,0)*(Físico!AN11),0)</f>
        <v>846.19</v>
      </c>
      <c r="AP11" s="1">
        <f>IFERROR(VLOOKUP($A11,delib,2,0)*(Físico!AO11),0)</f>
        <v>0</v>
      </c>
      <c r="AQ11" s="1">
        <f>IFERROR(VLOOKUP($A11,delib,2,0)*(Físico!AP11),0)</f>
        <v>0</v>
      </c>
      <c r="AR11" s="1">
        <f>IFERROR(VLOOKUP($A11,delib,2,0)*(Físico!AQ11),0)</f>
        <v>0</v>
      </c>
      <c r="AS11" s="1">
        <f>IFERROR(VLOOKUP($A11,delib,2,0)*(Físico!AR11),0)</f>
        <v>0</v>
      </c>
      <c r="AT11" s="1">
        <f t="shared" si="1"/>
        <v>846.19</v>
      </c>
    </row>
    <row r="12" spans="1:46" x14ac:dyDescent="0.25">
      <c r="A12">
        <f t="shared" si="0"/>
        <v>405040202</v>
      </c>
      <c r="B12" t="s">
        <v>11</v>
      </c>
      <c r="C12" s="1">
        <f>IFERROR(VLOOKUP($A12,delib,2,0)*(Físico!B12),0)</f>
        <v>0</v>
      </c>
      <c r="D12" s="1">
        <f>IFERROR(VLOOKUP($A12,delib,2,0)*(Físico!C12),0)</f>
        <v>0</v>
      </c>
      <c r="E12" s="1">
        <f>IFERROR(VLOOKUP($A12,delib,2,0)*(Físico!D12),0)</f>
        <v>0</v>
      </c>
      <c r="F12" s="1">
        <f>IFERROR(VLOOKUP($A12,delib,2,0)*(Físico!E12),0)</f>
        <v>0</v>
      </c>
      <c r="G12" s="1">
        <f>IFERROR(VLOOKUP($A12,delib,2,0)*(Físico!F12),0)</f>
        <v>0</v>
      </c>
      <c r="H12" s="1">
        <f>IFERROR(VLOOKUP($A12,delib,2,0)*(Físico!G12),0)</f>
        <v>0</v>
      </c>
      <c r="I12" s="1">
        <f>IFERROR(VLOOKUP($A12,delib,2,0)*(Físico!H12),0)</f>
        <v>0</v>
      </c>
      <c r="J12" s="1">
        <f>IFERROR(VLOOKUP($A12,delib,2,0)*(Físico!I12),0)</f>
        <v>0</v>
      </c>
      <c r="K12" s="1">
        <f>IFERROR(VLOOKUP($A12,delib,2,0)*(Físico!J12),0)</f>
        <v>0</v>
      </c>
      <c r="L12" s="1">
        <f>IFERROR(VLOOKUP($A12,delib,2,0)*(Físico!K12),0)</f>
        <v>0</v>
      </c>
      <c r="M12" s="1">
        <f>IFERROR(VLOOKUP($A12,delib,2,0)*(Físico!L12),0)</f>
        <v>0</v>
      </c>
      <c r="N12" s="1">
        <f>IFERROR(VLOOKUP($A12,delib,2,0)*(Físico!M12),0)</f>
        <v>0</v>
      </c>
      <c r="O12" s="1">
        <f>IFERROR(VLOOKUP($A12,delib,2,0)*(Físico!N12),0)</f>
        <v>0</v>
      </c>
      <c r="P12" s="1">
        <f>IFERROR(VLOOKUP($A12,delib,2,0)*(Físico!O12),0)</f>
        <v>0</v>
      </c>
      <c r="Q12" s="1">
        <f>IFERROR(VLOOKUP($A12,delib,2,0)*(Físico!P12),0)</f>
        <v>0</v>
      </c>
      <c r="R12" s="1">
        <f>IFERROR(VLOOKUP($A12,delib,2,0)*(Físico!Q12),0)</f>
        <v>0</v>
      </c>
      <c r="S12" s="1">
        <f>IFERROR(VLOOKUP($A12,delib,2,0)*(Físico!R12),0)</f>
        <v>0</v>
      </c>
      <c r="T12" s="1">
        <f>IFERROR(VLOOKUP($A12,delib,2,0)*(Físico!S12),0)</f>
        <v>0</v>
      </c>
      <c r="U12" s="1">
        <f>IFERROR(VLOOKUP($A12,delib,2,0)*(Físico!T12),0)</f>
        <v>0</v>
      </c>
      <c r="V12" s="1">
        <f>IFERROR(VLOOKUP($A12,delib,2,0)*(Físico!U12),0)</f>
        <v>0</v>
      </c>
      <c r="W12" s="1">
        <f>IFERROR(VLOOKUP($A12,delib,2,0)*(Físico!V12),0)</f>
        <v>0</v>
      </c>
      <c r="X12" s="1">
        <f>IFERROR(VLOOKUP($A12,delib,2,0)*(Físico!W12),0)</f>
        <v>0</v>
      </c>
      <c r="Y12" s="1">
        <f>IFERROR(VLOOKUP($A12,delib,2,0)*(Físico!X12),0)</f>
        <v>0</v>
      </c>
      <c r="Z12" s="1">
        <f>IFERROR(VLOOKUP($A12,delib,2,0)*(Físico!Y12),0)</f>
        <v>0</v>
      </c>
      <c r="AA12" s="1">
        <f>IFERROR(VLOOKUP($A12,delib,2,0)*(Físico!Z12),0)</f>
        <v>0</v>
      </c>
      <c r="AB12" s="1">
        <f>IFERROR(VLOOKUP($A12,delib,2,0)*(Físico!AA12),0)</f>
        <v>0</v>
      </c>
      <c r="AC12" s="1">
        <f>IFERROR(VLOOKUP($A12,delib,2,0)*(Físico!AB12),0)</f>
        <v>0</v>
      </c>
      <c r="AD12" s="1">
        <f>IFERROR(VLOOKUP($A12,delib,2,0)*(Físico!AC12),0)</f>
        <v>0</v>
      </c>
      <c r="AE12" s="1">
        <f>IFERROR(VLOOKUP($A12,delib,2,0)*(Físico!AD12),0)</f>
        <v>0</v>
      </c>
      <c r="AF12" s="1">
        <f>IFERROR(VLOOKUP($A12,delib,2,0)*(Físico!AE12),0)</f>
        <v>0</v>
      </c>
      <c r="AG12" s="1">
        <f>IFERROR(VLOOKUP($A12,delib,2,0)*(Físico!AF12),0)</f>
        <v>0</v>
      </c>
      <c r="AH12" s="1">
        <f>IFERROR(VLOOKUP($A12,delib,2,0)*(Físico!AG12),0)</f>
        <v>0</v>
      </c>
      <c r="AI12" s="1">
        <f>IFERROR(VLOOKUP($A12,delib,2,0)*(Físico!AH12),0)</f>
        <v>0</v>
      </c>
      <c r="AJ12" s="1">
        <f>IFERROR(VLOOKUP($A12,delib,2,0)*(Físico!AI12),0)</f>
        <v>0</v>
      </c>
      <c r="AK12" s="1">
        <f>IFERROR(VLOOKUP($A12,delib,2,0)*(Físico!AJ12),0)</f>
        <v>0</v>
      </c>
      <c r="AL12" s="1">
        <f>IFERROR(VLOOKUP($A12,delib,2,0)*(Físico!AK12),0)</f>
        <v>0</v>
      </c>
      <c r="AM12" s="1">
        <f>IFERROR(VLOOKUP($A12,delib,2,0)*(Físico!AL12),0)</f>
        <v>0</v>
      </c>
      <c r="AN12" s="1">
        <f>IFERROR(VLOOKUP($A12,delib,2,0)*(Físico!AM12),0)</f>
        <v>0</v>
      </c>
      <c r="AO12" s="1">
        <f>IFERROR(VLOOKUP($A12,delib,2,0)*(Físico!AN12),0)</f>
        <v>0</v>
      </c>
      <c r="AP12" s="1">
        <f>IFERROR(VLOOKUP($A12,delib,2,0)*(Físico!AO12),0)</f>
        <v>0</v>
      </c>
      <c r="AQ12" s="1">
        <f>IFERROR(VLOOKUP($A12,delib,2,0)*(Físico!AP12),0)</f>
        <v>0</v>
      </c>
      <c r="AR12" s="1">
        <f>IFERROR(VLOOKUP($A12,delib,2,0)*(Físico!AQ12),0)</f>
        <v>0</v>
      </c>
      <c r="AS12" s="1">
        <f>IFERROR(VLOOKUP($A12,delib,2,0)*(Físico!AR12),0)</f>
        <v>0</v>
      </c>
      <c r="AT12" s="1">
        <f t="shared" si="1"/>
        <v>0</v>
      </c>
    </row>
    <row r="13" spans="1:46" x14ac:dyDescent="0.25">
      <c r="A13">
        <f t="shared" si="0"/>
        <v>405050020</v>
      </c>
      <c r="B13" t="s">
        <v>12</v>
      </c>
      <c r="C13" s="1">
        <f>IFERROR(VLOOKUP($A13,delib,2,0)*(Físico!B13),0)</f>
        <v>24358.32</v>
      </c>
      <c r="D13" s="1">
        <f>IFERROR(VLOOKUP($A13,delib,2,0)*(Físico!C13),0)</f>
        <v>451.08</v>
      </c>
      <c r="E13" s="1">
        <f>IFERROR(VLOOKUP($A13,delib,2,0)*(Físico!D13),0)</f>
        <v>0</v>
      </c>
      <c r="F13" s="1">
        <f>IFERROR(VLOOKUP($A13,delib,2,0)*(Físico!E13),0)</f>
        <v>7217.28</v>
      </c>
      <c r="G13" s="1">
        <f>IFERROR(VLOOKUP($A13,delib,2,0)*(Físico!F13),0)</f>
        <v>0</v>
      </c>
      <c r="H13" s="1">
        <f>IFERROR(VLOOKUP($A13,delib,2,0)*(Físico!G13),0)</f>
        <v>0</v>
      </c>
      <c r="I13" s="1">
        <f>IFERROR(VLOOKUP($A13,delib,2,0)*(Físico!H13),0)</f>
        <v>0</v>
      </c>
      <c r="J13" s="1">
        <f>IFERROR(VLOOKUP($A13,delib,2,0)*(Físico!I13),0)</f>
        <v>0</v>
      </c>
      <c r="K13" s="1">
        <f>IFERROR(VLOOKUP($A13,delib,2,0)*(Físico!J13),0)</f>
        <v>0</v>
      </c>
      <c r="L13" s="1">
        <f>IFERROR(VLOOKUP($A13,delib,2,0)*(Físico!K13),0)</f>
        <v>0</v>
      </c>
      <c r="M13" s="1">
        <f>IFERROR(VLOOKUP($A13,delib,2,0)*(Físico!L13),0)</f>
        <v>0</v>
      </c>
      <c r="N13" s="1">
        <f>IFERROR(VLOOKUP($A13,delib,2,0)*(Físico!M13),0)</f>
        <v>0</v>
      </c>
      <c r="O13" s="1">
        <f>IFERROR(VLOOKUP($A13,delib,2,0)*(Físico!N13),0)</f>
        <v>0</v>
      </c>
      <c r="P13" s="1">
        <f>IFERROR(VLOOKUP($A13,delib,2,0)*(Físico!O13),0)</f>
        <v>65857.679999999993</v>
      </c>
      <c r="Q13" s="1">
        <f>IFERROR(VLOOKUP($A13,delib,2,0)*(Físico!P13),0)</f>
        <v>0</v>
      </c>
      <c r="R13" s="1">
        <f>IFERROR(VLOOKUP($A13,delib,2,0)*(Físico!Q13),0)</f>
        <v>18945.36</v>
      </c>
      <c r="S13" s="1">
        <f>IFERROR(VLOOKUP($A13,delib,2,0)*(Físico!R13),0)</f>
        <v>102846.23999999999</v>
      </c>
      <c r="T13" s="1">
        <f>IFERROR(VLOOKUP($A13,delib,2,0)*(Físico!S13),0)</f>
        <v>0</v>
      </c>
      <c r="U13" s="1">
        <f>IFERROR(VLOOKUP($A13,delib,2,0)*(Físico!T13),0)</f>
        <v>2255.4</v>
      </c>
      <c r="V13" s="1">
        <f>IFERROR(VLOOKUP($A13,delib,2,0)*(Físico!U13),0)</f>
        <v>0</v>
      </c>
      <c r="W13" s="1">
        <f>IFERROR(VLOOKUP($A13,delib,2,0)*(Físico!V13),0)</f>
        <v>0</v>
      </c>
      <c r="X13" s="1">
        <f>IFERROR(VLOOKUP($A13,delib,2,0)*(Físico!W13),0)</f>
        <v>0</v>
      </c>
      <c r="Y13" s="1">
        <f>IFERROR(VLOOKUP($A13,delib,2,0)*(Físico!X13),0)</f>
        <v>0</v>
      </c>
      <c r="Z13" s="1">
        <f>IFERROR(VLOOKUP($A13,delib,2,0)*(Físico!Y13),0)</f>
        <v>22554</v>
      </c>
      <c r="AA13" s="1">
        <f>IFERROR(VLOOKUP($A13,delib,2,0)*(Físico!Z13),0)</f>
        <v>6315.12</v>
      </c>
      <c r="AB13" s="1">
        <f>IFERROR(VLOOKUP($A13,delib,2,0)*(Físico!AA13),0)</f>
        <v>11277</v>
      </c>
      <c r="AC13" s="1">
        <f>IFERROR(VLOOKUP($A13,delib,2,0)*(Físico!AB13),0)</f>
        <v>6766.2</v>
      </c>
      <c r="AD13" s="1">
        <f>IFERROR(VLOOKUP($A13,delib,2,0)*(Físico!AC13),0)</f>
        <v>6766.2</v>
      </c>
      <c r="AE13" s="1">
        <f>IFERROR(VLOOKUP($A13,delib,2,0)*(Físico!AD13),0)</f>
        <v>45559.08</v>
      </c>
      <c r="AF13" s="1">
        <f>IFERROR(VLOOKUP($A13,delib,2,0)*(Físico!AE13),0)</f>
        <v>9472.68</v>
      </c>
      <c r="AG13" s="1">
        <f>IFERROR(VLOOKUP($A13,delib,2,0)*(Físico!AF13),0)</f>
        <v>50520.959999999999</v>
      </c>
      <c r="AH13" s="1">
        <f>IFERROR(VLOOKUP($A13,delib,2,0)*(Físico!AG13),0)</f>
        <v>18494.28</v>
      </c>
      <c r="AI13" s="1">
        <f>IFERROR(VLOOKUP($A13,delib,2,0)*(Físico!AH13),0)</f>
        <v>3608.64</v>
      </c>
      <c r="AJ13" s="1">
        <f>IFERROR(VLOOKUP($A13,delib,2,0)*(Físico!AI13),0)</f>
        <v>18043.2</v>
      </c>
      <c r="AK13" s="1">
        <f>IFERROR(VLOOKUP($A13,delib,2,0)*(Físico!AJ13),0)</f>
        <v>0</v>
      </c>
      <c r="AL13" s="1">
        <f>IFERROR(VLOOKUP($A13,delib,2,0)*(Físico!AK13),0)</f>
        <v>68113.08</v>
      </c>
      <c r="AM13" s="1">
        <f>IFERROR(VLOOKUP($A13,delib,2,0)*(Físico!AL13),0)</f>
        <v>0</v>
      </c>
      <c r="AN13" s="1">
        <f>IFERROR(VLOOKUP($A13,delib,2,0)*(Físico!AM13),0)</f>
        <v>112770</v>
      </c>
      <c r="AO13" s="1">
        <f>IFERROR(VLOOKUP($A13,delib,2,0)*(Físico!AN13),0)</f>
        <v>119536.2</v>
      </c>
      <c r="AP13" s="1">
        <f>IFERROR(VLOOKUP($A13,delib,2,0)*(Físico!AO13),0)</f>
        <v>0</v>
      </c>
      <c r="AQ13" s="1">
        <f>IFERROR(VLOOKUP($A13,delib,2,0)*(Físico!AP13),0)</f>
        <v>26162.639999999999</v>
      </c>
      <c r="AR13" s="1">
        <f>IFERROR(VLOOKUP($A13,delib,2,0)*(Físico!AQ13),0)</f>
        <v>451.08</v>
      </c>
      <c r="AS13" s="1">
        <f>IFERROR(VLOOKUP($A13,delib,2,0)*(Físico!AR13),0)</f>
        <v>12179.16</v>
      </c>
      <c r="AT13" s="1">
        <f t="shared" si="1"/>
        <v>760520.88</v>
      </c>
    </row>
    <row r="14" spans="1:46" x14ac:dyDescent="0.25">
      <c r="A14">
        <f t="shared" si="0"/>
        <v>405050151</v>
      </c>
      <c r="B14" t="s">
        <v>13</v>
      </c>
      <c r="C14" s="1">
        <f>IFERROR(VLOOKUP($A14,delib,2,0)*(Físico!B14),0)</f>
        <v>0</v>
      </c>
      <c r="D14" s="1">
        <f>IFERROR(VLOOKUP($A14,delib,2,0)*(Físico!C14),0)</f>
        <v>0</v>
      </c>
      <c r="E14" s="1">
        <f>IFERROR(VLOOKUP($A14,delib,2,0)*(Físico!D14),0)</f>
        <v>0</v>
      </c>
      <c r="F14" s="1">
        <f>IFERROR(VLOOKUP($A14,delib,2,0)*(Físico!E14),0)</f>
        <v>0</v>
      </c>
      <c r="G14" s="1">
        <f>IFERROR(VLOOKUP($A14,delib,2,0)*(Físico!F14),0)</f>
        <v>0</v>
      </c>
      <c r="H14" s="1">
        <f>IFERROR(VLOOKUP($A14,delib,2,0)*(Físico!G14),0)</f>
        <v>0</v>
      </c>
      <c r="I14" s="1">
        <f>IFERROR(VLOOKUP($A14,delib,2,0)*(Físico!H14),0)</f>
        <v>0</v>
      </c>
      <c r="J14" s="1">
        <f>IFERROR(VLOOKUP($A14,delib,2,0)*(Físico!I14),0)</f>
        <v>0</v>
      </c>
      <c r="K14" s="1">
        <f>IFERROR(VLOOKUP($A14,delib,2,0)*(Físico!J14),0)</f>
        <v>0</v>
      </c>
      <c r="L14" s="1">
        <f>IFERROR(VLOOKUP($A14,delib,2,0)*(Físico!K14),0)</f>
        <v>0</v>
      </c>
      <c r="M14" s="1">
        <f>IFERROR(VLOOKUP($A14,delib,2,0)*(Físico!L14),0)</f>
        <v>0</v>
      </c>
      <c r="N14" s="1">
        <f>IFERROR(VLOOKUP($A14,delib,2,0)*(Físico!M14),0)</f>
        <v>0</v>
      </c>
      <c r="O14" s="1">
        <f>IFERROR(VLOOKUP($A14,delib,2,0)*(Físico!N14),0)</f>
        <v>0</v>
      </c>
      <c r="P14" s="1">
        <f>IFERROR(VLOOKUP($A14,delib,2,0)*(Físico!O14),0)</f>
        <v>0</v>
      </c>
      <c r="Q14" s="1">
        <f>IFERROR(VLOOKUP($A14,delib,2,0)*(Físico!P14),0)</f>
        <v>0</v>
      </c>
      <c r="R14" s="1">
        <f>IFERROR(VLOOKUP($A14,delib,2,0)*(Físico!Q14),0)</f>
        <v>3338.49</v>
      </c>
      <c r="S14" s="1">
        <f>IFERROR(VLOOKUP($A14,delib,2,0)*(Físico!R14),0)</f>
        <v>0</v>
      </c>
      <c r="T14" s="1">
        <f>IFERROR(VLOOKUP($A14,delib,2,0)*(Físico!S14),0)</f>
        <v>0</v>
      </c>
      <c r="U14" s="1">
        <f>IFERROR(VLOOKUP($A14,delib,2,0)*(Físico!T14),0)</f>
        <v>0</v>
      </c>
      <c r="V14" s="1">
        <f>IFERROR(VLOOKUP($A14,delib,2,0)*(Físico!U14),0)</f>
        <v>0</v>
      </c>
      <c r="W14" s="1">
        <f>IFERROR(VLOOKUP($A14,delib,2,0)*(Físico!V14),0)</f>
        <v>0</v>
      </c>
      <c r="X14" s="1">
        <f>IFERROR(VLOOKUP($A14,delib,2,0)*(Físico!W14),0)</f>
        <v>0</v>
      </c>
      <c r="Y14" s="1">
        <f>IFERROR(VLOOKUP($A14,delib,2,0)*(Físico!X14),0)</f>
        <v>0</v>
      </c>
      <c r="Z14" s="1">
        <f>IFERROR(VLOOKUP($A14,delib,2,0)*(Físico!Y14),0)</f>
        <v>0</v>
      </c>
      <c r="AA14" s="1">
        <f>IFERROR(VLOOKUP($A14,delib,2,0)*(Físico!Z14),0)</f>
        <v>0</v>
      </c>
      <c r="AB14" s="1">
        <f>IFERROR(VLOOKUP($A14,delib,2,0)*(Físico!AA14),0)</f>
        <v>0</v>
      </c>
      <c r="AC14" s="1">
        <f>IFERROR(VLOOKUP($A14,delib,2,0)*(Físico!AB14),0)</f>
        <v>0</v>
      </c>
      <c r="AD14" s="1">
        <f>IFERROR(VLOOKUP($A14,delib,2,0)*(Físico!AC14),0)</f>
        <v>0</v>
      </c>
      <c r="AE14" s="1">
        <f>IFERROR(VLOOKUP($A14,delib,2,0)*(Físico!AD14),0)</f>
        <v>0</v>
      </c>
      <c r="AF14" s="1">
        <f>IFERROR(VLOOKUP($A14,delib,2,0)*(Físico!AE14),0)</f>
        <v>0</v>
      </c>
      <c r="AG14" s="1">
        <f>IFERROR(VLOOKUP($A14,delib,2,0)*(Físico!AF14),0)</f>
        <v>0</v>
      </c>
      <c r="AH14" s="1">
        <f>IFERROR(VLOOKUP($A14,delib,2,0)*(Físico!AG14),0)</f>
        <v>0</v>
      </c>
      <c r="AI14" s="1">
        <f>IFERROR(VLOOKUP($A14,delib,2,0)*(Físico!AH14),0)</f>
        <v>0</v>
      </c>
      <c r="AJ14" s="1">
        <f>IFERROR(VLOOKUP($A14,delib,2,0)*(Físico!AI14),0)</f>
        <v>0</v>
      </c>
      <c r="AK14" s="1">
        <f>IFERROR(VLOOKUP($A14,delib,2,0)*(Físico!AJ14),0)</f>
        <v>0</v>
      </c>
      <c r="AL14" s="1">
        <f>IFERROR(VLOOKUP($A14,delib,2,0)*(Físico!AK14),0)</f>
        <v>0</v>
      </c>
      <c r="AM14" s="1">
        <f>IFERROR(VLOOKUP($A14,delib,2,0)*(Físico!AL14),0)</f>
        <v>0</v>
      </c>
      <c r="AN14" s="1">
        <f>IFERROR(VLOOKUP($A14,delib,2,0)*(Físico!AM14),0)</f>
        <v>0</v>
      </c>
      <c r="AO14" s="1">
        <f>IFERROR(VLOOKUP($A14,delib,2,0)*(Físico!AN14),0)</f>
        <v>1112.83</v>
      </c>
      <c r="AP14" s="1">
        <f>IFERROR(VLOOKUP($A14,delib,2,0)*(Físico!AO14),0)</f>
        <v>0</v>
      </c>
      <c r="AQ14" s="1">
        <f>IFERROR(VLOOKUP($A14,delib,2,0)*(Físico!AP14),0)</f>
        <v>0</v>
      </c>
      <c r="AR14" s="1">
        <f>IFERROR(VLOOKUP($A14,delib,2,0)*(Físico!AQ14),0)</f>
        <v>0</v>
      </c>
      <c r="AS14" s="1">
        <f>IFERROR(VLOOKUP($A14,delib,2,0)*(Físico!AR14),0)</f>
        <v>0</v>
      </c>
      <c r="AT14" s="1">
        <f t="shared" si="1"/>
        <v>4451.32</v>
      </c>
    </row>
    <row r="15" spans="1:46" x14ac:dyDescent="0.25">
      <c r="A15">
        <f t="shared" si="0"/>
        <v>405050194</v>
      </c>
      <c r="B15" t="s">
        <v>14</v>
      </c>
      <c r="C15" s="1">
        <f>IFERROR(VLOOKUP($A15,delib,2,0)*(Físico!B15),0)</f>
        <v>0</v>
      </c>
      <c r="D15" s="1">
        <f>IFERROR(VLOOKUP($A15,delib,2,0)*(Físico!C15),0)</f>
        <v>0</v>
      </c>
      <c r="E15" s="1">
        <f>IFERROR(VLOOKUP($A15,delib,2,0)*(Físico!D15),0)</f>
        <v>0</v>
      </c>
      <c r="F15" s="1">
        <f>IFERROR(VLOOKUP($A15,delib,2,0)*(Físico!E15),0)</f>
        <v>0</v>
      </c>
      <c r="G15" s="1">
        <f>IFERROR(VLOOKUP($A15,delib,2,0)*(Físico!F15),0)</f>
        <v>0</v>
      </c>
      <c r="H15" s="1">
        <f>IFERROR(VLOOKUP($A15,delib,2,0)*(Físico!G15),0)</f>
        <v>0</v>
      </c>
      <c r="I15" s="1">
        <f>IFERROR(VLOOKUP($A15,delib,2,0)*(Físico!H15),0)</f>
        <v>0</v>
      </c>
      <c r="J15" s="1">
        <f>IFERROR(VLOOKUP($A15,delib,2,0)*(Físico!I15),0)</f>
        <v>0</v>
      </c>
      <c r="K15" s="1">
        <f>IFERROR(VLOOKUP($A15,delib,2,0)*(Físico!J15),0)</f>
        <v>0</v>
      </c>
      <c r="L15" s="1">
        <f>IFERROR(VLOOKUP($A15,delib,2,0)*(Físico!K15),0)</f>
        <v>0</v>
      </c>
      <c r="M15" s="1">
        <f>IFERROR(VLOOKUP($A15,delib,2,0)*(Físico!L15),0)</f>
        <v>0</v>
      </c>
      <c r="N15" s="1">
        <f>IFERROR(VLOOKUP($A15,delib,2,0)*(Físico!M15),0)</f>
        <v>0</v>
      </c>
      <c r="O15" s="1">
        <f>IFERROR(VLOOKUP($A15,delib,2,0)*(Físico!N15),0)</f>
        <v>0</v>
      </c>
      <c r="P15" s="1">
        <f>IFERROR(VLOOKUP($A15,delib,2,0)*(Físico!O15),0)</f>
        <v>0</v>
      </c>
      <c r="Q15" s="1">
        <f>IFERROR(VLOOKUP($A15,delib,2,0)*(Físico!P15),0)</f>
        <v>0</v>
      </c>
      <c r="R15" s="1">
        <f>IFERROR(VLOOKUP($A15,delib,2,0)*(Físico!Q15),0)</f>
        <v>810</v>
      </c>
      <c r="S15" s="1">
        <f>IFERROR(VLOOKUP($A15,delib,2,0)*(Físico!R15),0)</f>
        <v>0</v>
      </c>
      <c r="T15" s="1">
        <f>IFERROR(VLOOKUP($A15,delib,2,0)*(Físico!S15),0)</f>
        <v>0</v>
      </c>
      <c r="U15" s="1">
        <f>IFERROR(VLOOKUP($A15,delib,2,0)*(Físico!T15),0)</f>
        <v>0</v>
      </c>
      <c r="V15" s="1">
        <f>IFERROR(VLOOKUP($A15,delib,2,0)*(Físico!U15),0)</f>
        <v>0</v>
      </c>
      <c r="W15" s="1">
        <f>IFERROR(VLOOKUP($A15,delib,2,0)*(Físico!V15),0)</f>
        <v>0</v>
      </c>
      <c r="X15" s="1">
        <f>IFERROR(VLOOKUP($A15,delib,2,0)*(Físico!W15),0)</f>
        <v>0</v>
      </c>
      <c r="Y15" s="1">
        <f>IFERROR(VLOOKUP($A15,delib,2,0)*(Físico!X15),0)</f>
        <v>0</v>
      </c>
      <c r="Z15" s="1">
        <f>IFERROR(VLOOKUP($A15,delib,2,0)*(Físico!Y15),0)</f>
        <v>0</v>
      </c>
      <c r="AA15" s="1">
        <f>IFERROR(VLOOKUP($A15,delib,2,0)*(Físico!Z15),0)</f>
        <v>0</v>
      </c>
      <c r="AB15" s="1">
        <f>IFERROR(VLOOKUP($A15,delib,2,0)*(Físico!AA15),0)</f>
        <v>3645</v>
      </c>
      <c r="AC15" s="1">
        <f>IFERROR(VLOOKUP($A15,delib,2,0)*(Físico!AB15),0)</f>
        <v>0</v>
      </c>
      <c r="AD15" s="1">
        <f>IFERROR(VLOOKUP($A15,delib,2,0)*(Físico!AC15),0)</f>
        <v>0</v>
      </c>
      <c r="AE15" s="1">
        <f>IFERROR(VLOOKUP($A15,delib,2,0)*(Físico!AD15),0)</f>
        <v>0</v>
      </c>
      <c r="AF15" s="1">
        <f>IFERROR(VLOOKUP($A15,delib,2,0)*(Físico!AE15),0)</f>
        <v>0</v>
      </c>
      <c r="AG15" s="1">
        <f>IFERROR(VLOOKUP($A15,delib,2,0)*(Físico!AF15),0)</f>
        <v>0</v>
      </c>
      <c r="AH15" s="1">
        <f>IFERROR(VLOOKUP($A15,delib,2,0)*(Físico!AG15),0)</f>
        <v>0</v>
      </c>
      <c r="AI15" s="1">
        <f>IFERROR(VLOOKUP($A15,delib,2,0)*(Físico!AH15),0)</f>
        <v>0</v>
      </c>
      <c r="AJ15" s="1">
        <f>IFERROR(VLOOKUP($A15,delib,2,0)*(Físico!AI15),0)</f>
        <v>0</v>
      </c>
      <c r="AK15" s="1">
        <f>IFERROR(VLOOKUP($A15,delib,2,0)*(Físico!AJ15),0)</f>
        <v>0</v>
      </c>
      <c r="AL15" s="1">
        <f>IFERROR(VLOOKUP($A15,delib,2,0)*(Físico!AK15),0)</f>
        <v>0</v>
      </c>
      <c r="AM15" s="1">
        <f>IFERROR(VLOOKUP($A15,delib,2,0)*(Físico!AL15),0)</f>
        <v>0</v>
      </c>
      <c r="AN15" s="1">
        <f>IFERROR(VLOOKUP($A15,delib,2,0)*(Físico!AM15),0)</f>
        <v>0</v>
      </c>
      <c r="AO15" s="1">
        <f>IFERROR(VLOOKUP($A15,delib,2,0)*(Físico!AN15),0)</f>
        <v>0</v>
      </c>
      <c r="AP15" s="1">
        <f>IFERROR(VLOOKUP($A15,delib,2,0)*(Físico!AO15),0)</f>
        <v>0</v>
      </c>
      <c r="AQ15" s="1">
        <f>IFERROR(VLOOKUP($A15,delib,2,0)*(Físico!AP15),0)</f>
        <v>3240</v>
      </c>
      <c r="AR15" s="1">
        <f>IFERROR(VLOOKUP($A15,delib,2,0)*(Físico!AQ15),0)</f>
        <v>0</v>
      </c>
      <c r="AS15" s="1">
        <f>IFERROR(VLOOKUP($A15,delib,2,0)*(Físico!AR15),0)</f>
        <v>0</v>
      </c>
      <c r="AT15" s="1">
        <f t="shared" si="1"/>
        <v>7695</v>
      </c>
    </row>
    <row r="16" spans="1:46" x14ac:dyDescent="0.25">
      <c r="A16">
        <f t="shared" si="0"/>
        <v>405050216</v>
      </c>
      <c r="B16" t="s">
        <v>15</v>
      </c>
      <c r="C16" s="1">
        <f>IFERROR(VLOOKUP($A16,delib,2,0)*(Físico!B16),0)</f>
        <v>0</v>
      </c>
      <c r="D16" s="1">
        <f>IFERROR(VLOOKUP($A16,delib,2,0)*(Físico!C16),0)</f>
        <v>0</v>
      </c>
      <c r="E16" s="1">
        <f>IFERROR(VLOOKUP($A16,delib,2,0)*(Físico!D16),0)</f>
        <v>0</v>
      </c>
      <c r="F16" s="1">
        <f>IFERROR(VLOOKUP($A16,delib,2,0)*(Físico!E16),0)</f>
        <v>0</v>
      </c>
      <c r="G16" s="1">
        <f>IFERROR(VLOOKUP($A16,delib,2,0)*(Físico!F16),0)</f>
        <v>0</v>
      </c>
      <c r="H16" s="1">
        <f>IFERROR(VLOOKUP($A16,delib,2,0)*(Físico!G16),0)</f>
        <v>0</v>
      </c>
      <c r="I16" s="1">
        <f>IFERROR(VLOOKUP($A16,delib,2,0)*(Físico!H16),0)</f>
        <v>0</v>
      </c>
      <c r="J16" s="1">
        <f>IFERROR(VLOOKUP($A16,delib,2,0)*(Físico!I16),0)</f>
        <v>0</v>
      </c>
      <c r="K16" s="1">
        <f>IFERROR(VLOOKUP($A16,delib,2,0)*(Físico!J16),0)</f>
        <v>0</v>
      </c>
      <c r="L16" s="1">
        <f>IFERROR(VLOOKUP($A16,delib,2,0)*(Físico!K16),0)</f>
        <v>0</v>
      </c>
      <c r="M16" s="1">
        <f>IFERROR(VLOOKUP($A16,delib,2,0)*(Físico!L16),0)</f>
        <v>0</v>
      </c>
      <c r="N16" s="1">
        <f>IFERROR(VLOOKUP($A16,delib,2,0)*(Físico!M16),0)</f>
        <v>0</v>
      </c>
      <c r="O16" s="1">
        <f>IFERROR(VLOOKUP($A16,delib,2,0)*(Físico!N16),0)</f>
        <v>0</v>
      </c>
      <c r="P16" s="1">
        <f>IFERROR(VLOOKUP($A16,delib,2,0)*(Físico!O16),0)</f>
        <v>20672.399999999998</v>
      </c>
      <c r="Q16" s="1">
        <f>IFERROR(VLOOKUP($A16,delib,2,0)*(Físico!P16),0)</f>
        <v>0</v>
      </c>
      <c r="R16" s="1">
        <f>IFERROR(VLOOKUP($A16,delib,2,0)*(Físico!Q16),0)</f>
        <v>0</v>
      </c>
      <c r="S16" s="1">
        <f>IFERROR(VLOOKUP($A16,delib,2,0)*(Físico!R16),0)</f>
        <v>0</v>
      </c>
      <c r="T16" s="1">
        <f>IFERROR(VLOOKUP($A16,delib,2,0)*(Físico!S16),0)</f>
        <v>0</v>
      </c>
      <c r="U16" s="1">
        <f>IFERROR(VLOOKUP($A16,delib,2,0)*(Físico!T16),0)</f>
        <v>0</v>
      </c>
      <c r="V16" s="1">
        <f>IFERROR(VLOOKUP($A16,delib,2,0)*(Físico!U16),0)</f>
        <v>0</v>
      </c>
      <c r="W16" s="1">
        <f>IFERROR(VLOOKUP($A16,delib,2,0)*(Físico!V16),0)</f>
        <v>0</v>
      </c>
      <c r="X16" s="1">
        <f>IFERROR(VLOOKUP($A16,delib,2,0)*(Físico!W16),0)</f>
        <v>0</v>
      </c>
      <c r="Y16" s="1">
        <f>IFERROR(VLOOKUP($A16,delib,2,0)*(Físico!X16),0)</f>
        <v>0</v>
      </c>
      <c r="Z16" s="1">
        <f>IFERROR(VLOOKUP($A16,delib,2,0)*(Físico!Y16),0)</f>
        <v>0</v>
      </c>
      <c r="AA16" s="1">
        <f>IFERROR(VLOOKUP($A16,delib,2,0)*(Físico!Z16),0)</f>
        <v>0</v>
      </c>
      <c r="AB16" s="1">
        <f>IFERROR(VLOOKUP($A16,delib,2,0)*(Físico!AA16),0)</f>
        <v>0</v>
      </c>
      <c r="AC16" s="1">
        <f>IFERROR(VLOOKUP($A16,delib,2,0)*(Físico!AB16),0)</f>
        <v>0</v>
      </c>
      <c r="AD16" s="1">
        <f>IFERROR(VLOOKUP($A16,delib,2,0)*(Físico!AC16),0)</f>
        <v>0</v>
      </c>
      <c r="AE16" s="1">
        <f>IFERROR(VLOOKUP($A16,delib,2,0)*(Físico!AD16),0)</f>
        <v>0</v>
      </c>
      <c r="AF16" s="1">
        <f>IFERROR(VLOOKUP($A16,delib,2,0)*(Físico!AE16),0)</f>
        <v>0</v>
      </c>
      <c r="AG16" s="1">
        <f>IFERROR(VLOOKUP($A16,delib,2,0)*(Físico!AF16),0)</f>
        <v>0</v>
      </c>
      <c r="AH16" s="1">
        <f>IFERROR(VLOOKUP($A16,delib,2,0)*(Físico!AG16),0)</f>
        <v>0</v>
      </c>
      <c r="AI16" s="1">
        <f>IFERROR(VLOOKUP($A16,delib,2,0)*(Físico!AH16),0)</f>
        <v>0</v>
      </c>
      <c r="AJ16" s="1">
        <f>IFERROR(VLOOKUP($A16,delib,2,0)*(Físico!AI16),0)</f>
        <v>0</v>
      </c>
      <c r="AK16" s="1">
        <f>IFERROR(VLOOKUP($A16,delib,2,0)*(Físico!AJ16),0)</f>
        <v>0</v>
      </c>
      <c r="AL16" s="1">
        <f>IFERROR(VLOOKUP($A16,delib,2,0)*(Físico!AK16),0)</f>
        <v>0</v>
      </c>
      <c r="AM16" s="1">
        <f>IFERROR(VLOOKUP($A16,delib,2,0)*(Físico!AL16),0)</f>
        <v>0</v>
      </c>
      <c r="AN16" s="1">
        <f>IFERROR(VLOOKUP($A16,delib,2,0)*(Físico!AM16),0)</f>
        <v>0</v>
      </c>
      <c r="AO16" s="1">
        <f>IFERROR(VLOOKUP($A16,delib,2,0)*(Físico!AN16),0)</f>
        <v>0</v>
      </c>
      <c r="AP16" s="1">
        <f>IFERROR(VLOOKUP($A16,delib,2,0)*(Físico!AO16),0)</f>
        <v>0</v>
      </c>
      <c r="AQ16" s="1">
        <f>IFERROR(VLOOKUP($A16,delib,2,0)*(Físico!AP16),0)</f>
        <v>0</v>
      </c>
      <c r="AR16" s="1">
        <f>IFERROR(VLOOKUP($A16,delib,2,0)*(Físico!AQ16),0)</f>
        <v>0</v>
      </c>
      <c r="AS16" s="1">
        <f>IFERROR(VLOOKUP($A16,delib,2,0)*(Físico!AR16),0)</f>
        <v>0</v>
      </c>
      <c r="AT16" s="1">
        <f t="shared" si="1"/>
        <v>20672.399999999998</v>
      </c>
    </row>
    <row r="17" spans="1:46" x14ac:dyDescent="0.25">
      <c r="A17">
        <f t="shared" si="0"/>
        <v>405050224</v>
      </c>
      <c r="B17" t="s">
        <v>16</v>
      </c>
      <c r="C17" s="1">
        <f>IFERROR(VLOOKUP($A17,delib,2,0)*(Físico!B17),0)</f>
        <v>0</v>
      </c>
      <c r="D17" s="1">
        <f>IFERROR(VLOOKUP($A17,delib,2,0)*(Físico!C17),0)</f>
        <v>0</v>
      </c>
      <c r="E17" s="1">
        <f>IFERROR(VLOOKUP($A17,delib,2,0)*(Físico!D17),0)</f>
        <v>0</v>
      </c>
      <c r="F17" s="1">
        <f>IFERROR(VLOOKUP($A17,delib,2,0)*(Físico!E17),0)</f>
        <v>0</v>
      </c>
      <c r="G17" s="1">
        <f>IFERROR(VLOOKUP($A17,delib,2,0)*(Físico!F17),0)</f>
        <v>0</v>
      </c>
      <c r="H17" s="1">
        <f>IFERROR(VLOOKUP($A17,delib,2,0)*(Físico!G17),0)</f>
        <v>0</v>
      </c>
      <c r="I17" s="1">
        <f>IFERROR(VLOOKUP($A17,delib,2,0)*(Físico!H17),0)</f>
        <v>0</v>
      </c>
      <c r="J17" s="1">
        <f>IFERROR(VLOOKUP($A17,delib,2,0)*(Físico!I17),0)</f>
        <v>0</v>
      </c>
      <c r="K17" s="1">
        <f>IFERROR(VLOOKUP($A17,delib,2,0)*(Físico!J17),0)</f>
        <v>0</v>
      </c>
      <c r="L17" s="1">
        <f>IFERROR(VLOOKUP($A17,delib,2,0)*(Físico!K17),0)</f>
        <v>0</v>
      </c>
      <c r="M17" s="1">
        <f>IFERROR(VLOOKUP($A17,delib,2,0)*(Físico!L17),0)</f>
        <v>0</v>
      </c>
      <c r="N17" s="1">
        <f>IFERROR(VLOOKUP($A17,delib,2,0)*(Físico!M17),0)</f>
        <v>0</v>
      </c>
      <c r="O17" s="1">
        <f>IFERROR(VLOOKUP($A17,delib,2,0)*(Físico!N17),0)</f>
        <v>0</v>
      </c>
      <c r="P17" s="1">
        <f>IFERROR(VLOOKUP($A17,delib,2,0)*(Físico!O17),0)</f>
        <v>0</v>
      </c>
      <c r="Q17" s="1">
        <f>IFERROR(VLOOKUP($A17,delib,2,0)*(Físico!P17),0)</f>
        <v>0</v>
      </c>
      <c r="R17" s="1">
        <f>IFERROR(VLOOKUP($A17,delib,2,0)*(Físico!Q17),0)</f>
        <v>0</v>
      </c>
      <c r="S17" s="1">
        <f>IFERROR(VLOOKUP($A17,delib,2,0)*(Físico!R17),0)</f>
        <v>0</v>
      </c>
      <c r="T17" s="1">
        <f>IFERROR(VLOOKUP($A17,delib,2,0)*(Físico!S17),0)</f>
        <v>96016.8</v>
      </c>
      <c r="U17" s="1">
        <f>IFERROR(VLOOKUP($A17,delib,2,0)*(Físico!T17),0)</f>
        <v>0</v>
      </c>
      <c r="V17" s="1">
        <f>IFERROR(VLOOKUP($A17,delib,2,0)*(Físico!U17),0)</f>
        <v>0</v>
      </c>
      <c r="W17" s="1">
        <f>IFERROR(VLOOKUP($A17,delib,2,0)*(Físico!V17),0)</f>
        <v>0</v>
      </c>
      <c r="X17" s="1">
        <f>IFERROR(VLOOKUP($A17,delib,2,0)*(Físico!W17),0)</f>
        <v>0</v>
      </c>
      <c r="Y17" s="1">
        <f>IFERROR(VLOOKUP($A17,delib,2,0)*(Físico!X17),0)</f>
        <v>0</v>
      </c>
      <c r="Z17" s="1">
        <f>IFERROR(VLOOKUP($A17,delib,2,0)*(Físico!Y17),0)</f>
        <v>0</v>
      </c>
      <c r="AA17" s="1">
        <f>IFERROR(VLOOKUP($A17,delib,2,0)*(Físico!Z17),0)</f>
        <v>0</v>
      </c>
      <c r="AB17" s="1">
        <f>IFERROR(VLOOKUP($A17,delib,2,0)*(Físico!AA17),0)</f>
        <v>0</v>
      </c>
      <c r="AC17" s="1">
        <f>IFERROR(VLOOKUP($A17,delib,2,0)*(Físico!AB17),0)</f>
        <v>0</v>
      </c>
      <c r="AD17" s="1">
        <f>IFERROR(VLOOKUP($A17,delib,2,0)*(Físico!AC17),0)</f>
        <v>0</v>
      </c>
      <c r="AE17" s="1">
        <f>IFERROR(VLOOKUP($A17,delib,2,0)*(Físico!AD17),0)</f>
        <v>0</v>
      </c>
      <c r="AF17" s="1">
        <f>IFERROR(VLOOKUP($A17,delib,2,0)*(Físico!AE17),0)</f>
        <v>0</v>
      </c>
      <c r="AG17" s="1">
        <f>IFERROR(VLOOKUP($A17,delib,2,0)*(Físico!AF17),0)</f>
        <v>0</v>
      </c>
      <c r="AH17" s="1">
        <f>IFERROR(VLOOKUP($A17,delib,2,0)*(Físico!AG17),0)</f>
        <v>0</v>
      </c>
      <c r="AI17" s="1">
        <f>IFERROR(VLOOKUP($A17,delib,2,0)*(Físico!AH17),0)</f>
        <v>0</v>
      </c>
      <c r="AJ17" s="1">
        <f>IFERROR(VLOOKUP($A17,delib,2,0)*(Físico!AI17),0)</f>
        <v>0</v>
      </c>
      <c r="AK17" s="1">
        <f>IFERROR(VLOOKUP($A17,delib,2,0)*(Físico!AJ17),0)</f>
        <v>0</v>
      </c>
      <c r="AL17" s="1">
        <f>IFERROR(VLOOKUP($A17,delib,2,0)*(Físico!AK17),0)</f>
        <v>0</v>
      </c>
      <c r="AM17" s="1">
        <f>IFERROR(VLOOKUP($A17,delib,2,0)*(Físico!AL17),0)</f>
        <v>0</v>
      </c>
      <c r="AN17" s="1">
        <f>IFERROR(VLOOKUP($A17,delib,2,0)*(Físico!AM17),0)</f>
        <v>0</v>
      </c>
      <c r="AO17" s="1">
        <f>IFERROR(VLOOKUP($A17,delib,2,0)*(Físico!AN17),0)</f>
        <v>0</v>
      </c>
      <c r="AP17" s="1">
        <f>IFERROR(VLOOKUP($A17,delib,2,0)*(Físico!AO17),0)</f>
        <v>0</v>
      </c>
      <c r="AQ17" s="1">
        <f>IFERROR(VLOOKUP($A17,delib,2,0)*(Físico!AP17),0)</f>
        <v>0</v>
      </c>
      <c r="AR17" s="1">
        <f>IFERROR(VLOOKUP($A17,delib,2,0)*(Físico!AQ17),0)</f>
        <v>0</v>
      </c>
      <c r="AS17" s="1">
        <f>IFERROR(VLOOKUP($A17,delib,2,0)*(Físico!AR17),0)</f>
        <v>0</v>
      </c>
      <c r="AT17" s="1">
        <f t="shared" si="1"/>
        <v>96016.8</v>
      </c>
    </row>
    <row r="18" spans="1:46" x14ac:dyDescent="0.25">
      <c r="A18">
        <f t="shared" si="0"/>
        <v>405050321</v>
      </c>
      <c r="B18" t="s">
        <v>17</v>
      </c>
      <c r="C18" s="1">
        <f>IFERROR(VLOOKUP($A18,delib,2,0)*(Físico!B18),0)</f>
        <v>0</v>
      </c>
      <c r="D18" s="1">
        <f>IFERROR(VLOOKUP($A18,delib,2,0)*(Físico!C18),0)</f>
        <v>0</v>
      </c>
      <c r="E18" s="1">
        <f>IFERROR(VLOOKUP($A18,delib,2,0)*(Físico!D18),0)</f>
        <v>0</v>
      </c>
      <c r="F18" s="1">
        <f>IFERROR(VLOOKUP($A18,delib,2,0)*(Físico!E18),0)</f>
        <v>0</v>
      </c>
      <c r="G18" s="1">
        <f>IFERROR(VLOOKUP($A18,delib,2,0)*(Físico!F18),0)</f>
        <v>0</v>
      </c>
      <c r="H18" s="1">
        <f>IFERROR(VLOOKUP($A18,delib,2,0)*(Físico!G18),0)</f>
        <v>0</v>
      </c>
      <c r="I18" s="1">
        <f>IFERROR(VLOOKUP($A18,delib,2,0)*(Físico!H18),0)</f>
        <v>0</v>
      </c>
      <c r="J18" s="1">
        <f>IFERROR(VLOOKUP($A18,delib,2,0)*(Físico!I18),0)</f>
        <v>0</v>
      </c>
      <c r="K18" s="1">
        <f>IFERROR(VLOOKUP($A18,delib,2,0)*(Físico!J18),0)</f>
        <v>0</v>
      </c>
      <c r="L18" s="1">
        <f>IFERROR(VLOOKUP($A18,delib,2,0)*(Físico!K18),0)</f>
        <v>0</v>
      </c>
      <c r="M18" s="1">
        <f>IFERROR(VLOOKUP($A18,delib,2,0)*(Físico!L18),0)</f>
        <v>0</v>
      </c>
      <c r="N18" s="1">
        <f>IFERROR(VLOOKUP($A18,delib,2,0)*(Físico!M18),0)</f>
        <v>0</v>
      </c>
      <c r="O18" s="1">
        <f>IFERROR(VLOOKUP($A18,delib,2,0)*(Físico!N18),0)</f>
        <v>0</v>
      </c>
      <c r="P18" s="1">
        <f>IFERROR(VLOOKUP($A18,delib,2,0)*(Físico!O18),0)</f>
        <v>0</v>
      </c>
      <c r="Q18" s="1">
        <f>IFERROR(VLOOKUP($A18,delib,2,0)*(Físico!P18),0)</f>
        <v>0</v>
      </c>
      <c r="R18" s="1">
        <f>IFERROR(VLOOKUP($A18,delib,2,0)*(Físico!Q18),0)</f>
        <v>0</v>
      </c>
      <c r="S18" s="1">
        <f>IFERROR(VLOOKUP($A18,delib,2,0)*(Físico!R18),0)</f>
        <v>0</v>
      </c>
      <c r="T18" s="1">
        <f>IFERROR(VLOOKUP($A18,delib,2,0)*(Físico!S18),0)</f>
        <v>8983.5</v>
      </c>
      <c r="U18" s="1">
        <f>IFERROR(VLOOKUP($A18,delib,2,0)*(Físico!T18),0)</f>
        <v>0</v>
      </c>
      <c r="V18" s="1">
        <f>IFERROR(VLOOKUP($A18,delib,2,0)*(Físico!U18),0)</f>
        <v>0</v>
      </c>
      <c r="W18" s="1">
        <f>IFERROR(VLOOKUP($A18,delib,2,0)*(Físico!V18),0)</f>
        <v>0</v>
      </c>
      <c r="X18" s="1">
        <f>IFERROR(VLOOKUP($A18,delib,2,0)*(Físico!W18),0)</f>
        <v>1796.7</v>
      </c>
      <c r="Y18" s="1">
        <f>IFERROR(VLOOKUP($A18,delib,2,0)*(Físico!X18),0)</f>
        <v>0</v>
      </c>
      <c r="Z18" s="1">
        <f>IFERROR(VLOOKUP($A18,delib,2,0)*(Físico!Y18),0)</f>
        <v>0</v>
      </c>
      <c r="AA18" s="1">
        <f>IFERROR(VLOOKUP($A18,delib,2,0)*(Físico!Z18),0)</f>
        <v>0</v>
      </c>
      <c r="AB18" s="1">
        <f>IFERROR(VLOOKUP($A18,delib,2,0)*(Físico!AA18),0)</f>
        <v>0</v>
      </c>
      <c r="AC18" s="1">
        <f>IFERROR(VLOOKUP($A18,delib,2,0)*(Físico!AB18),0)</f>
        <v>0</v>
      </c>
      <c r="AD18" s="1">
        <f>IFERROR(VLOOKUP($A18,delib,2,0)*(Físico!AC18),0)</f>
        <v>0</v>
      </c>
      <c r="AE18" s="1">
        <f>IFERROR(VLOOKUP($A18,delib,2,0)*(Físico!AD18),0)</f>
        <v>0</v>
      </c>
      <c r="AF18" s="1">
        <f>IFERROR(VLOOKUP($A18,delib,2,0)*(Físico!AE18),0)</f>
        <v>0</v>
      </c>
      <c r="AG18" s="1">
        <f>IFERROR(VLOOKUP($A18,delib,2,0)*(Físico!AF18),0)</f>
        <v>0</v>
      </c>
      <c r="AH18" s="1">
        <f>IFERROR(VLOOKUP($A18,delib,2,0)*(Físico!AG18),0)</f>
        <v>0</v>
      </c>
      <c r="AI18" s="1">
        <f>IFERROR(VLOOKUP($A18,delib,2,0)*(Físico!AH18),0)</f>
        <v>0</v>
      </c>
      <c r="AJ18" s="1">
        <f>IFERROR(VLOOKUP($A18,delib,2,0)*(Físico!AI18),0)</f>
        <v>0</v>
      </c>
      <c r="AK18" s="1">
        <f>IFERROR(VLOOKUP($A18,delib,2,0)*(Físico!AJ18),0)</f>
        <v>0</v>
      </c>
      <c r="AL18" s="1">
        <f>IFERROR(VLOOKUP($A18,delib,2,0)*(Físico!AK18),0)</f>
        <v>0</v>
      </c>
      <c r="AM18" s="1">
        <f>IFERROR(VLOOKUP($A18,delib,2,0)*(Físico!AL18),0)</f>
        <v>0</v>
      </c>
      <c r="AN18" s="1">
        <f>IFERROR(VLOOKUP($A18,delib,2,0)*(Físico!AM18),0)</f>
        <v>0</v>
      </c>
      <c r="AO18" s="1">
        <f>IFERROR(VLOOKUP($A18,delib,2,0)*(Físico!AN18),0)</f>
        <v>0</v>
      </c>
      <c r="AP18" s="1">
        <f>IFERROR(VLOOKUP($A18,delib,2,0)*(Físico!AO18),0)</f>
        <v>0</v>
      </c>
      <c r="AQ18" s="1">
        <f>IFERROR(VLOOKUP($A18,delib,2,0)*(Físico!AP18),0)</f>
        <v>0</v>
      </c>
      <c r="AR18" s="1">
        <f>IFERROR(VLOOKUP($A18,delib,2,0)*(Físico!AQ18),0)</f>
        <v>898.35</v>
      </c>
      <c r="AS18" s="1">
        <f>IFERROR(VLOOKUP($A18,delib,2,0)*(Físico!AR18),0)</f>
        <v>0</v>
      </c>
      <c r="AT18" s="1">
        <f t="shared" si="1"/>
        <v>11678.550000000001</v>
      </c>
    </row>
    <row r="19" spans="1:46" x14ac:dyDescent="0.25">
      <c r="A19">
        <f t="shared" si="0"/>
        <v>405050372</v>
      </c>
      <c r="B19" t="s">
        <v>18</v>
      </c>
      <c r="C19" s="1">
        <f>IFERROR(VLOOKUP($A19,delib,2,0)*(Físico!B19),0)</f>
        <v>0</v>
      </c>
      <c r="D19" s="1">
        <f>IFERROR(VLOOKUP($A19,delib,2,0)*(Físico!C19),0)</f>
        <v>0</v>
      </c>
      <c r="E19" s="1">
        <f>IFERROR(VLOOKUP($A19,delib,2,0)*(Físico!D19),0)</f>
        <v>0</v>
      </c>
      <c r="F19" s="1">
        <f>IFERROR(VLOOKUP($A19,delib,2,0)*(Físico!E19),0)</f>
        <v>0</v>
      </c>
      <c r="G19" s="1">
        <f>IFERROR(VLOOKUP($A19,delib,2,0)*(Físico!F19),0)</f>
        <v>0</v>
      </c>
      <c r="H19" s="1">
        <f>IFERROR(VLOOKUP($A19,delib,2,0)*(Físico!G19),0)</f>
        <v>0</v>
      </c>
      <c r="I19" s="1">
        <f>IFERROR(VLOOKUP($A19,delib,2,0)*(Físico!H19),0)</f>
        <v>0</v>
      </c>
      <c r="J19" s="1">
        <f>IFERROR(VLOOKUP($A19,delib,2,0)*(Físico!I19),0)</f>
        <v>0</v>
      </c>
      <c r="K19" s="1">
        <f>IFERROR(VLOOKUP($A19,delib,2,0)*(Físico!J19),0)</f>
        <v>0</v>
      </c>
      <c r="L19" s="1">
        <f>IFERROR(VLOOKUP($A19,delib,2,0)*(Físico!K19),0)</f>
        <v>0</v>
      </c>
      <c r="M19" s="1">
        <f>IFERROR(VLOOKUP($A19,delib,2,0)*(Físico!L19),0)</f>
        <v>0</v>
      </c>
      <c r="N19" s="1">
        <f>IFERROR(VLOOKUP($A19,delib,2,0)*(Físico!M19),0)</f>
        <v>0</v>
      </c>
      <c r="O19" s="1">
        <f>IFERROR(VLOOKUP($A19,delib,2,0)*(Físico!N19),0)</f>
        <v>0</v>
      </c>
      <c r="P19" s="1">
        <f>IFERROR(VLOOKUP($A19,delib,2,0)*(Físico!O19),0)</f>
        <v>0</v>
      </c>
      <c r="Q19" s="1">
        <f>IFERROR(VLOOKUP($A19,delib,2,0)*(Físico!P19),0)</f>
        <v>0</v>
      </c>
      <c r="R19" s="1">
        <f>IFERROR(VLOOKUP($A19,delib,2,0)*(Físico!Q19),0)</f>
        <v>0</v>
      </c>
      <c r="S19" s="1">
        <f>IFERROR(VLOOKUP($A19,delib,2,0)*(Físico!R19),0)</f>
        <v>0</v>
      </c>
      <c r="T19" s="1">
        <f>IFERROR(VLOOKUP($A19,delib,2,0)*(Físico!S19),0)</f>
        <v>0</v>
      </c>
      <c r="U19" s="1">
        <f>IFERROR(VLOOKUP($A19,delib,2,0)*(Físico!T19),0)</f>
        <v>0</v>
      </c>
      <c r="V19" s="1">
        <f>IFERROR(VLOOKUP($A19,delib,2,0)*(Físico!U19),0)</f>
        <v>0</v>
      </c>
      <c r="W19" s="1">
        <f>IFERROR(VLOOKUP($A19,delib,2,0)*(Físico!V19),0)</f>
        <v>0</v>
      </c>
      <c r="X19" s="1">
        <f>IFERROR(VLOOKUP($A19,delib,2,0)*(Físico!W19),0)</f>
        <v>0</v>
      </c>
      <c r="Y19" s="1">
        <f>IFERROR(VLOOKUP($A19,delib,2,0)*(Físico!X19),0)</f>
        <v>0</v>
      </c>
      <c r="Z19" s="1">
        <f>IFERROR(VLOOKUP($A19,delib,2,0)*(Físico!Y19),0)</f>
        <v>0</v>
      </c>
      <c r="AA19" s="1">
        <f>IFERROR(VLOOKUP($A19,delib,2,0)*(Físico!Z19),0)</f>
        <v>0</v>
      </c>
      <c r="AB19" s="1">
        <f>IFERROR(VLOOKUP($A19,delib,2,0)*(Físico!AA19),0)</f>
        <v>0</v>
      </c>
      <c r="AC19" s="1">
        <f>IFERROR(VLOOKUP($A19,delib,2,0)*(Físico!AB19),0)</f>
        <v>0</v>
      </c>
      <c r="AD19" s="1">
        <f>IFERROR(VLOOKUP($A19,delib,2,0)*(Físico!AC19),0)</f>
        <v>0</v>
      </c>
      <c r="AE19" s="1">
        <f>IFERROR(VLOOKUP($A19,delib,2,0)*(Físico!AD19),0)</f>
        <v>0</v>
      </c>
      <c r="AF19" s="1">
        <f>IFERROR(VLOOKUP($A19,delib,2,0)*(Físico!AE19),0)</f>
        <v>0</v>
      </c>
      <c r="AG19" s="1">
        <f>IFERROR(VLOOKUP($A19,delib,2,0)*(Físico!AF19),0)</f>
        <v>0</v>
      </c>
      <c r="AH19" s="1">
        <f>IFERROR(VLOOKUP($A19,delib,2,0)*(Físico!AG19),0)</f>
        <v>0</v>
      </c>
      <c r="AI19" s="1">
        <f>IFERROR(VLOOKUP($A19,delib,2,0)*(Físico!AH19),0)</f>
        <v>0</v>
      </c>
      <c r="AJ19" s="1">
        <f>IFERROR(VLOOKUP($A19,delib,2,0)*(Físico!AI19),0)</f>
        <v>0</v>
      </c>
      <c r="AK19" s="1">
        <f>IFERROR(VLOOKUP($A19,delib,2,0)*(Físico!AJ19),0)</f>
        <v>0</v>
      </c>
      <c r="AL19" s="1">
        <f>IFERROR(VLOOKUP($A19,delib,2,0)*(Físico!AK19),0)</f>
        <v>0</v>
      </c>
      <c r="AM19" s="1">
        <f>IFERROR(VLOOKUP($A19,delib,2,0)*(Físico!AL19),0)</f>
        <v>0</v>
      </c>
      <c r="AN19" s="1">
        <f>IFERROR(VLOOKUP($A19,delib,2,0)*(Físico!AM19),0)</f>
        <v>0</v>
      </c>
      <c r="AO19" s="1">
        <f>IFERROR(VLOOKUP($A19,delib,2,0)*(Físico!AN19),0)</f>
        <v>0</v>
      </c>
      <c r="AP19" s="1">
        <f>IFERROR(VLOOKUP($A19,delib,2,0)*(Físico!AO19),0)</f>
        <v>0</v>
      </c>
      <c r="AQ19" s="1">
        <f>IFERROR(VLOOKUP($A19,delib,2,0)*(Físico!AP19),0)</f>
        <v>0</v>
      </c>
      <c r="AR19" s="1">
        <f>IFERROR(VLOOKUP($A19,delib,2,0)*(Físico!AQ19),0)</f>
        <v>0</v>
      </c>
      <c r="AS19" s="1">
        <f>IFERROR(VLOOKUP($A19,delib,2,0)*(Físico!AR19),0)</f>
        <v>0</v>
      </c>
      <c r="AT19" s="1">
        <f t="shared" si="1"/>
        <v>0</v>
      </c>
    </row>
    <row r="20" spans="1:46" x14ac:dyDescent="0.25">
      <c r="A20">
        <f t="shared" si="0"/>
        <v>409050083</v>
      </c>
      <c r="B20" t="s">
        <v>19</v>
      </c>
      <c r="C20" s="1">
        <f>IFERROR(VLOOKUP($A20,delib,2,0)*(Físico!B20),0)</f>
        <v>0</v>
      </c>
      <c r="D20" s="1">
        <f>IFERROR(VLOOKUP($A20,delib,2,0)*(Físico!C20),0)</f>
        <v>0</v>
      </c>
      <c r="E20" s="1">
        <f>IFERROR(VLOOKUP($A20,delib,2,0)*(Físico!D20),0)</f>
        <v>0</v>
      </c>
      <c r="F20" s="1">
        <f>IFERROR(VLOOKUP($A20,delib,2,0)*(Físico!E20),0)</f>
        <v>0</v>
      </c>
      <c r="G20" s="1">
        <f>IFERROR(VLOOKUP($A20,delib,2,0)*(Físico!F20),0)</f>
        <v>438.24</v>
      </c>
      <c r="H20" s="1">
        <f>IFERROR(VLOOKUP($A20,delib,2,0)*(Físico!G20),0)</f>
        <v>3067.6800000000003</v>
      </c>
      <c r="I20" s="1">
        <f>IFERROR(VLOOKUP($A20,delib,2,0)*(Físico!H20),0)</f>
        <v>0</v>
      </c>
      <c r="J20" s="1">
        <f>IFERROR(VLOOKUP($A20,delib,2,0)*(Físico!I20),0)</f>
        <v>2629.44</v>
      </c>
      <c r="K20" s="1">
        <f>IFERROR(VLOOKUP($A20,delib,2,0)*(Físico!J20),0)</f>
        <v>1314.72</v>
      </c>
      <c r="L20" s="1">
        <f>IFERROR(VLOOKUP($A20,delib,2,0)*(Físico!K20),0)</f>
        <v>438.24</v>
      </c>
      <c r="M20" s="1">
        <f>IFERROR(VLOOKUP($A20,delib,2,0)*(Físico!L20),0)</f>
        <v>1314.72</v>
      </c>
      <c r="N20" s="1">
        <f>IFERROR(VLOOKUP($A20,delib,2,0)*(Físico!M20),0)</f>
        <v>438.24</v>
      </c>
      <c r="O20" s="1">
        <f>IFERROR(VLOOKUP($A20,delib,2,0)*(Físico!N20),0)</f>
        <v>1752.96</v>
      </c>
      <c r="P20" s="1">
        <f>IFERROR(VLOOKUP($A20,delib,2,0)*(Físico!O20),0)</f>
        <v>438.24</v>
      </c>
      <c r="Q20" s="1">
        <f>IFERROR(VLOOKUP($A20,delib,2,0)*(Físico!P20),0)</f>
        <v>1752.96</v>
      </c>
      <c r="R20" s="1">
        <f>IFERROR(VLOOKUP($A20,delib,2,0)*(Físico!Q20),0)</f>
        <v>3505.92</v>
      </c>
      <c r="S20" s="1">
        <f>IFERROR(VLOOKUP($A20,delib,2,0)*(Físico!R20),0)</f>
        <v>0</v>
      </c>
      <c r="T20" s="1">
        <f>IFERROR(VLOOKUP($A20,delib,2,0)*(Físico!S20),0)</f>
        <v>0</v>
      </c>
      <c r="U20" s="1">
        <f>IFERROR(VLOOKUP($A20,delib,2,0)*(Físico!T20),0)</f>
        <v>0</v>
      </c>
      <c r="V20" s="1">
        <f>IFERROR(VLOOKUP($A20,delib,2,0)*(Físico!U20),0)</f>
        <v>0</v>
      </c>
      <c r="W20" s="1">
        <f>IFERROR(VLOOKUP($A20,delib,2,0)*(Físico!V20),0)</f>
        <v>438.24</v>
      </c>
      <c r="X20" s="1">
        <f>IFERROR(VLOOKUP($A20,delib,2,0)*(Físico!W20),0)</f>
        <v>6135.3600000000006</v>
      </c>
      <c r="Y20" s="1">
        <f>IFERROR(VLOOKUP($A20,delib,2,0)*(Físico!X20),0)</f>
        <v>0</v>
      </c>
      <c r="Z20" s="1">
        <f>IFERROR(VLOOKUP($A20,delib,2,0)*(Físico!Y20),0)</f>
        <v>0</v>
      </c>
      <c r="AA20" s="1">
        <f>IFERROR(VLOOKUP($A20,delib,2,0)*(Físico!Z20),0)</f>
        <v>0</v>
      </c>
      <c r="AB20" s="1">
        <f>IFERROR(VLOOKUP($A20,delib,2,0)*(Físico!AA20),0)</f>
        <v>0</v>
      </c>
      <c r="AC20" s="1">
        <f>IFERROR(VLOOKUP($A20,delib,2,0)*(Físico!AB20),0)</f>
        <v>0</v>
      </c>
      <c r="AD20" s="1">
        <f>IFERROR(VLOOKUP($A20,delib,2,0)*(Físico!AC20),0)</f>
        <v>0</v>
      </c>
      <c r="AE20" s="1">
        <f>IFERROR(VLOOKUP($A20,delib,2,0)*(Físico!AD20),0)</f>
        <v>0</v>
      </c>
      <c r="AF20" s="1">
        <f>IFERROR(VLOOKUP($A20,delib,2,0)*(Físico!AE20),0)</f>
        <v>7450.08</v>
      </c>
      <c r="AG20" s="1">
        <f>IFERROR(VLOOKUP($A20,delib,2,0)*(Físico!AF20),0)</f>
        <v>0</v>
      </c>
      <c r="AH20" s="1">
        <f>IFERROR(VLOOKUP($A20,delib,2,0)*(Físico!AG20),0)</f>
        <v>0</v>
      </c>
      <c r="AI20" s="1">
        <f>IFERROR(VLOOKUP($A20,delib,2,0)*(Físico!AH20),0)</f>
        <v>0</v>
      </c>
      <c r="AJ20" s="1">
        <f>IFERROR(VLOOKUP($A20,delib,2,0)*(Físico!AI20),0)</f>
        <v>0</v>
      </c>
      <c r="AK20" s="1">
        <f>IFERROR(VLOOKUP($A20,delib,2,0)*(Físico!AJ20),0)</f>
        <v>0</v>
      </c>
      <c r="AL20" s="1">
        <f>IFERROR(VLOOKUP($A20,delib,2,0)*(Físico!AK20),0)</f>
        <v>0</v>
      </c>
      <c r="AM20" s="1">
        <f>IFERROR(VLOOKUP($A20,delib,2,0)*(Físico!AL20),0)</f>
        <v>0</v>
      </c>
      <c r="AN20" s="1">
        <f>IFERROR(VLOOKUP($A20,delib,2,0)*(Físico!AM20),0)</f>
        <v>0</v>
      </c>
      <c r="AO20" s="1">
        <f>IFERROR(VLOOKUP($A20,delib,2,0)*(Físico!AN20),0)</f>
        <v>0</v>
      </c>
      <c r="AP20" s="1">
        <f>IFERROR(VLOOKUP($A20,delib,2,0)*(Físico!AO20),0)</f>
        <v>0</v>
      </c>
      <c r="AQ20" s="1">
        <f>IFERROR(VLOOKUP($A20,delib,2,0)*(Físico!AP20),0)</f>
        <v>0</v>
      </c>
      <c r="AR20" s="1">
        <f>IFERROR(VLOOKUP($A20,delib,2,0)*(Físico!AQ20),0)</f>
        <v>0</v>
      </c>
      <c r="AS20" s="1">
        <f>IFERROR(VLOOKUP($A20,delib,2,0)*(Físico!AR20),0)</f>
        <v>0</v>
      </c>
      <c r="AT20" s="1">
        <f t="shared" si="1"/>
        <v>31115.040000000001</v>
      </c>
    </row>
    <row r="21" spans="1:46" x14ac:dyDescent="0.25">
      <c r="B21" t="s">
        <v>20</v>
      </c>
      <c r="C21" s="1">
        <f t="shared" ref="C21:AS21" si="2">SUM(C2:C20)</f>
        <v>43620.53</v>
      </c>
      <c r="D21" s="1">
        <f t="shared" si="2"/>
        <v>451.08</v>
      </c>
      <c r="E21" s="1">
        <f t="shared" si="2"/>
        <v>0</v>
      </c>
      <c r="F21" s="1">
        <f t="shared" si="2"/>
        <v>7217.28</v>
      </c>
      <c r="G21" s="1">
        <f t="shared" si="2"/>
        <v>438.24</v>
      </c>
      <c r="H21" s="1">
        <f t="shared" si="2"/>
        <v>3067.6800000000003</v>
      </c>
      <c r="I21" s="1">
        <f t="shared" si="2"/>
        <v>0</v>
      </c>
      <c r="J21" s="1">
        <f t="shared" si="2"/>
        <v>2629.44</v>
      </c>
      <c r="K21" s="1">
        <f t="shared" si="2"/>
        <v>1314.72</v>
      </c>
      <c r="L21" s="1">
        <f t="shared" si="2"/>
        <v>1060.3200000000002</v>
      </c>
      <c r="M21" s="1">
        <f t="shared" si="2"/>
        <v>1314.72</v>
      </c>
      <c r="N21" s="1">
        <f t="shared" si="2"/>
        <v>438.24</v>
      </c>
      <c r="O21" s="1">
        <f t="shared" si="2"/>
        <v>1752.96</v>
      </c>
      <c r="P21" s="1">
        <f t="shared" si="2"/>
        <v>175998.55999999997</v>
      </c>
      <c r="Q21" s="1">
        <f t="shared" si="2"/>
        <v>1752.96</v>
      </c>
      <c r="R21" s="1">
        <f t="shared" si="2"/>
        <v>30904.369999999995</v>
      </c>
      <c r="S21" s="1">
        <f t="shared" si="2"/>
        <v>125970.69999999998</v>
      </c>
      <c r="T21" s="1">
        <f t="shared" si="2"/>
        <v>128298.1</v>
      </c>
      <c r="U21" s="1">
        <f t="shared" si="2"/>
        <v>2685.86</v>
      </c>
      <c r="V21" s="1">
        <f t="shared" si="2"/>
        <v>0</v>
      </c>
      <c r="W21" s="1">
        <f t="shared" si="2"/>
        <v>438.24</v>
      </c>
      <c r="X21" s="1">
        <f t="shared" si="2"/>
        <v>7932.06</v>
      </c>
      <c r="Y21" s="1">
        <f t="shared" si="2"/>
        <v>0</v>
      </c>
      <c r="Z21" s="1">
        <f t="shared" si="2"/>
        <v>24129</v>
      </c>
      <c r="AA21" s="1">
        <f t="shared" si="2"/>
        <v>6315.12</v>
      </c>
      <c r="AB21" s="1">
        <f t="shared" si="2"/>
        <v>19944.48</v>
      </c>
      <c r="AC21" s="1">
        <f t="shared" si="2"/>
        <v>16360.5</v>
      </c>
      <c r="AD21" s="1">
        <f t="shared" si="2"/>
        <v>7196.66</v>
      </c>
      <c r="AE21" s="1">
        <f t="shared" si="2"/>
        <v>45559.08</v>
      </c>
      <c r="AF21" s="1">
        <f t="shared" si="2"/>
        <v>16922.760000000002</v>
      </c>
      <c r="AG21" s="1">
        <f t="shared" si="2"/>
        <v>90553.739999999991</v>
      </c>
      <c r="AH21" s="1">
        <f t="shared" si="2"/>
        <v>19675.53</v>
      </c>
      <c r="AI21" s="1">
        <f t="shared" si="2"/>
        <v>3608.64</v>
      </c>
      <c r="AJ21" s="1">
        <f t="shared" si="2"/>
        <v>32247.88</v>
      </c>
      <c r="AK21" s="1">
        <f t="shared" si="2"/>
        <v>0</v>
      </c>
      <c r="AL21" s="1">
        <f t="shared" si="2"/>
        <v>68113.08</v>
      </c>
      <c r="AM21" s="1">
        <f t="shared" si="2"/>
        <v>0</v>
      </c>
      <c r="AN21" s="1">
        <f t="shared" si="2"/>
        <v>113200.46</v>
      </c>
      <c r="AO21" s="1">
        <f t="shared" si="2"/>
        <v>142968.84</v>
      </c>
      <c r="AP21" s="1">
        <f t="shared" si="2"/>
        <v>2690.25</v>
      </c>
      <c r="AQ21" s="1">
        <f t="shared" si="2"/>
        <v>192527.31</v>
      </c>
      <c r="AR21" s="1">
        <f t="shared" si="2"/>
        <v>1349.43</v>
      </c>
      <c r="AS21" s="1">
        <f t="shared" si="2"/>
        <v>12179.16</v>
      </c>
      <c r="AT21" s="1">
        <f>SUM(AT2:AT20)</f>
        <v>1352827.9800000002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1BDC-CC43-4D2E-BD5E-0A68BF90100E}">
  <dimension ref="A1:AS21"/>
  <sheetViews>
    <sheetView tabSelected="1" topLeftCell="AR1" workbookViewId="0">
      <selection activeCell="AS21" sqref="AS21"/>
    </sheetView>
  </sheetViews>
  <sheetFormatPr defaultRowHeight="15" x14ac:dyDescent="0.25"/>
  <cols>
    <col min="45" max="45" width="15.85546875" bestFit="1" customWidth="1"/>
  </cols>
  <sheetData>
    <row r="1" spans="1:45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20</v>
      </c>
    </row>
    <row r="2" spans="1:45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5704.72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1629.92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1629.92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Financeiro!AQ2+Complemento!AR2</f>
        <v>0</v>
      </c>
      <c r="AR2" s="2">
        <f>Financeiro!AR2+Complemento!AS2</f>
        <v>0</v>
      </c>
      <c r="AS2" s="2">
        <f>SUM(B2:AR2)</f>
        <v>8964.5600000000013</v>
      </c>
    </row>
    <row r="3" spans="1:45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2205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1102.5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2205</v>
      </c>
      <c r="Z3" s="2">
        <f>Financeiro!Z3+Complemento!AA3</f>
        <v>0</v>
      </c>
      <c r="AA3" s="2">
        <f>Financeiro!AA3+Complemento!AB3</f>
        <v>1102.5</v>
      </c>
      <c r="AB3" s="2">
        <f>Financeiro!AB3+Complemento!AC3</f>
        <v>12678.75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1653.75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>Financeiro!AP3+Complemento!AQ3</f>
        <v>0</v>
      </c>
      <c r="AQ3" s="2">
        <f>Financeiro!AQ3+Complemento!AR3</f>
        <v>0</v>
      </c>
      <c r="AR3" s="2">
        <f>Financeiro!AR3+Complemento!AS3</f>
        <v>0</v>
      </c>
      <c r="AS3" s="2">
        <f t="shared" ref="AS3:AS21" si="0">SUM(B3:AR3)</f>
        <v>20947.5</v>
      </c>
    </row>
    <row r="4" spans="1:45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5517.28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>Financeiro!AQ4+Complemento!AR4</f>
        <v>0</v>
      </c>
      <c r="AR4" s="2">
        <f>Financeiro!AR4+Complemento!AS4</f>
        <v>0</v>
      </c>
      <c r="AS4" s="2">
        <f t="shared" si="0"/>
        <v>5517.28</v>
      </c>
    </row>
    <row r="5" spans="1:45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933.12000000000012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126904.32000000001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2799.36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933.12000000000012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>Financeiro!AQ5+Complemento!AR5</f>
        <v>0</v>
      </c>
      <c r="AR5" s="2">
        <f>Financeiro!AR5+Complemento!AS5</f>
        <v>0</v>
      </c>
      <c r="AS5" s="2">
        <f t="shared" si="0"/>
        <v>131569.92000000001</v>
      </c>
    </row>
    <row r="6" spans="1:45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6647.04</v>
      </c>
      <c r="AQ6" s="2">
        <f>Financeiro!AQ6+Complemento!AR6</f>
        <v>0</v>
      </c>
      <c r="AR6" s="2">
        <f>Financeiro!AR6+Complemento!AS6</f>
        <v>0</v>
      </c>
      <c r="AS6" s="2">
        <f t="shared" si="0"/>
        <v>6647.04</v>
      </c>
    </row>
    <row r="7" spans="1:45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2335.64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1167.82</v>
      </c>
      <c r="AQ7" s="2">
        <f>Financeiro!AQ7+Complemento!AR7</f>
        <v>0</v>
      </c>
      <c r="AR7" s="2">
        <f>Financeiro!AR7+Complemento!AS7</f>
        <v>0</v>
      </c>
      <c r="AS7" s="2">
        <f t="shared" si="0"/>
        <v>3503.46</v>
      </c>
    </row>
    <row r="8" spans="1:45" x14ac:dyDescent="0.25">
      <c r="A8" t="s">
        <v>7</v>
      </c>
      <c r="B8" s="2">
        <f>Financeiro!B8+Complemento!C8</f>
        <v>22598.1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25826.400000000001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1291.32</v>
      </c>
      <c r="AB8" s="2">
        <f>Financeiro!AB8+Complemento!AC8</f>
        <v>645.66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12913.2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3228.3</v>
      </c>
      <c r="AP8" s="2">
        <f>Financeiro!AP8+Complemento!AQ8</f>
        <v>184013.1</v>
      </c>
      <c r="AQ8" s="2">
        <f>Financeiro!AQ8+Complemento!AR8</f>
        <v>0</v>
      </c>
      <c r="AR8" s="2">
        <f>Financeiro!AR8+Complemento!AS8</f>
        <v>0</v>
      </c>
      <c r="AS8" s="2">
        <f t="shared" si="0"/>
        <v>250516.08000000002</v>
      </c>
    </row>
    <row r="9" spans="1:45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56018.759999999995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1143.24</v>
      </c>
      <c r="AO9" s="2">
        <f>Financeiro!AO9+Complemento!AP9</f>
        <v>0</v>
      </c>
      <c r="AP9" s="2">
        <f>Financeiro!AP9+Complemento!AQ9</f>
        <v>0</v>
      </c>
      <c r="AQ9" s="2">
        <f>Financeiro!AQ9+Complemento!AR9</f>
        <v>0</v>
      </c>
      <c r="AR9" s="2">
        <f>Financeiro!AR9+Complemento!AS9</f>
        <v>0</v>
      </c>
      <c r="AS9" s="2">
        <f t="shared" si="0"/>
        <v>57161.999999999993</v>
      </c>
    </row>
    <row r="10" spans="1:45" x14ac:dyDescent="0.25">
      <c r="A10" t="s">
        <v>9</v>
      </c>
      <c r="B10" s="2">
        <f>Financeiro!B10+Complemento!C10</f>
        <v>860.92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8609.2000000000007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860.92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3443.68</v>
      </c>
      <c r="AB10" s="2">
        <f>Financeiro!AB10+Complemento!AC10</f>
        <v>0</v>
      </c>
      <c r="AC10" s="2">
        <f>Financeiro!AC10+Complemento!AD10</f>
        <v>860.92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80065.56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6887.36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860.92</v>
      </c>
      <c r="AN10" s="2">
        <f>Financeiro!AN10+Complemento!AO10</f>
        <v>42185.08</v>
      </c>
      <c r="AO10" s="2">
        <f>Financeiro!AO10+Complemento!AP10</f>
        <v>0</v>
      </c>
      <c r="AP10" s="2">
        <f>Financeiro!AP10+Complemento!AQ10</f>
        <v>12913.8</v>
      </c>
      <c r="AQ10" s="2">
        <f>Financeiro!AQ10+Complemento!AR10</f>
        <v>0</v>
      </c>
      <c r="AR10" s="2">
        <f>Financeiro!AR10+Complemento!AS10</f>
        <v>0</v>
      </c>
      <c r="AS10" s="2">
        <f t="shared" si="0"/>
        <v>157548.35999999999</v>
      </c>
    </row>
    <row r="11" spans="1:45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1692.38</v>
      </c>
      <c r="AO11" s="2">
        <f>Financeiro!AO11+Complemento!AP11</f>
        <v>0</v>
      </c>
      <c r="AP11" s="2">
        <f>Financeiro!AP11+Complemento!AQ11</f>
        <v>0</v>
      </c>
      <c r="AQ11" s="2">
        <f>Financeiro!AQ11+Complemento!AR11</f>
        <v>0</v>
      </c>
      <c r="AR11" s="2">
        <f>Financeiro!AR11+Complemento!AS11</f>
        <v>0</v>
      </c>
      <c r="AS11" s="2">
        <f t="shared" si="0"/>
        <v>1692.38</v>
      </c>
    </row>
    <row r="12" spans="1:45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8988.7999999999993</v>
      </c>
      <c r="P12" s="2">
        <f>Financeiro!P12+Complemento!Q12</f>
        <v>89888</v>
      </c>
      <c r="Q12" s="2">
        <f>Financeiro!Q12+Complemento!R12</f>
        <v>25168.639999999999</v>
      </c>
      <c r="R12" s="2">
        <f>Financeiro!R12+Complemento!S12</f>
        <v>17078.72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14382.08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10786.56</v>
      </c>
      <c r="AA12" s="2">
        <f>Financeiro!AA12+Complemento!AB12</f>
        <v>1797.76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>Financeiro!AQ12+Complemento!AR12</f>
        <v>0</v>
      </c>
      <c r="AR12" s="2">
        <f>Financeiro!AR12+Complemento!AS12</f>
        <v>0</v>
      </c>
      <c r="AS12" s="2">
        <f t="shared" si="0"/>
        <v>168090.56</v>
      </c>
    </row>
    <row r="13" spans="1:45" x14ac:dyDescent="0.25">
      <c r="A13" t="s">
        <v>12</v>
      </c>
      <c r="B13" s="2">
        <f>Financeiro!B13+Complemento!C13</f>
        <v>30447.9</v>
      </c>
      <c r="C13" s="2">
        <f>Financeiro!C13+Complemento!D13</f>
        <v>563.85</v>
      </c>
      <c r="D13" s="2">
        <f>Financeiro!D13+Complemento!E13</f>
        <v>0</v>
      </c>
      <c r="E13" s="2">
        <f>Financeiro!E13+Complemento!F13</f>
        <v>9021.6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82322.099999999991</v>
      </c>
      <c r="P13" s="2">
        <f>Financeiro!P13+Complemento!Q13</f>
        <v>0</v>
      </c>
      <c r="Q13" s="2">
        <f>Financeiro!Q13+Complemento!R13</f>
        <v>23681.7</v>
      </c>
      <c r="R13" s="2">
        <f>Financeiro!R13+Complemento!S13</f>
        <v>128557.79999999999</v>
      </c>
      <c r="S13" s="2">
        <f>Financeiro!S13+Complemento!T13</f>
        <v>0</v>
      </c>
      <c r="T13" s="2">
        <f>Financeiro!T13+Complemento!U13</f>
        <v>2819.25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28192.5</v>
      </c>
      <c r="Z13" s="2">
        <f>Financeiro!Z13+Complemento!AA13</f>
        <v>7893.9</v>
      </c>
      <c r="AA13" s="2">
        <f>Financeiro!AA13+Complemento!AB13</f>
        <v>14096.25</v>
      </c>
      <c r="AB13" s="2">
        <f>Financeiro!AB13+Complemento!AC13</f>
        <v>8457.75</v>
      </c>
      <c r="AC13" s="2">
        <f>Financeiro!AC13+Complemento!AD13</f>
        <v>8457.75</v>
      </c>
      <c r="AD13" s="2">
        <f>Financeiro!AD13+Complemento!AE13</f>
        <v>56948.850000000006</v>
      </c>
      <c r="AE13" s="2">
        <f>Financeiro!AE13+Complemento!AF13</f>
        <v>11840.85</v>
      </c>
      <c r="AF13" s="2">
        <f>Financeiro!AF13+Complemento!AG13</f>
        <v>63151.199999999997</v>
      </c>
      <c r="AG13" s="2">
        <f>Financeiro!AG13+Complemento!AH13</f>
        <v>23117.85</v>
      </c>
      <c r="AH13" s="2">
        <f>Financeiro!AH13+Complemento!AI13</f>
        <v>4510.8</v>
      </c>
      <c r="AI13" s="2">
        <f>Financeiro!AI13+Complemento!AJ13</f>
        <v>22554</v>
      </c>
      <c r="AJ13" s="2">
        <f>Financeiro!AJ13+Complemento!AK13</f>
        <v>0</v>
      </c>
      <c r="AK13" s="2">
        <f>Financeiro!AK13+Complemento!AL13</f>
        <v>85141.35</v>
      </c>
      <c r="AL13" s="2">
        <f>Financeiro!AL13+Complemento!AM13</f>
        <v>0</v>
      </c>
      <c r="AM13" s="2">
        <f>Financeiro!AM13+Complemento!AN13</f>
        <v>140962.5</v>
      </c>
      <c r="AN13" s="2">
        <f>Financeiro!AN13+Complemento!AO13</f>
        <v>149420.25</v>
      </c>
      <c r="AO13" s="2">
        <f>Financeiro!AO13+Complemento!AP13</f>
        <v>0</v>
      </c>
      <c r="AP13" s="2">
        <f>Financeiro!AP13+Complemento!AQ13</f>
        <v>32703.3</v>
      </c>
      <c r="AQ13" s="2">
        <f>Financeiro!AQ13+Complemento!AR13</f>
        <v>563.85</v>
      </c>
      <c r="AR13" s="2">
        <f>Financeiro!AR13+Complemento!AS13</f>
        <v>15223.95</v>
      </c>
      <c r="AS13" s="2">
        <f t="shared" si="0"/>
        <v>950651.09999999986</v>
      </c>
    </row>
    <row r="14" spans="1:45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6676.98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2225.66</v>
      </c>
      <c r="AO14" s="2">
        <f>Financeiro!AO14+Complemento!AP14</f>
        <v>0</v>
      </c>
      <c r="AP14" s="2">
        <f>Financeiro!AP14+Complemento!AQ14</f>
        <v>0</v>
      </c>
      <c r="AQ14" s="2">
        <f>Financeiro!AQ14+Complemento!AR14</f>
        <v>0</v>
      </c>
      <c r="AR14" s="2">
        <f>Financeiro!AR14+Complemento!AS14</f>
        <v>0</v>
      </c>
      <c r="AS14" s="2">
        <f t="shared" si="0"/>
        <v>8902.64</v>
      </c>
    </row>
    <row r="15" spans="1:45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990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4455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3600</v>
      </c>
      <c r="AQ15" s="2">
        <f>Financeiro!AQ15+Complemento!AR15</f>
        <v>0</v>
      </c>
      <c r="AR15" s="2">
        <f>Financeiro!AR15+Complemento!AS15</f>
        <v>0</v>
      </c>
      <c r="AS15" s="2">
        <f t="shared" si="0"/>
        <v>9045</v>
      </c>
    </row>
    <row r="16" spans="1:45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27563.199999999997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>Financeiro!AP16+Complemento!AQ16</f>
        <v>0</v>
      </c>
      <c r="AQ16" s="2">
        <f>Financeiro!AQ16+Complemento!AR16</f>
        <v>0</v>
      </c>
      <c r="AR16" s="2">
        <f>Financeiro!AR16+Complemento!AS16</f>
        <v>0</v>
      </c>
      <c r="AS16" s="2">
        <f t="shared" si="0"/>
        <v>27563.199999999997</v>
      </c>
    </row>
    <row r="17" spans="1:45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144025.20000000001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>Financeiro!AQ17+Complemento!AR17</f>
        <v>0</v>
      </c>
      <c r="AR17" s="2">
        <f>Financeiro!AR17+Complemento!AS17</f>
        <v>0</v>
      </c>
      <c r="AS17" s="2">
        <f t="shared" si="0"/>
        <v>144025.20000000001</v>
      </c>
    </row>
    <row r="18" spans="1:45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17967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3593.4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>Financeiro!AP18+Complemento!AQ18</f>
        <v>0</v>
      </c>
      <c r="AQ18" s="2">
        <f>Financeiro!AQ18+Complemento!AR18</f>
        <v>1796.7</v>
      </c>
      <c r="AR18" s="2">
        <f>Financeiro!AR18+Complemento!AS18</f>
        <v>0</v>
      </c>
      <c r="AS18" s="2">
        <f t="shared" si="0"/>
        <v>23357.100000000002</v>
      </c>
    </row>
    <row r="19" spans="1:45" x14ac:dyDescent="0.25">
      <c r="A19" t="s">
        <v>18</v>
      </c>
      <c r="B19" s="2">
        <f>Financeiro!B19+Complemento!C19</f>
        <v>20061.599999999999</v>
      </c>
      <c r="C19" s="2">
        <f>Financeiro!C19+Complemento!D19</f>
        <v>0</v>
      </c>
      <c r="D19" s="2">
        <f>Financeiro!D19+Complemento!E19</f>
        <v>91620</v>
      </c>
      <c r="E19" s="2">
        <f>Financeiro!E19+Complemento!F19</f>
        <v>6172.8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2314.8000000000002</v>
      </c>
      <c r="I19" s="2">
        <f>Financeiro!I19+Complemento!J19</f>
        <v>37808.400000000001</v>
      </c>
      <c r="J19" s="2">
        <f>Financeiro!J19+Complemento!K19</f>
        <v>0</v>
      </c>
      <c r="K19" s="2">
        <f>Financeiro!K19+Complemento!L19</f>
        <v>13117.2</v>
      </c>
      <c r="L19" s="2">
        <f>Financeiro!L19+Complemento!M19</f>
        <v>0</v>
      </c>
      <c r="M19" s="2">
        <f>Financeiro!M19+Complemento!N19</f>
        <v>86733.6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53750.400000000001</v>
      </c>
      <c r="R19" s="2">
        <f>Financeiro!R19+Complemento!S19</f>
        <v>153921.60000000001</v>
      </c>
      <c r="S19" s="2">
        <f>Financeiro!S19+Complemento!T19</f>
        <v>237576</v>
      </c>
      <c r="T19" s="2">
        <f>Financeiro!T19+Complemento!U19</f>
        <v>13437.6</v>
      </c>
      <c r="U19" s="2">
        <f>Financeiro!U19+Complemento!V19</f>
        <v>157586.4</v>
      </c>
      <c r="V19" s="2">
        <f>Financeiro!V19+Complemento!W19</f>
        <v>0</v>
      </c>
      <c r="W19" s="2">
        <f>Financeiro!W19+Complemento!X19</f>
        <v>4629.6000000000004</v>
      </c>
      <c r="X19" s="2">
        <f>Financeiro!X19+Complemento!Y19</f>
        <v>47642.400000000001</v>
      </c>
      <c r="Y19" s="2">
        <f>Financeiro!Y19+Complemento!Z19</f>
        <v>43977.599999999999</v>
      </c>
      <c r="Z19" s="2">
        <f>Financeiro!Z19+Complemento!AA19</f>
        <v>10802.4</v>
      </c>
      <c r="AA19" s="2">
        <f>Financeiro!AA19+Complemento!AB19</f>
        <v>69631.199999999997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70987.199999999997</v>
      </c>
      <c r="AE19" s="2">
        <f>Financeiro!AE19+Complemento!AF19</f>
        <v>205245.6</v>
      </c>
      <c r="AF19" s="2">
        <f>Financeiro!AF19+Complemento!AG19</f>
        <v>160806</v>
      </c>
      <c r="AG19" s="2">
        <f>Financeiro!AG19+Complemento!AH19</f>
        <v>50925.599999999999</v>
      </c>
      <c r="AH19" s="2">
        <f>Financeiro!AH19+Complemento!AI19</f>
        <v>5401.2</v>
      </c>
      <c r="AI19" s="2">
        <f>Financeiro!AI19+Complemento!AJ19</f>
        <v>39091.199999999997</v>
      </c>
      <c r="AJ19" s="2">
        <f>Financeiro!AJ19+Complemento!AK19</f>
        <v>36265.199999999997</v>
      </c>
      <c r="AK19" s="2">
        <f>Financeiro!AK19+Complemento!AL19</f>
        <v>188126.4</v>
      </c>
      <c r="AL19" s="2">
        <f>Financeiro!AL19+Complemento!AM19</f>
        <v>78703.199999999997</v>
      </c>
      <c r="AM19" s="2">
        <f>Financeiro!AM19+Complemento!AN19</f>
        <v>74517.600000000006</v>
      </c>
      <c r="AN19" s="2">
        <f>Financeiro!AN19+Complemento!AO19</f>
        <v>267530.40000000002</v>
      </c>
      <c r="AO19" s="2">
        <f>Financeiro!AO19+Complemento!AP19</f>
        <v>0</v>
      </c>
      <c r="AP19" s="2">
        <f>Financeiro!AP19+Complemento!AQ19</f>
        <v>64744.800000000003</v>
      </c>
      <c r="AQ19" s="2">
        <f>Financeiro!AQ19+Complemento!AR19</f>
        <v>180796.79999999999</v>
      </c>
      <c r="AR19" s="2">
        <f>Financeiro!AR19+Complemento!AS19</f>
        <v>0</v>
      </c>
      <c r="AS19" s="2">
        <f t="shared" si="0"/>
        <v>2473924.7999999998</v>
      </c>
    </row>
    <row r="20" spans="1:45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876.48</v>
      </c>
      <c r="G20" s="2">
        <f>Financeiro!G20+Complemento!H20</f>
        <v>6135.3600000000006</v>
      </c>
      <c r="H20" s="2">
        <f>Financeiro!H20+Complemento!I20</f>
        <v>0</v>
      </c>
      <c r="I20" s="2">
        <f>Financeiro!I20+Complemento!J20</f>
        <v>5258.88</v>
      </c>
      <c r="J20" s="2">
        <f>Financeiro!J20+Complemento!K20</f>
        <v>2629.44</v>
      </c>
      <c r="K20" s="2">
        <f>Financeiro!K20+Complemento!L20</f>
        <v>876.48</v>
      </c>
      <c r="L20" s="2">
        <f>Financeiro!L20+Complemento!M20</f>
        <v>2629.44</v>
      </c>
      <c r="M20" s="2">
        <f>Financeiro!M20+Complemento!N20</f>
        <v>876.48</v>
      </c>
      <c r="N20" s="2">
        <f>Financeiro!N20+Complemento!O20</f>
        <v>2629.44</v>
      </c>
      <c r="O20" s="2">
        <f>Financeiro!O20+Complemento!P20</f>
        <v>876.48</v>
      </c>
      <c r="P20" s="2">
        <f>Financeiro!P20+Complemento!Q20</f>
        <v>3505.92</v>
      </c>
      <c r="Q20" s="2">
        <f>Financeiro!Q20+Complemento!R20</f>
        <v>7011.84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876.48</v>
      </c>
      <c r="W20" s="2">
        <f>Financeiro!W20+Complemento!X20</f>
        <v>9203.0400000000009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11175.119999999999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>Financeiro!AQ20+Complemento!AR20</f>
        <v>0</v>
      </c>
      <c r="AR20" s="2">
        <f>Financeiro!AR20+Complemento!AS20</f>
        <v>0</v>
      </c>
      <c r="AS20" s="2">
        <f t="shared" si="0"/>
        <v>54560.880000000005</v>
      </c>
    </row>
    <row r="21" spans="1:45" x14ac:dyDescent="0.25">
      <c r="A21" t="s">
        <v>20</v>
      </c>
      <c r="B21" s="2">
        <f t="shared" ref="B21:AR21" si="1">SUM(B2:B20)</f>
        <v>73968.51999999999</v>
      </c>
      <c r="C21" s="2">
        <f t="shared" si="1"/>
        <v>563.85</v>
      </c>
      <c r="D21" s="2">
        <f t="shared" si="1"/>
        <v>91620</v>
      </c>
      <c r="E21" s="2">
        <f t="shared" si="1"/>
        <v>15194.400000000001</v>
      </c>
      <c r="F21" s="2">
        <f t="shared" si="1"/>
        <v>876.48</v>
      </c>
      <c r="G21" s="2">
        <f t="shared" si="1"/>
        <v>6135.3600000000006</v>
      </c>
      <c r="H21" s="2">
        <f t="shared" si="1"/>
        <v>2314.8000000000002</v>
      </c>
      <c r="I21" s="2">
        <f t="shared" si="1"/>
        <v>43067.28</v>
      </c>
      <c r="J21" s="2">
        <f t="shared" si="1"/>
        <v>2629.44</v>
      </c>
      <c r="K21" s="2">
        <f t="shared" si="1"/>
        <v>14926.800000000001</v>
      </c>
      <c r="L21" s="2">
        <f t="shared" si="1"/>
        <v>2629.44</v>
      </c>
      <c r="M21" s="2">
        <f t="shared" si="1"/>
        <v>87610.08</v>
      </c>
      <c r="N21" s="2">
        <f t="shared" si="1"/>
        <v>2629.44</v>
      </c>
      <c r="O21" s="2">
        <f t="shared" si="1"/>
        <v>254564.62000000002</v>
      </c>
      <c r="P21" s="2">
        <f t="shared" si="1"/>
        <v>93393.919999999998</v>
      </c>
      <c r="Q21" s="2">
        <f t="shared" si="1"/>
        <v>125888.75999999998</v>
      </c>
      <c r="R21" s="2">
        <f t="shared" si="1"/>
        <v>328116.94</v>
      </c>
      <c r="S21" s="2">
        <f t="shared" si="1"/>
        <v>463903.6</v>
      </c>
      <c r="T21" s="2">
        <f t="shared" si="1"/>
        <v>17117.77</v>
      </c>
      <c r="U21" s="2">
        <f t="shared" si="1"/>
        <v>157586.4</v>
      </c>
      <c r="V21" s="2">
        <f t="shared" si="1"/>
        <v>876.48</v>
      </c>
      <c r="W21" s="2">
        <f t="shared" si="1"/>
        <v>31808.120000000003</v>
      </c>
      <c r="X21" s="2">
        <f t="shared" si="1"/>
        <v>47642.400000000001</v>
      </c>
      <c r="Y21" s="2">
        <f t="shared" si="1"/>
        <v>74375.100000000006</v>
      </c>
      <c r="Z21" s="2">
        <f t="shared" si="1"/>
        <v>29482.86</v>
      </c>
      <c r="AA21" s="2">
        <f t="shared" si="1"/>
        <v>100716.39</v>
      </c>
      <c r="AB21" s="2">
        <f t="shared" si="1"/>
        <v>21782.16</v>
      </c>
      <c r="AC21" s="2">
        <f t="shared" si="1"/>
        <v>9318.67</v>
      </c>
      <c r="AD21" s="2">
        <f t="shared" si="1"/>
        <v>127936.05</v>
      </c>
      <c r="AE21" s="2">
        <f t="shared" si="1"/>
        <v>228261.57</v>
      </c>
      <c r="AF21" s="2">
        <f t="shared" si="1"/>
        <v>304022.76</v>
      </c>
      <c r="AG21" s="2">
        <f t="shared" si="1"/>
        <v>75697.2</v>
      </c>
      <c r="AH21" s="2">
        <f t="shared" si="1"/>
        <v>9912</v>
      </c>
      <c r="AI21" s="2">
        <f t="shared" si="1"/>
        <v>81445.759999999995</v>
      </c>
      <c r="AJ21" s="2">
        <f t="shared" si="1"/>
        <v>36265.199999999997</v>
      </c>
      <c r="AK21" s="2">
        <f t="shared" si="1"/>
        <v>273267.75</v>
      </c>
      <c r="AL21" s="2">
        <f t="shared" si="1"/>
        <v>78703.199999999997</v>
      </c>
      <c r="AM21" s="2">
        <f t="shared" si="1"/>
        <v>216341.02000000002</v>
      </c>
      <c r="AN21" s="2">
        <f t="shared" si="1"/>
        <v>464197.01</v>
      </c>
      <c r="AO21" s="2">
        <f t="shared" si="1"/>
        <v>3228.3</v>
      </c>
      <c r="AP21" s="2">
        <f t="shared" si="1"/>
        <v>305789.86</v>
      </c>
      <c r="AQ21" s="2">
        <f t="shared" si="1"/>
        <v>183157.34999999998</v>
      </c>
      <c r="AR21" s="2">
        <f t="shared" si="1"/>
        <v>15223.95</v>
      </c>
      <c r="AS21" s="2">
        <f>SUM(AS2:AS20)</f>
        <v>4504189.0599999996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2026-06-11T14:46:53Z</dcterms:created>
  <dcterms:modified xsi:type="dcterms:W3CDTF">2026-06-11T16:04:52Z</dcterms:modified>
</cp:coreProperties>
</file>