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lanilha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<sst xmlns="http://schemas.openxmlformats.org/spreadsheetml/2006/main" count="169" uniqueCount="143">
  <si>
    <t xml:space="preserve">ESTADO DE SANTA CATARINA</t>
  </si>
  <si>
    <t xml:space="preserve">SECRETARIA DE ESTADO DA SAÚDE</t>
  </si>
  <si>
    <t xml:space="preserve">SUPERINTENDÊNCIA DE ATENÇÃO À SAÚDE</t>
  </si>
  <si>
    <t xml:space="preserve">DIRETORIA DE ATENÇÃO ESPECIALIZADA</t>
  </si>
  <si>
    <t xml:space="preserve">GERÊNCIA DE MONITORAMENTO E AVALIAÇÃO EM SAÚDE</t>
  </si>
  <si>
    <t xml:space="preserve">Anexo I da Portaria SES nº XXXX/2025 - Política de Redução das Filas de Cirugias Eletivas – Estabelecimentos Sob Gestão Municipal – Competência JANEIRO/2025 </t>
  </si>
  <si>
    <t xml:space="preserve">Estabelecimentos CNES-SC</t>
  </si>
  <si>
    <t xml:space="preserve">Municípios-SC</t>
  </si>
  <si>
    <t xml:space="preserve">Janeiro</t>
  </si>
  <si>
    <t xml:space="preserve">Fundo Municipal de Saúde</t>
  </si>
  <si>
    <t xml:space="preserve">Desconto FAEC</t>
  </si>
  <si>
    <t xml:space="preserve">Subtotal</t>
  </si>
  <si>
    <t xml:space="preserve">Negativos</t>
  </si>
  <si>
    <t xml:space="preserve">6854729 HOSPITAL MUNICIPAL RUTH CARDOSO</t>
  </si>
  <si>
    <t xml:space="preserve">420200 Balneário Camboriú</t>
  </si>
  <si>
    <t xml:space="preserve">BALNEARIO CAMBORIU</t>
  </si>
  <si>
    <t xml:space="preserve">7486596 HOSPITAL REGIONAL DE BIGUACU HELMUTH NASS</t>
  </si>
  <si>
    <t xml:space="preserve">420230 Biguaçu</t>
  </si>
  <si>
    <t xml:space="preserve">BIGUACU</t>
  </si>
  <si>
    <t xml:space="preserve">2522209 HOSPITAL MISERICORDIA</t>
  </si>
  <si>
    <t xml:space="preserve">420240 Blumenau</t>
  </si>
  <si>
    <t xml:space="preserve">BLUMENAU</t>
  </si>
  <si>
    <t xml:space="preserve">2552841 POLICLINICA LINDOLF BELL</t>
  </si>
  <si>
    <t xml:space="preserve">2558246 HOSPITAL SANTA ISABEL</t>
  </si>
  <si>
    <t xml:space="preserve">2558254 HOSPITAL SANTO ANTONIO</t>
  </si>
  <si>
    <t xml:space="preserve">3123251 HOSPITAL DE OLHOS DE BLUMENAU</t>
  </si>
  <si>
    <t xml:space="preserve">3180948 CLINICA DE OLHOS DR ROBERTO VON HERTWIG</t>
  </si>
  <si>
    <t xml:space="preserve">2522411 HOSPITAL AZAMBUJA</t>
  </si>
  <si>
    <t xml:space="preserve">420290 Brusque</t>
  </si>
  <si>
    <t xml:space="preserve">BRUSQUE</t>
  </si>
  <si>
    <t xml:space="preserve">2522489 ASSOCIACAO HOSPITAL E MATERNIDADE DOM JOAQUIM</t>
  </si>
  <si>
    <t xml:space="preserve">2691523 HCC HOSPITAL CIRURGICO CAMBORIU</t>
  </si>
  <si>
    <t xml:space="preserve">420320 Camboriú</t>
  </si>
  <si>
    <t xml:space="preserve">CAMBORIU</t>
  </si>
  <si>
    <t xml:space="preserve">2491249 HOSPITAL SANTA CRUZ DE CANOINHAS</t>
  </si>
  <si>
    <t xml:space="preserve">420380 Canoinhas</t>
  </si>
  <si>
    <t xml:space="preserve">CANOINHAS</t>
  </si>
  <si>
    <t xml:space="preserve">0407879 VIDERE OFTALMOLOGIA</t>
  </si>
  <si>
    <t xml:space="preserve">420420 Chapecó</t>
  </si>
  <si>
    <t xml:space="preserve">CHAPECO</t>
  </si>
  <si>
    <t xml:space="preserve">5431212 CARDIO VISAO</t>
  </si>
  <si>
    <t xml:space="preserve">7990774 UNITA ESPECIALIDADES MEDICAS</t>
  </si>
  <si>
    <t xml:space="preserve">0610062 HOSPITAL DE OLHOS DE CONCORDIA LTDA</t>
  </si>
  <si>
    <t xml:space="preserve">420430 Concórdia</t>
  </si>
  <si>
    <t xml:space="preserve">CONCORDIA</t>
  </si>
  <si>
    <t xml:space="preserve">2303892 HOSPITAL SAO FRANCISCO</t>
  </si>
  <si>
    <t xml:space="preserve">5164222 NIEDERAUER CLINICA DE OLHOS HOSPITAL DIA LTDA</t>
  </si>
  <si>
    <t xml:space="preserve">0366323 HOSPITAL DIA MARIA SCHMITT</t>
  </si>
  <si>
    <t xml:space="preserve">420460 Criciúma</t>
  </si>
  <si>
    <t xml:space="preserve">CRICIUMA</t>
  </si>
  <si>
    <t xml:space="preserve">2541343 CLINICA DE OLHOS PEREIRA</t>
  </si>
  <si>
    <t xml:space="preserve">6567274 CLINICA DE OLHOS ANTONELLI</t>
  </si>
  <si>
    <t xml:space="preserve">9530053 DARIO ANTONELLI OFTALMOLOGIA LTDA</t>
  </si>
  <si>
    <t xml:space="preserve">9712038 HOSPITAL DE OLHOS DE CRICIUMA</t>
  </si>
  <si>
    <t xml:space="preserve">9819371 CLINICA MEDICA CORAL</t>
  </si>
  <si>
    <t xml:space="preserve">2658372 INSTITUTO SANTE HOSPITAL DE DIONISIO CERQUEIRA</t>
  </si>
  <si>
    <t xml:space="preserve">420500 Dionísio Cerqueira</t>
  </si>
  <si>
    <t xml:space="preserve">DIONISIO CERQUEIRA</t>
  </si>
  <si>
    <t xml:space="preserve">0019259 POLICLINICA MUNICIPAL CONTINENTE</t>
  </si>
  <si>
    <t xml:space="preserve">420540 Florianópolis</t>
  </si>
  <si>
    <t xml:space="preserve">FLORIANOPOLIS</t>
  </si>
  <si>
    <t xml:space="preserve">4564812 MULTI HOSPITAL</t>
  </si>
  <si>
    <t xml:space="preserve">2691485 HOSPITAL DE GASPAR</t>
  </si>
  <si>
    <t xml:space="preserve">420590 Gaspar</t>
  </si>
  <si>
    <t xml:space="preserve">GASPAR</t>
  </si>
  <si>
    <t xml:space="preserve">2492342 HOSPITAL SANTO ANTONIO GUARAMIRIM</t>
  </si>
  <si>
    <t xml:space="preserve">420650 Guaramirim</t>
  </si>
  <si>
    <t xml:space="preserve">GUARAMIRIM</t>
  </si>
  <si>
    <t xml:space="preserve">2521873 HOSPITAL BEATRIZ RAMOS</t>
  </si>
  <si>
    <t xml:space="preserve">420750 Indaial</t>
  </si>
  <si>
    <t xml:space="preserve">INDAIAL</t>
  </si>
  <si>
    <t xml:space="preserve">2522691 HOSPITAL E MATERNIDADE MARIETA KONDER BORNHAUSEN</t>
  </si>
  <si>
    <t xml:space="preserve">420820 Itajaí</t>
  </si>
  <si>
    <t xml:space="preserve">ITAJAI</t>
  </si>
  <si>
    <t xml:space="preserve">2303167 HOSPITAL SANTO ANTONIO DE ITAPEMA</t>
  </si>
  <si>
    <t xml:space="preserve">420830 Itapema</t>
  </si>
  <si>
    <t xml:space="preserve">ITAPEMA</t>
  </si>
  <si>
    <t xml:space="preserve">2306336 HOSPITAL SAO JOSE</t>
  </si>
  <si>
    <t xml:space="preserve">420890 Jaraguá do Sul</t>
  </si>
  <si>
    <t xml:space="preserve">JARAGUA DO SUL</t>
  </si>
  <si>
    <t xml:space="preserve">2306344 HOSPITAL JARAGUA</t>
  </si>
  <si>
    <t xml:space="preserve">2436469 HOSPITAL MUNICIPAL SAO JOSE</t>
  </si>
  <si>
    <t xml:space="preserve">420910 Joinville</t>
  </si>
  <si>
    <t xml:space="preserve">JOINVILLE</t>
  </si>
  <si>
    <t xml:space="preserve">2521296 HOSPITAL BETHESDA*</t>
  </si>
  <si>
    <t xml:space="preserve">3678385 BOJ</t>
  </si>
  <si>
    <t xml:space="preserve">7728557 BOJ FILIAL</t>
  </si>
  <si>
    <t xml:space="preserve">9175849 OPHTALMUS CLINICA DE OLHOS CC</t>
  </si>
  <si>
    <t xml:space="preserve">2662914 HOSPITAL SEARA DO BEM MATERNO E INFANTIL</t>
  </si>
  <si>
    <t xml:space="preserve">420930 Lages</t>
  </si>
  <si>
    <t xml:space="preserve">LAGES</t>
  </si>
  <si>
    <t xml:space="preserve">3590909 HOSPITAL DA VISAO</t>
  </si>
  <si>
    <t xml:space="preserve">2543079 HOSPITAL MUNICIPAL SAO LUCAS</t>
  </si>
  <si>
    <t xml:space="preserve">421030 Major Vieira</t>
  </si>
  <si>
    <t xml:space="preserve">MAJOR VIEIRA</t>
  </si>
  <si>
    <t xml:space="preserve">7847777 HOSPITAL JOAO SCHREIBER</t>
  </si>
  <si>
    <t xml:space="preserve">421060 Massaranduba</t>
  </si>
  <si>
    <t xml:space="preserve">MASSARANDUBA</t>
  </si>
  <si>
    <t xml:space="preserve">2674327 HOSPITAL NOSSA SENHORA DOS NAVEGANTES</t>
  </si>
  <si>
    <t xml:space="preserve">421130 Navegantes</t>
  </si>
  <si>
    <t xml:space="preserve">NAVEGANTES</t>
  </si>
  <si>
    <t xml:space="preserve">2778831 HOSPITAL NOSSA SENHORA DA IMACULADA CONCEICAO</t>
  </si>
  <si>
    <t xml:space="preserve">421150 Nova Trento</t>
  </si>
  <si>
    <t xml:space="preserve">NOVA TRENTO</t>
  </si>
  <si>
    <t xml:space="preserve">2555840 FUNDACAO HOSPITALAR SANTA OTILIA</t>
  </si>
  <si>
    <t xml:space="preserve">421170 Orleans</t>
  </si>
  <si>
    <t xml:space="preserve">ORLEANS</t>
  </si>
  <si>
    <t xml:space="preserve">2538342 HOSPITAL SAO BERNARDO</t>
  </si>
  <si>
    <t xml:space="preserve">421420 Quilombo</t>
  </si>
  <si>
    <t xml:space="preserve">QUILOMBO</t>
  </si>
  <si>
    <t xml:space="preserve">2379627 HOSPITAL SAMARIA</t>
  </si>
  <si>
    <t xml:space="preserve">421480 Rio do Sul</t>
  </si>
  <si>
    <t xml:space="preserve">RIO DO SUL</t>
  </si>
  <si>
    <t xml:space="preserve">2568713 HOSPITAL REGIONAL ALTO VALE</t>
  </si>
  <si>
    <t xml:space="preserve">2641445 POLICLINICA DE REFERENCIA REGIONAL RIO DO SUL</t>
  </si>
  <si>
    <t xml:space="preserve">2884402 INSTITUTO WSC DE OFTALMOLOGIA</t>
  </si>
  <si>
    <t xml:space="preserve">5458471 INSTITUTO DE OLHOS ALTO VALE</t>
  </si>
  <si>
    <t xml:space="preserve">2521695 HOSPITAL RIO NEGRINHO</t>
  </si>
  <si>
    <t xml:space="preserve">421500 Rio Negrinho</t>
  </si>
  <si>
    <t xml:space="preserve">RIO NEGRINHO</t>
  </si>
  <si>
    <t xml:space="preserve">2418177 HOSPITAL SAO FRANCISCO DE ASSIS</t>
  </si>
  <si>
    <t xml:space="preserve">421570 Santo Amaro da Imperatriz</t>
  </si>
  <si>
    <t xml:space="preserve">SANTO AMARO DA IMPERATRIZ</t>
  </si>
  <si>
    <t xml:space="preserve">2521792 HOSPITAL E MATERNIDADE SAGRADA FAMILIA</t>
  </si>
  <si>
    <t xml:space="preserve">421580 São Bento do Sul</t>
  </si>
  <si>
    <t xml:space="preserve">SAO BENTO DO SUL</t>
  </si>
  <si>
    <t xml:space="preserve">7105088 HOSPITAL MUNICIPAL NOSSA SENHORA DA GRACA</t>
  </si>
  <si>
    <t xml:space="preserve">421620 São Francisco do Sul</t>
  </si>
  <si>
    <t xml:space="preserve">SAO FRANCISCO DO SUL</t>
  </si>
  <si>
    <t xml:space="preserve">2418967 HOSPITAL MONSENHOR JOSE LOCKS DE SAO JOAO BATISTA</t>
  </si>
  <si>
    <t xml:space="preserve">421630 São João Batista</t>
  </si>
  <si>
    <t xml:space="preserve">SAO JOAO BATISTA</t>
  </si>
  <si>
    <t xml:space="preserve">2304155 HOSPITAL SAO ROQUE DE SEARA</t>
  </si>
  <si>
    <t xml:space="preserve">421750 Seara</t>
  </si>
  <si>
    <t xml:space="preserve">SEARA</t>
  </si>
  <si>
    <t xml:space="preserve">2490935 HOSPITAL FELIX DA COSTA GOMES</t>
  </si>
  <si>
    <t xml:space="preserve">421830 Três Barras</t>
  </si>
  <si>
    <t xml:space="preserve">TRES BARRAS</t>
  </si>
  <si>
    <t xml:space="preserve">2419653 HOSPITAL NOSSA SENHORA DA CONCEICAO HNSC</t>
  </si>
  <si>
    <t xml:space="preserve">421900 Urussanga</t>
  </si>
  <si>
    <t xml:space="preserve">URUSSANGA</t>
  </si>
  <si>
    <t xml:space="preserve">Total</t>
  </si>
  <si>
    <t xml:space="preserve">*Desconto conforme deliberação nº 304/CIB/2024.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</si>
</sst>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_-&quot;R$ &quot;* #,##0.00_-;&quot;-R$ &quot;* #,##0.00_-;_-&quot;R$ &quot;* \-??_-;_-@_-"/>
    <numFmt numFmtId="166" formatCode="_-&quot;R$ &quot;* #,##0.00_-;&quot;-R$ &quot;* #,##0.00_-;_-&quot;R$ &quot;* \-??_-;_-@_-"/>
    <numFmt numFmtId="167" formatCode="&quot;R$ &quot;#,##0.00;[RED]&quot;-R$ &quot;#,##0.00"/>
    <numFmt numFmtId="168" formatCode="&quot;R$ &quot;#,##0.00;[RED]&quot;-R$ &quot;#,##0.00"/>
  </numFmts>
  <fonts count="8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sz val="10"/>
      <color rgb="FF000000"/>
      <name val="Calibri"/>
      <family val="2"/>
      <charset val="1"/>
    </font>
    <font>
      <b val="true"/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DCDCDC"/>
        <bgColor rgb="FFC0C0C0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hair"/>
      <right style="hair"/>
      <top style="hair"/>
      <bottom style="hair"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2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2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4" fillId="2" borderId="1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3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3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2" xfId="1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3" borderId="2" xfId="1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3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3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Moeda 2" xfId="20"/>
    <cellStyle name="Moeda 3" xfId="21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CDCD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J70"/>
  <sheetViews>
    <sheetView showFormulas="false" showGridLines="true" showRowColHeaders="true" showZeros="true" rightToLeft="false" tabSelected="true" showOutlineSymbols="true" defaultGridColor="true" view="normal" topLeftCell="A2" colorId="64" zoomScale="100" zoomScaleNormal="100" zoomScalePageLayoutView="100" workbookViewId="0">
      <selection pane="topLeft" activeCell="F71" activeCellId="0" sqref="F71"/>
    </sheetView>
  </sheetViews>
  <sheetFormatPr defaultColWidth="9.15625" defaultRowHeight="15" zeroHeight="false" outlineLevelRow="0" outlineLevelCol="0"/>
  <cols>
    <col collapsed="false" customWidth="true" hidden="false" outlineLevel="0" max="1" min="1" style="0" width="62.86"/>
    <col collapsed="false" customWidth="true" hidden="false" outlineLevel="0" max="2" min="2" style="0" width="31.57"/>
    <col collapsed="false" customWidth="true" hidden="false" outlineLevel="0" max="3" min="3" style="1" width="16.86"/>
    <col collapsed="false" customWidth="true" hidden="false" outlineLevel="0" max="4" min="4" style="1" width="28.99"/>
    <col collapsed="false" customWidth="true" hidden="false" outlineLevel="0" max="5" min="5" style="1" width="16.86"/>
    <col collapsed="false" customWidth="true" hidden="false" outlineLevel="0" max="6" min="6" style="0" width="16.86"/>
    <col collapsed="false" customWidth="true" hidden="false" outlineLevel="0" max="7" min="7" style="0" width="15.86"/>
    <col collapsed="false" customWidth="false" hidden="false" outlineLevel="0" max="8" min="8" style="2" width="9.14"/>
  </cols>
  <sheetData>
    <row r="1" customFormat="false" ht="15" hidden="false" customHeight="false" outlineLevel="0" collapsed="false">
      <c r="A1" s="3" t="s">
        <v>0</v>
      </c>
      <c r="D1" s="2"/>
      <c r="E1" s="2"/>
      <c r="F1" s="1"/>
    </row>
    <row r="2" customFormat="false" ht="15" hidden="false" customHeight="false" outlineLevel="0" collapsed="false">
      <c r="A2" s="3" t="s">
        <v>1</v>
      </c>
      <c r="D2" s="2"/>
      <c r="E2" s="2"/>
      <c r="F2" s="1"/>
    </row>
    <row r="3" customFormat="false" ht="15" hidden="false" customHeight="false" outlineLevel="0" collapsed="false">
      <c r="A3" s="3" t="s">
        <v>2</v>
      </c>
      <c r="D3" s="2"/>
      <c r="E3" s="2"/>
      <c r="F3" s="1"/>
    </row>
    <row r="4" customFormat="false" ht="15" hidden="false" customHeight="false" outlineLevel="0" collapsed="false">
      <c r="A4" s="3" t="s">
        <v>3</v>
      </c>
      <c r="D4" s="2"/>
      <c r="E4" s="2"/>
      <c r="F4" s="1"/>
    </row>
    <row r="5" customFormat="false" ht="15" hidden="false" customHeight="false" outlineLevel="0" collapsed="false">
      <c r="A5" s="3" t="s">
        <v>4</v>
      </c>
      <c r="C5" s="4"/>
      <c r="D5" s="2"/>
      <c r="E5" s="2"/>
      <c r="F5" s="1"/>
    </row>
    <row r="6" customFormat="false" ht="15" hidden="false" customHeight="false" outlineLevel="0" collapsed="false">
      <c r="D6" s="2"/>
      <c r="E6" s="2"/>
      <c r="F6" s="1"/>
    </row>
    <row r="7" s="7" customFormat="true" ht="12.75" hidden="false" customHeight="false" outlineLevel="0" collapsed="false">
      <c r="A7" s="5" t="s">
        <v>5</v>
      </c>
      <c r="B7" s="5"/>
      <c r="C7" s="5"/>
      <c r="D7" s="5"/>
      <c r="E7" s="5"/>
      <c r="F7" s="5"/>
      <c r="G7" s="5"/>
      <c r="H7" s="6"/>
      <c r="I7" s="6"/>
      <c r="J7" s="6"/>
    </row>
    <row r="8" customFormat="false" ht="13.8" hidden="false" customHeight="false" outlineLevel="0" collapsed="false">
      <c r="A8" s="8" t="s">
        <v>6</v>
      </c>
      <c r="B8" s="8" t="s">
        <v>7</v>
      </c>
      <c r="C8" s="9" t="s">
        <v>8</v>
      </c>
      <c r="D8" s="8" t="s">
        <v>9</v>
      </c>
      <c r="E8" s="9" t="s">
        <v>10</v>
      </c>
      <c r="F8" s="10" t="s">
        <v>11</v>
      </c>
      <c r="G8" s="11" t="s">
        <v>12</v>
      </c>
    </row>
    <row r="9" customFormat="false" ht="13.8" hidden="false" customHeight="false" outlineLevel="0" collapsed="false">
      <c r="A9" s="12" t="s">
        <v>13</v>
      </c>
      <c r="B9" s="12" t="s">
        <v>14</v>
      </c>
      <c r="C9" s="13" t="n">
        <v>93102.63</v>
      </c>
      <c r="D9" s="12" t="s">
        <v>15</v>
      </c>
      <c r="E9" s="13" t="n">
        <v>36031.08</v>
      </c>
      <c r="F9" s="14" t="n">
        <f aca="false">C9-E9</f>
        <v>57071.55</v>
      </c>
      <c r="G9" s="13"/>
    </row>
    <row r="10" customFormat="false" ht="13.8" hidden="false" customHeight="false" outlineLevel="0" collapsed="false">
      <c r="A10" s="15" t="s">
        <v>16</v>
      </c>
      <c r="B10" s="15" t="s">
        <v>17</v>
      </c>
      <c r="C10" s="16" t="n">
        <v>0</v>
      </c>
      <c r="D10" s="15" t="s">
        <v>18</v>
      </c>
      <c r="E10" s="16" t="n">
        <v>303786.39</v>
      </c>
      <c r="F10" s="17"/>
      <c r="G10" s="18" t="n">
        <v>-303786.39</v>
      </c>
    </row>
    <row r="11" customFormat="false" ht="13.8" hidden="false" customHeight="false" outlineLevel="0" collapsed="false">
      <c r="A11" s="12" t="s">
        <v>19</v>
      </c>
      <c r="B11" s="12" t="s">
        <v>20</v>
      </c>
      <c r="C11" s="13" t="n">
        <v>126113.87</v>
      </c>
      <c r="D11" s="12" t="s">
        <v>21</v>
      </c>
      <c r="E11" s="13" t="n">
        <v>1829465.57</v>
      </c>
      <c r="F11" s="14"/>
      <c r="G11" s="19" t="n">
        <v>-786628.18</v>
      </c>
    </row>
    <row r="12" customFormat="false" ht="13.8" hidden="false" customHeight="false" outlineLevel="0" collapsed="false">
      <c r="A12" s="12" t="s">
        <v>22</v>
      </c>
      <c r="B12" s="12" t="s">
        <v>20</v>
      </c>
      <c r="C12" s="13" t="n">
        <v>74822.33</v>
      </c>
      <c r="D12" s="12"/>
      <c r="E12" s="12"/>
      <c r="F12" s="14"/>
      <c r="G12" s="19"/>
    </row>
    <row r="13" customFormat="false" ht="13.8" hidden="false" customHeight="false" outlineLevel="0" collapsed="false">
      <c r="A13" s="12" t="s">
        <v>23</v>
      </c>
      <c r="B13" s="12" t="s">
        <v>20</v>
      </c>
      <c r="C13" s="13" t="n">
        <v>156309.4</v>
      </c>
      <c r="D13" s="12"/>
      <c r="E13" s="12"/>
      <c r="F13" s="14"/>
      <c r="G13" s="19"/>
    </row>
    <row r="14" customFormat="false" ht="13.8" hidden="false" customHeight="false" outlineLevel="0" collapsed="false">
      <c r="A14" s="12" t="s">
        <v>24</v>
      </c>
      <c r="B14" s="12" t="s">
        <v>20</v>
      </c>
      <c r="C14" s="13" t="n">
        <v>441021.38</v>
      </c>
      <c r="D14" s="12"/>
      <c r="E14" s="12"/>
      <c r="F14" s="14"/>
      <c r="G14" s="19"/>
    </row>
    <row r="15" customFormat="false" ht="13.8" hidden="false" customHeight="false" outlineLevel="0" collapsed="false">
      <c r="A15" s="12" t="s">
        <v>25</v>
      </c>
      <c r="B15" s="12" t="s">
        <v>20</v>
      </c>
      <c r="C15" s="13" t="n">
        <v>213141.66</v>
      </c>
      <c r="D15" s="12"/>
      <c r="E15" s="12"/>
      <c r="F15" s="14"/>
      <c r="G15" s="19"/>
    </row>
    <row r="16" customFormat="false" ht="13.8" hidden="false" customHeight="false" outlineLevel="0" collapsed="false">
      <c r="A16" s="12" t="s">
        <v>26</v>
      </c>
      <c r="B16" s="12" t="s">
        <v>20</v>
      </c>
      <c r="C16" s="13" t="n">
        <v>31428.75</v>
      </c>
      <c r="D16" s="12"/>
      <c r="E16" s="12"/>
      <c r="F16" s="14"/>
      <c r="G16" s="19"/>
    </row>
    <row r="17" customFormat="false" ht="13.8" hidden="false" customHeight="false" outlineLevel="0" collapsed="false">
      <c r="A17" s="15" t="s">
        <v>27</v>
      </c>
      <c r="B17" s="15" t="s">
        <v>28</v>
      </c>
      <c r="C17" s="16" t="n">
        <v>2625015.13</v>
      </c>
      <c r="D17" s="15" t="s">
        <v>29</v>
      </c>
      <c r="E17" s="16" t="n">
        <v>1105447.99</v>
      </c>
      <c r="F17" s="17" t="n">
        <f aca="false">C17+C18-E17</f>
        <v>1779381.47</v>
      </c>
      <c r="G17" s="18"/>
    </row>
    <row r="18" customFormat="false" ht="13.8" hidden="false" customHeight="false" outlineLevel="0" collapsed="false">
      <c r="A18" s="15" t="s">
        <v>30</v>
      </c>
      <c r="B18" s="15" t="s">
        <v>28</v>
      </c>
      <c r="C18" s="16" t="n">
        <v>259814.33</v>
      </c>
      <c r="D18" s="15"/>
      <c r="E18" s="15"/>
      <c r="F18" s="17"/>
      <c r="G18" s="18"/>
    </row>
    <row r="19" customFormat="false" ht="13.8" hidden="false" customHeight="false" outlineLevel="0" collapsed="false">
      <c r="A19" s="12" t="s">
        <v>31</v>
      </c>
      <c r="B19" s="12" t="s">
        <v>32</v>
      </c>
      <c r="C19" s="13" t="n">
        <v>0</v>
      </c>
      <c r="D19" s="12" t="s">
        <v>33</v>
      </c>
      <c r="E19" s="13" t="n">
        <v>107319.48</v>
      </c>
      <c r="F19" s="14"/>
      <c r="G19" s="19" t="n">
        <v>-107319.48</v>
      </c>
    </row>
    <row r="20" customFormat="false" ht="13.8" hidden="false" customHeight="false" outlineLevel="0" collapsed="false">
      <c r="A20" s="15" t="s">
        <v>34</v>
      </c>
      <c r="B20" s="15" t="s">
        <v>35</v>
      </c>
      <c r="C20" s="16" t="n">
        <v>197390.46</v>
      </c>
      <c r="D20" s="15" t="s">
        <v>36</v>
      </c>
      <c r="E20" s="16" t="n">
        <v>167833.34</v>
      </c>
      <c r="F20" s="17" t="n">
        <f aca="false">C20-E20</f>
        <v>29557.12</v>
      </c>
      <c r="G20" s="18"/>
    </row>
    <row r="21" customFormat="false" ht="13.8" hidden="false" customHeight="false" outlineLevel="0" collapsed="false">
      <c r="A21" s="12" t="s">
        <v>37</v>
      </c>
      <c r="B21" s="12" t="s">
        <v>38</v>
      </c>
      <c r="C21" s="13" t="n">
        <v>7104.51</v>
      </c>
      <c r="D21" s="12" t="s">
        <v>39</v>
      </c>
      <c r="E21" s="13" t="n">
        <v>573776.71</v>
      </c>
      <c r="F21" s="14"/>
      <c r="G21" s="19" t="n">
        <v>-547388.53</v>
      </c>
    </row>
    <row r="22" customFormat="false" ht="13.8" hidden="false" customHeight="false" outlineLevel="0" collapsed="false">
      <c r="A22" s="12" t="s">
        <v>40</v>
      </c>
      <c r="B22" s="12" t="s">
        <v>38</v>
      </c>
      <c r="C22" s="13" t="n">
        <v>8119.44</v>
      </c>
      <c r="D22" s="12"/>
      <c r="E22" s="12"/>
      <c r="F22" s="14"/>
      <c r="G22" s="19"/>
    </row>
    <row r="23" customFormat="false" ht="13.8" hidden="false" customHeight="false" outlineLevel="0" collapsed="false">
      <c r="A23" s="12" t="s">
        <v>41</v>
      </c>
      <c r="B23" s="12" t="s">
        <v>38</v>
      </c>
      <c r="C23" s="13" t="n">
        <v>11164.23</v>
      </c>
      <c r="D23" s="12"/>
      <c r="E23" s="12"/>
      <c r="F23" s="14"/>
      <c r="G23" s="19"/>
    </row>
    <row r="24" customFormat="false" ht="13.8" hidden="false" customHeight="false" outlineLevel="0" collapsed="false">
      <c r="A24" s="15" t="s">
        <v>42</v>
      </c>
      <c r="B24" s="15" t="s">
        <v>43</v>
      </c>
      <c r="C24" s="16" t="n">
        <v>49814.92</v>
      </c>
      <c r="D24" s="15" t="s">
        <v>44</v>
      </c>
      <c r="E24" s="16" t="n">
        <v>214001.58</v>
      </c>
      <c r="F24" s="17" t="n">
        <f aca="false">(C24+C25+C26)-E24</f>
        <v>261221.94</v>
      </c>
      <c r="G24" s="18"/>
    </row>
    <row r="25" customFormat="false" ht="13.8" hidden="false" customHeight="false" outlineLevel="0" collapsed="false">
      <c r="A25" s="15" t="s">
        <v>45</v>
      </c>
      <c r="B25" s="15" t="s">
        <v>43</v>
      </c>
      <c r="C25" s="16" t="n">
        <v>326425.1</v>
      </c>
      <c r="D25" s="15"/>
      <c r="E25" s="15"/>
      <c r="F25" s="17"/>
      <c r="G25" s="18"/>
    </row>
    <row r="26" customFormat="false" ht="13.8" hidden="false" customHeight="false" outlineLevel="0" collapsed="false">
      <c r="A26" s="15" t="s">
        <v>46</v>
      </c>
      <c r="B26" s="15" t="s">
        <v>43</v>
      </c>
      <c r="C26" s="16" t="n">
        <v>98983.5</v>
      </c>
      <c r="D26" s="15"/>
      <c r="E26" s="15"/>
      <c r="F26" s="17"/>
      <c r="G26" s="18"/>
    </row>
    <row r="27" customFormat="false" ht="13.8" hidden="false" customHeight="false" outlineLevel="0" collapsed="false">
      <c r="A27" s="12" t="s">
        <v>47</v>
      </c>
      <c r="B27" s="12" t="s">
        <v>48</v>
      </c>
      <c r="C27" s="13" t="n">
        <v>61650</v>
      </c>
      <c r="D27" s="12" t="s">
        <v>49</v>
      </c>
      <c r="E27" s="13" t="n">
        <v>448573.9</v>
      </c>
      <c r="F27" s="14" t="n">
        <f aca="false">(C27+C28+C29+C30+C31+C32)-E27</f>
        <v>1122014.38</v>
      </c>
      <c r="G27" s="19"/>
    </row>
    <row r="28" customFormat="false" ht="13.8" hidden="false" customHeight="false" outlineLevel="0" collapsed="false">
      <c r="A28" s="12" t="s">
        <v>50</v>
      </c>
      <c r="B28" s="12" t="s">
        <v>48</v>
      </c>
      <c r="C28" s="13" t="n">
        <v>106691.19</v>
      </c>
      <c r="D28" s="12"/>
      <c r="E28" s="12"/>
      <c r="F28" s="14"/>
      <c r="G28" s="19"/>
    </row>
    <row r="29" customFormat="false" ht="13.8" hidden="false" customHeight="false" outlineLevel="0" collapsed="false">
      <c r="A29" s="12" t="s">
        <v>51</v>
      </c>
      <c r="B29" s="12" t="s">
        <v>48</v>
      </c>
      <c r="C29" s="13" t="n">
        <v>444570.17</v>
      </c>
      <c r="D29" s="12"/>
      <c r="E29" s="12"/>
      <c r="F29" s="14"/>
      <c r="G29" s="19"/>
    </row>
    <row r="30" customFormat="false" ht="13.8" hidden="false" customHeight="false" outlineLevel="0" collapsed="false">
      <c r="A30" s="12" t="s">
        <v>52</v>
      </c>
      <c r="B30" s="12" t="s">
        <v>48</v>
      </c>
      <c r="C30" s="13" t="n">
        <v>3253.2</v>
      </c>
      <c r="D30" s="12"/>
      <c r="E30" s="12"/>
      <c r="F30" s="14"/>
      <c r="G30" s="19"/>
    </row>
    <row r="31" customFormat="false" ht="13.8" hidden="false" customHeight="false" outlineLevel="0" collapsed="false">
      <c r="A31" s="12" t="s">
        <v>53</v>
      </c>
      <c r="B31" s="12" t="s">
        <v>48</v>
      </c>
      <c r="C31" s="13" t="n">
        <v>919263.71</v>
      </c>
      <c r="D31" s="12"/>
      <c r="E31" s="12"/>
      <c r="F31" s="14"/>
      <c r="G31" s="19"/>
    </row>
    <row r="32" customFormat="false" ht="13.8" hidden="false" customHeight="false" outlineLevel="0" collapsed="false">
      <c r="A32" s="12" t="s">
        <v>54</v>
      </c>
      <c r="B32" s="12" t="s">
        <v>48</v>
      </c>
      <c r="C32" s="13" t="n">
        <v>35160.01</v>
      </c>
      <c r="D32" s="12"/>
      <c r="E32" s="12"/>
      <c r="F32" s="14"/>
      <c r="G32" s="19"/>
    </row>
    <row r="33" customFormat="false" ht="13.8" hidden="false" customHeight="false" outlineLevel="0" collapsed="false">
      <c r="A33" s="15" t="s">
        <v>55</v>
      </c>
      <c r="B33" s="15" t="s">
        <v>56</v>
      </c>
      <c r="C33" s="16" t="n">
        <v>0</v>
      </c>
      <c r="D33" s="15" t="s">
        <v>57</v>
      </c>
      <c r="E33" s="16" t="n">
        <v>4208.66</v>
      </c>
      <c r="F33" s="17"/>
      <c r="G33" s="18" t="n">
        <v>-4208.66</v>
      </c>
    </row>
    <row r="34" customFormat="false" ht="13.8" hidden="false" customHeight="false" outlineLevel="0" collapsed="false">
      <c r="A34" s="12" t="s">
        <v>58</v>
      </c>
      <c r="B34" s="12" t="s">
        <v>59</v>
      </c>
      <c r="C34" s="13" t="n">
        <v>600</v>
      </c>
      <c r="D34" s="12" t="s">
        <v>60</v>
      </c>
      <c r="E34" s="13" t="n">
        <v>100421.06</v>
      </c>
      <c r="F34" s="14"/>
      <c r="G34" s="19" t="n">
        <v>-2638.61</v>
      </c>
    </row>
    <row r="35" customFormat="false" ht="13.8" hidden="false" customHeight="false" outlineLevel="0" collapsed="false">
      <c r="A35" s="12" t="s">
        <v>61</v>
      </c>
      <c r="B35" s="12" t="s">
        <v>59</v>
      </c>
      <c r="C35" s="13" t="n">
        <v>97182.45</v>
      </c>
      <c r="D35" s="12"/>
      <c r="E35" s="12"/>
      <c r="F35" s="14"/>
      <c r="G35" s="19"/>
    </row>
    <row r="36" customFormat="false" ht="13.8" hidden="false" customHeight="false" outlineLevel="0" collapsed="false">
      <c r="A36" s="15" t="s">
        <v>62</v>
      </c>
      <c r="B36" s="15" t="s">
        <v>63</v>
      </c>
      <c r="C36" s="16" t="n">
        <v>0</v>
      </c>
      <c r="D36" s="15" t="s">
        <v>64</v>
      </c>
      <c r="E36" s="16" t="n">
        <v>37160.6</v>
      </c>
      <c r="F36" s="17"/>
      <c r="G36" s="18" t="n">
        <v>-37160.6</v>
      </c>
    </row>
    <row r="37" customFormat="false" ht="13.8" hidden="false" customHeight="false" outlineLevel="0" collapsed="false">
      <c r="A37" s="12" t="s">
        <v>65</v>
      </c>
      <c r="B37" s="12" t="s">
        <v>66</v>
      </c>
      <c r="C37" s="13" t="n">
        <v>754935.12</v>
      </c>
      <c r="D37" s="12" t="s">
        <v>67</v>
      </c>
      <c r="E37" s="13" t="n">
        <v>306211.43</v>
      </c>
      <c r="F37" s="14" t="n">
        <f aca="false">C37-E37</f>
        <v>448723.69</v>
      </c>
      <c r="G37" s="19"/>
    </row>
    <row r="38" customFormat="false" ht="13.8" hidden="false" customHeight="false" outlineLevel="0" collapsed="false">
      <c r="A38" s="15" t="s">
        <v>68</v>
      </c>
      <c r="B38" s="15" t="s">
        <v>69</v>
      </c>
      <c r="C38" s="16" t="n">
        <v>67354.77</v>
      </c>
      <c r="D38" s="15" t="s">
        <v>70</v>
      </c>
      <c r="E38" s="16" t="n">
        <v>118681.07</v>
      </c>
      <c r="F38" s="17"/>
      <c r="G38" s="18" t="n">
        <v>-51326.3</v>
      </c>
    </row>
    <row r="39" customFormat="false" ht="13.8" hidden="false" customHeight="false" outlineLevel="0" collapsed="false">
      <c r="A39" s="12" t="s">
        <v>71</v>
      </c>
      <c r="B39" s="12" t="s">
        <v>72</v>
      </c>
      <c r="C39" s="13" t="n">
        <v>272665.11</v>
      </c>
      <c r="D39" s="12" t="s">
        <v>73</v>
      </c>
      <c r="E39" s="13" t="n">
        <v>1769867.36</v>
      </c>
      <c r="F39" s="14"/>
      <c r="G39" s="19" t="n">
        <v>-1497202.25</v>
      </c>
    </row>
    <row r="40" customFormat="false" ht="13.8" hidden="false" customHeight="false" outlineLevel="0" collapsed="false">
      <c r="A40" s="15" t="s">
        <v>74</v>
      </c>
      <c r="B40" s="15" t="s">
        <v>75</v>
      </c>
      <c r="C40" s="16" t="n">
        <v>393450.48</v>
      </c>
      <c r="D40" s="15" t="s">
        <v>76</v>
      </c>
      <c r="E40" s="16" t="n">
        <v>210186.5</v>
      </c>
      <c r="F40" s="17" t="n">
        <f aca="false">C40-E40</f>
        <v>183263.98</v>
      </c>
      <c r="G40" s="18"/>
    </row>
    <row r="41" customFormat="false" ht="13.8" hidden="false" customHeight="false" outlineLevel="0" collapsed="false">
      <c r="A41" s="12" t="s">
        <v>77</v>
      </c>
      <c r="B41" s="12" t="s">
        <v>78</v>
      </c>
      <c r="C41" s="13" t="n">
        <v>545643.96</v>
      </c>
      <c r="D41" s="12" t="s">
        <v>79</v>
      </c>
      <c r="E41" s="13" t="n">
        <v>1126260.43</v>
      </c>
      <c r="F41" s="14"/>
      <c r="G41" s="19" t="n">
        <v>-243511.91</v>
      </c>
    </row>
    <row r="42" customFormat="false" ht="13.8" hidden="false" customHeight="false" outlineLevel="0" collapsed="false">
      <c r="A42" s="12" t="s">
        <v>80</v>
      </c>
      <c r="B42" s="12" t="s">
        <v>78</v>
      </c>
      <c r="C42" s="13" t="n">
        <v>337104.56</v>
      </c>
      <c r="D42" s="12"/>
      <c r="E42" s="12"/>
      <c r="F42" s="14"/>
      <c r="G42" s="19"/>
    </row>
    <row r="43" customFormat="false" ht="13.8" hidden="false" customHeight="false" outlineLevel="0" collapsed="false">
      <c r="A43" s="15" t="s">
        <v>81</v>
      </c>
      <c r="B43" s="15" t="s">
        <v>82</v>
      </c>
      <c r="C43" s="16" t="n">
        <v>821069.69</v>
      </c>
      <c r="D43" s="15" t="s">
        <v>83</v>
      </c>
      <c r="E43" s="16" t="n">
        <v>3995552.96</v>
      </c>
      <c r="F43" s="17"/>
      <c r="G43" s="18" t="n">
        <v>-1082063.59</v>
      </c>
    </row>
    <row r="44" customFormat="false" ht="13.8" hidden="false" customHeight="false" outlineLevel="0" collapsed="false">
      <c r="A44" s="15" t="s">
        <v>84</v>
      </c>
      <c r="B44" s="15" t="s">
        <v>82</v>
      </c>
      <c r="C44" s="16" t="n">
        <v>1328019.71</v>
      </c>
      <c r="D44" s="15"/>
      <c r="E44" s="15"/>
      <c r="F44" s="17"/>
      <c r="G44" s="18"/>
    </row>
    <row r="45" customFormat="false" ht="13.8" hidden="false" customHeight="false" outlineLevel="0" collapsed="false">
      <c r="A45" s="15" t="s">
        <v>85</v>
      </c>
      <c r="B45" s="15" t="s">
        <v>82</v>
      </c>
      <c r="C45" s="16" t="n">
        <v>86564.64</v>
      </c>
      <c r="D45" s="15"/>
      <c r="E45" s="15"/>
      <c r="F45" s="17"/>
      <c r="G45" s="18"/>
    </row>
    <row r="46" customFormat="false" ht="13.8" hidden="false" customHeight="false" outlineLevel="0" collapsed="false">
      <c r="A46" s="15" t="s">
        <v>86</v>
      </c>
      <c r="B46" s="15" t="s">
        <v>82</v>
      </c>
      <c r="C46" s="16" t="n">
        <v>283098.4</v>
      </c>
      <c r="D46" s="15"/>
      <c r="E46" s="15"/>
      <c r="F46" s="17"/>
      <c r="G46" s="18"/>
    </row>
    <row r="47" customFormat="false" ht="13.8" hidden="false" customHeight="false" outlineLevel="0" collapsed="false">
      <c r="A47" s="15" t="s">
        <v>87</v>
      </c>
      <c r="B47" s="15" t="s">
        <v>82</v>
      </c>
      <c r="C47" s="16" t="n">
        <v>394736.93</v>
      </c>
      <c r="D47" s="15"/>
      <c r="E47" s="15"/>
      <c r="F47" s="17"/>
      <c r="G47" s="18"/>
    </row>
    <row r="48" customFormat="false" ht="13.8" hidden="false" customHeight="false" outlineLevel="0" collapsed="false">
      <c r="A48" s="12" t="s">
        <v>88</v>
      </c>
      <c r="B48" s="12" t="s">
        <v>89</v>
      </c>
      <c r="C48" s="13" t="n">
        <v>297298.13</v>
      </c>
      <c r="D48" s="12" t="s">
        <v>90</v>
      </c>
      <c r="E48" s="13" t="n">
        <v>443883.1</v>
      </c>
      <c r="F48" s="14"/>
      <c r="G48" s="19" t="n">
        <v>-11847.9</v>
      </c>
    </row>
    <row r="49" customFormat="false" ht="13.8" hidden="false" customHeight="false" outlineLevel="0" collapsed="false">
      <c r="A49" s="12" t="s">
        <v>91</v>
      </c>
      <c r="B49" s="12" t="s">
        <v>89</v>
      </c>
      <c r="C49" s="13" t="n">
        <v>134737.07</v>
      </c>
      <c r="D49" s="12"/>
      <c r="E49" s="12"/>
      <c r="F49" s="14"/>
      <c r="G49" s="19"/>
    </row>
    <row r="50" customFormat="false" ht="13.8" hidden="false" customHeight="false" outlineLevel="0" collapsed="false">
      <c r="A50" s="15" t="s">
        <v>92</v>
      </c>
      <c r="B50" s="15" t="s">
        <v>93</v>
      </c>
      <c r="C50" s="16" t="n">
        <v>0</v>
      </c>
      <c r="D50" s="15" t="s">
        <v>94</v>
      </c>
      <c r="E50" s="16" t="n">
        <v>3027.14</v>
      </c>
      <c r="F50" s="17"/>
      <c r="G50" s="18" t="n">
        <v>-3027.14</v>
      </c>
    </row>
    <row r="51" customFormat="false" ht="13.8" hidden="false" customHeight="false" outlineLevel="0" collapsed="false">
      <c r="A51" s="12" t="s">
        <v>95</v>
      </c>
      <c r="B51" s="12" t="s">
        <v>96</v>
      </c>
      <c r="C51" s="13" t="n">
        <v>0</v>
      </c>
      <c r="D51" s="12" t="s">
        <v>97</v>
      </c>
      <c r="E51" s="13" t="n">
        <v>52244.47</v>
      </c>
      <c r="F51" s="14"/>
      <c r="G51" s="19" t="n">
        <v>-52244.47</v>
      </c>
    </row>
    <row r="52" customFormat="false" ht="13.8" hidden="false" customHeight="false" outlineLevel="0" collapsed="false">
      <c r="A52" s="15" t="s">
        <v>98</v>
      </c>
      <c r="B52" s="15" t="s">
        <v>99</v>
      </c>
      <c r="C52" s="16" t="n">
        <v>30587.28</v>
      </c>
      <c r="D52" s="15" t="s">
        <v>100</v>
      </c>
      <c r="E52" s="16" t="n">
        <v>35075.4</v>
      </c>
      <c r="F52" s="17"/>
      <c r="G52" s="18" t="n">
        <v>-4488.12</v>
      </c>
    </row>
    <row r="53" customFormat="false" ht="13.8" hidden="false" customHeight="false" outlineLevel="0" collapsed="false">
      <c r="A53" s="12" t="s">
        <v>101</v>
      </c>
      <c r="B53" s="12" t="s">
        <v>102</v>
      </c>
      <c r="C53" s="13" t="n">
        <v>1500</v>
      </c>
      <c r="D53" s="12" t="s">
        <v>103</v>
      </c>
      <c r="E53" s="13" t="n">
        <v>226193.28</v>
      </c>
      <c r="F53" s="14"/>
      <c r="G53" s="19" t="n">
        <v>-224693.28</v>
      </c>
    </row>
    <row r="54" customFormat="false" ht="13.8" hidden="false" customHeight="false" outlineLevel="0" collapsed="false">
      <c r="A54" s="15" t="s">
        <v>104</v>
      </c>
      <c r="B54" s="15" t="s">
        <v>105</v>
      </c>
      <c r="C54" s="16" t="n">
        <v>126523.92</v>
      </c>
      <c r="D54" s="15" t="s">
        <v>106</v>
      </c>
      <c r="E54" s="16" t="n">
        <v>77993.15</v>
      </c>
      <c r="F54" s="17" t="n">
        <f aca="false">C54-E54</f>
        <v>48530.77</v>
      </c>
      <c r="G54" s="18"/>
    </row>
    <row r="55" customFormat="false" ht="13.8" hidden="false" customHeight="false" outlineLevel="0" collapsed="false">
      <c r="A55" s="12" t="s">
        <v>107</v>
      </c>
      <c r="B55" s="12" t="s">
        <v>108</v>
      </c>
      <c r="C55" s="13" t="n">
        <v>3444.24</v>
      </c>
      <c r="D55" s="12" t="s">
        <v>109</v>
      </c>
      <c r="E55" s="13" t="n">
        <v>35127.51</v>
      </c>
      <c r="F55" s="14"/>
      <c r="G55" s="19" t="n">
        <v>-31683.27</v>
      </c>
    </row>
    <row r="56" customFormat="false" ht="13.8" hidden="false" customHeight="false" outlineLevel="0" collapsed="false">
      <c r="A56" s="15" t="s">
        <v>110</v>
      </c>
      <c r="B56" s="15" t="s">
        <v>111</v>
      </c>
      <c r="C56" s="16" t="n">
        <v>97425.8</v>
      </c>
      <c r="D56" s="15" t="s">
        <v>112</v>
      </c>
      <c r="E56" s="16" t="n">
        <v>911784.44</v>
      </c>
      <c r="F56" s="17"/>
      <c r="G56" s="18" t="n">
        <v>-539230.58</v>
      </c>
    </row>
    <row r="57" customFormat="false" ht="13.8" hidden="false" customHeight="false" outlineLevel="0" collapsed="false">
      <c r="A57" s="15" t="s">
        <v>113</v>
      </c>
      <c r="B57" s="15" t="s">
        <v>111</v>
      </c>
      <c r="C57" s="16" t="n">
        <v>236520.87</v>
      </c>
      <c r="D57" s="15"/>
      <c r="E57" s="15"/>
      <c r="F57" s="17"/>
      <c r="G57" s="18"/>
    </row>
    <row r="58" customFormat="false" ht="13.8" hidden="false" customHeight="false" outlineLevel="0" collapsed="false">
      <c r="A58" s="15" t="s">
        <v>114</v>
      </c>
      <c r="B58" s="15" t="s">
        <v>111</v>
      </c>
      <c r="C58" s="16" t="n">
        <v>3613.36</v>
      </c>
      <c r="D58" s="15"/>
      <c r="E58" s="15"/>
      <c r="F58" s="17"/>
      <c r="G58" s="18"/>
    </row>
    <row r="59" customFormat="false" ht="13.8" hidden="false" customHeight="false" outlineLevel="0" collapsed="false">
      <c r="A59" s="15" t="s">
        <v>115</v>
      </c>
      <c r="B59" s="15" t="s">
        <v>111</v>
      </c>
      <c r="C59" s="16" t="n">
        <v>25878.78</v>
      </c>
      <c r="D59" s="15"/>
      <c r="E59" s="15"/>
      <c r="F59" s="17"/>
      <c r="G59" s="18"/>
    </row>
    <row r="60" customFormat="false" ht="13.8" hidden="false" customHeight="false" outlineLevel="0" collapsed="false">
      <c r="A60" s="15" t="s">
        <v>116</v>
      </c>
      <c r="B60" s="15" t="s">
        <v>111</v>
      </c>
      <c r="C60" s="16" t="n">
        <v>9115.05</v>
      </c>
      <c r="D60" s="15"/>
      <c r="E60" s="15"/>
      <c r="F60" s="17"/>
      <c r="G60" s="18"/>
    </row>
    <row r="61" customFormat="false" ht="13.8" hidden="false" customHeight="false" outlineLevel="0" collapsed="false">
      <c r="A61" s="12" t="s">
        <v>117</v>
      </c>
      <c r="B61" s="12" t="s">
        <v>118</v>
      </c>
      <c r="C61" s="13" t="n">
        <v>1457635.64</v>
      </c>
      <c r="D61" s="12" t="s">
        <v>119</v>
      </c>
      <c r="E61" s="13" t="n">
        <v>765620.58</v>
      </c>
      <c r="F61" s="14" t="n">
        <f aca="false">C61-E61</f>
        <v>692015.06</v>
      </c>
      <c r="G61" s="20"/>
    </row>
    <row r="62" customFormat="false" ht="13.8" hidden="false" customHeight="false" outlineLevel="0" collapsed="false">
      <c r="A62" s="15" t="s">
        <v>120</v>
      </c>
      <c r="B62" s="15" t="s">
        <v>121</v>
      </c>
      <c r="C62" s="16" t="n">
        <v>535003.71</v>
      </c>
      <c r="D62" s="15" t="s">
        <v>122</v>
      </c>
      <c r="E62" s="16" t="n">
        <v>676247</v>
      </c>
      <c r="F62" s="17"/>
      <c r="G62" s="18" t="n">
        <v>-141243.29</v>
      </c>
    </row>
    <row r="63" customFormat="false" ht="13.8" hidden="false" customHeight="false" outlineLevel="0" collapsed="false">
      <c r="A63" s="12" t="s">
        <v>123</v>
      </c>
      <c r="B63" s="12" t="s">
        <v>124</v>
      </c>
      <c r="C63" s="13" t="n">
        <v>12900</v>
      </c>
      <c r="D63" s="12" t="s">
        <v>125</v>
      </c>
      <c r="E63" s="13" t="n">
        <v>450098.55</v>
      </c>
      <c r="F63" s="14"/>
      <c r="G63" s="19" t="n">
        <v>-437198.55</v>
      </c>
    </row>
    <row r="64" customFormat="false" ht="13.8" hidden="false" customHeight="false" outlineLevel="0" collapsed="false">
      <c r="A64" s="15" t="s">
        <v>126</v>
      </c>
      <c r="B64" s="15" t="s">
        <v>127</v>
      </c>
      <c r="C64" s="16" t="n">
        <v>0</v>
      </c>
      <c r="D64" s="15" t="s">
        <v>128</v>
      </c>
      <c r="E64" s="16" t="n">
        <v>20016.2</v>
      </c>
      <c r="F64" s="17"/>
      <c r="G64" s="18" t="n">
        <v>-20016.2</v>
      </c>
    </row>
    <row r="65" customFormat="false" ht="13.8" hidden="false" customHeight="false" outlineLevel="0" collapsed="false">
      <c r="A65" s="12" t="s">
        <v>129</v>
      </c>
      <c r="B65" s="12" t="s">
        <v>130</v>
      </c>
      <c r="C65" s="13" t="n">
        <v>31850.88</v>
      </c>
      <c r="D65" s="12" t="s">
        <v>131</v>
      </c>
      <c r="E65" s="13" t="n">
        <v>86457.45</v>
      </c>
      <c r="F65" s="14"/>
      <c r="G65" s="19" t="n">
        <v>-54606.57</v>
      </c>
    </row>
    <row r="66" customFormat="false" ht="13.8" hidden="false" customHeight="false" outlineLevel="0" collapsed="false">
      <c r="A66" s="15" t="s">
        <v>132</v>
      </c>
      <c r="B66" s="15" t="s">
        <v>133</v>
      </c>
      <c r="C66" s="16" t="n">
        <v>11022.69</v>
      </c>
      <c r="D66" s="15" t="s">
        <v>134</v>
      </c>
      <c r="E66" s="16" t="n">
        <v>64536.62</v>
      </c>
      <c r="F66" s="17"/>
      <c r="G66" s="18" t="n">
        <v>-53513.93</v>
      </c>
    </row>
    <row r="67" customFormat="false" ht="13.8" hidden="false" customHeight="false" outlineLevel="0" collapsed="false">
      <c r="A67" s="12" t="s">
        <v>135</v>
      </c>
      <c r="B67" s="12" t="s">
        <v>136</v>
      </c>
      <c r="C67" s="13" t="n">
        <v>75218.11</v>
      </c>
      <c r="D67" s="12" t="s">
        <v>137</v>
      </c>
      <c r="E67" s="13" t="n">
        <v>67484.62</v>
      </c>
      <c r="F67" s="14" t="n">
        <f aca="false">C67-E67</f>
        <v>7733.49000000001</v>
      </c>
      <c r="G67" s="21"/>
    </row>
    <row r="68" customFormat="false" ht="13.8" hidden="false" customHeight="false" outlineLevel="0" collapsed="false">
      <c r="A68" s="15" t="s">
        <v>138</v>
      </c>
      <c r="B68" s="15" t="s">
        <v>139</v>
      </c>
      <c r="C68" s="16" t="n">
        <v>106560.26</v>
      </c>
      <c r="D68" s="15" t="s">
        <v>140</v>
      </c>
      <c r="E68" s="16" t="n">
        <v>86210.68</v>
      </c>
      <c r="F68" s="17" t="n">
        <f aca="false">C68-E68</f>
        <v>20349.58</v>
      </c>
      <c r="G68" s="22"/>
    </row>
    <row r="69" customFormat="false" ht="13.8" hidden="false" customHeight="false" outlineLevel="0" collapsed="false">
      <c r="A69" s="15" t="s">
        <v>141</v>
      </c>
      <c r="B69" s="15"/>
      <c r="C69" s="16" t="n">
        <f aca="false">SUM(C9:C68)</f>
        <v>14869621.53</v>
      </c>
      <c r="D69" s="15"/>
      <c r="E69" s="16" t="n">
        <f aca="false">SUM(E9:E68)</f>
        <v>16456786.3</v>
      </c>
      <c r="F69" s="23" t="n">
        <f aca="false">SUM(F9:F68)</f>
        <v>4649863.03</v>
      </c>
      <c r="G69" s="22"/>
    </row>
    <row r="70" customFormat="false" ht="13.8" hidden="false" customHeight="false" outlineLevel="0" collapsed="false">
      <c r="A70" s="0" t="s">
        <v>142</v>
      </c>
    </row>
  </sheetData>
  <mergeCells count="1">
    <mergeCell ref="A7:G7"/>
  </mergeCells>
  <printOptions headings="false" gridLines="false" gridLinesSet="true" horizontalCentered="false" verticalCentered="false"/>
  <pageMargins left="0.511805555555555" right="0.511805555555555" top="0.7875" bottom="0.7875" header="0.511805555555555" footer="0.511805555555555"/>
  <pageSetup paperSize="9" scale="85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</TotalTime>
  <Application>LibreOffice/7.0.4.2$Windows_X86_64 LibreOffice_project/dcf040e67528d9187c66b2379df5ea4407429775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2024-12-17T17:56:07Z</dcterms:created>
  <dc:creator>Carlos Eduardo Pereira Carpes</dc:creator>
  <dc:description/>
  <dc:language>pt-BR</dc:language>
  <cp:lastModifiedBy/>
  <cp:lastPrinted>2025-01-14T14:20:53Z</cp:lastPrinted>
  <dcterms:modified xsi:type="dcterms:W3CDTF">2025-03-24T18:39:09Z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