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72.20.20.67\dfs\SAS\DAES\GEMAS\CAMPANHA CIRURGIAS ELETIVAS\TABELA CATARINENSE 2026\Fevereiro 2026\"/>
    </mc:Choice>
  </mc:AlternateContent>
  <xr:revisionPtr revIDLastSave="0" documentId="8_{E715A0CD-B4B2-40F3-843F-DA3A08BEA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32" i="1" l="1"/>
  <c r="BW45" i="1" l="1"/>
  <c r="BV45" i="1"/>
  <c r="BU45" i="1"/>
  <c r="BT45" i="1"/>
  <c r="BO45" i="1"/>
  <c r="BM45" i="1"/>
  <c r="BJ45" i="1"/>
  <c r="BH45" i="1"/>
  <c r="BF45" i="1"/>
  <c r="BD45" i="1"/>
  <c r="BB45" i="1"/>
  <c r="AZ45" i="1"/>
  <c r="AX45" i="1"/>
  <c r="AV45" i="1"/>
  <c r="AT45" i="1"/>
  <c r="AR45" i="1"/>
  <c r="AP45" i="1"/>
  <c r="AN45" i="1"/>
  <c r="AL45" i="1"/>
  <c r="AJ45" i="1"/>
  <c r="AH45" i="1"/>
  <c r="AF45" i="1"/>
  <c r="AD45" i="1"/>
  <c r="AA45" i="1"/>
  <c r="Y45" i="1"/>
  <c r="W45" i="1"/>
  <c r="U45" i="1"/>
  <c r="Q45" i="1"/>
  <c r="N45" i="1"/>
  <c r="L45" i="1"/>
  <c r="J45" i="1"/>
  <c r="H45" i="1"/>
  <c r="F45" i="1"/>
  <c r="D45" i="1"/>
  <c r="B45" i="1"/>
  <c r="BQ44" i="1"/>
  <c r="BL44" i="1"/>
  <c r="BS44" i="1" s="1"/>
  <c r="BX44" i="1" s="1"/>
  <c r="AC44" i="1"/>
  <c r="P44" i="1"/>
  <c r="BQ43" i="1"/>
  <c r="BL43" i="1"/>
  <c r="BS43" i="1" s="1"/>
  <c r="BX43" i="1" s="1"/>
  <c r="AC43" i="1"/>
  <c r="P43" i="1"/>
  <c r="BQ42" i="1"/>
  <c r="BL42" i="1"/>
  <c r="BS42" i="1" s="1"/>
  <c r="BX42" i="1" s="1"/>
  <c r="AC42" i="1"/>
  <c r="P42" i="1"/>
  <c r="BQ41" i="1"/>
  <c r="BL41" i="1"/>
  <c r="BS41" i="1" s="1"/>
  <c r="BX41" i="1" s="1"/>
  <c r="AC41" i="1"/>
  <c r="P41" i="1"/>
  <c r="BQ40" i="1"/>
  <c r="BL40" i="1"/>
  <c r="BS40" i="1" s="1"/>
  <c r="BX40" i="1" s="1"/>
  <c r="AC40" i="1"/>
  <c r="P40" i="1"/>
  <c r="BQ39" i="1"/>
  <c r="BL39" i="1"/>
  <c r="BS39" i="1" s="1"/>
  <c r="BX39" i="1" s="1"/>
  <c r="AC39" i="1"/>
  <c r="P39" i="1"/>
  <c r="BQ38" i="1"/>
  <c r="BL38" i="1"/>
  <c r="BS38" i="1" s="1"/>
  <c r="BX38" i="1" s="1"/>
  <c r="AC38" i="1"/>
  <c r="P38" i="1"/>
  <c r="BQ37" i="1"/>
  <c r="BL37" i="1"/>
  <c r="BS37" i="1" s="1"/>
  <c r="AC37" i="1"/>
  <c r="P37" i="1"/>
  <c r="BQ36" i="1"/>
  <c r="BL36" i="1"/>
  <c r="BS36" i="1" s="1"/>
  <c r="BX36" i="1" s="1"/>
  <c r="AC36" i="1"/>
  <c r="P36" i="1"/>
  <c r="BQ35" i="1"/>
  <c r="BL35" i="1"/>
  <c r="BS35" i="1" s="1"/>
  <c r="BX35" i="1" s="1"/>
  <c r="AC35" i="1"/>
  <c r="P35" i="1"/>
  <c r="BQ34" i="1"/>
  <c r="BL34" i="1"/>
  <c r="S34" i="1"/>
  <c r="AC34" i="1" s="1"/>
  <c r="BS34" i="1" s="1"/>
  <c r="BX34" i="1" s="1"/>
  <c r="P34" i="1"/>
  <c r="BQ33" i="1"/>
  <c r="BL33" i="1"/>
  <c r="AC33" i="1"/>
  <c r="P33" i="1"/>
  <c r="BQ32" i="1"/>
  <c r="BL32" i="1"/>
  <c r="AC32" i="1"/>
  <c r="P32" i="1"/>
  <c r="BQ31" i="1"/>
  <c r="BL31" i="1"/>
  <c r="AC31" i="1"/>
  <c r="P31" i="1"/>
  <c r="BQ30" i="1"/>
  <c r="BL30" i="1"/>
  <c r="AC30" i="1"/>
  <c r="P30" i="1"/>
  <c r="BQ29" i="1"/>
  <c r="BL29" i="1"/>
  <c r="AC29" i="1"/>
  <c r="P29" i="1"/>
  <c r="BQ28" i="1"/>
  <c r="BL28" i="1"/>
  <c r="BS28" i="1" s="1"/>
  <c r="AC28" i="1"/>
  <c r="P28" i="1"/>
  <c r="BQ27" i="1"/>
  <c r="BL27" i="1"/>
  <c r="AC27" i="1"/>
  <c r="P27" i="1"/>
  <c r="BQ26" i="1"/>
  <c r="BL26" i="1"/>
  <c r="BS26" i="1" s="1"/>
  <c r="BX26" i="1" s="1"/>
  <c r="AC26" i="1"/>
  <c r="P26" i="1"/>
  <c r="BQ25" i="1"/>
  <c r="BL25" i="1"/>
  <c r="AC25" i="1"/>
  <c r="P25" i="1"/>
  <c r="BQ24" i="1"/>
  <c r="BL24" i="1"/>
  <c r="S24" i="1"/>
  <c r="AC24" i="1" s="1"/>
  <c r="P24" i="1"/>
  <c r="BQ23" i="1"/>
  <c r="BL23" i="1"/>
  <c r="AC23" i="1"/>
  <c r="P23" i="1"/>
  <c r="BQ22" i="1"/>
  <c r="BL22" i="1"/>
  <c r="AC22" i="1"/>
  <c r="P22" i="1"/>
  <c r="BS21" i="1"/>
  <c r="BQ21" i="1"/>
  <c r="BL21" i="1"/>
  <c r="AC21" i="1"/>
  <c r="P21" i="1"/>
  <c r="BQ20" i="1"/>
  <c r="BL20" i="1"/>
  <c r="BS20" i="1" s="1"/>
  <c r="BX20" i="1" s="1"/>
  <c r="AC20" i="1"/>
  <c r="P20" i="1"/>
  <c r="BQ19" i="1"/>
  <c r="BL19" i="1"/>
  <c r="BS19" i="1" s="1"/>
  <c r="AC19" i="1"/>
  <c r="P19" i="1"/>
  <c r="BQ18" i="1"/>
  <c r="BL18" i="1"/>
  <c r="AC18" i="1"/>
  <c r="P18" i="1"/>
  <c r="BQ17" i="1"/>
  <c r="BL17" i="1"/>
  <c r="BS17" i="1" s="1"/>
  <c r="BX17" i="1" s="1"/>
  <c r="AC17" i="1"/>
  <c r="P17" i="1"/>
  <c r="BQ16" i="1"/>
  <c r="BL16" i="1"/>
  <c r="AC16" i="1"/>
  <c r="P16" i="1"/>
  <c r="BQ15" i="1"/>
  <c r="BL15" i="1"/>
  <c r="BS15" i="1" s="1"/>
  <c r="BX15" i="1" s="1"/>
  <c r="AC15" i="1"/>
  <c r="P15" i="1"/>
  <c r="BQ14" i="1"/>
  <c r="BL14" i="1"/>
  <c r="AC14" i="1"/>
  <c r="P14" i="1"/>
  <c r="BQ13" i="1"/>
  <c r="BL13" i="1"/>
  <c r="BS13" i="1" s="1"/>
  <c r="AC13" i="1"/>
  <c r="P13" i="1"/>
  <c r="BQ12" i="1"/>
  <c r="BL12" i="1"/>
  <c r="AC12" i="1"/>
  <c r="P12" i="1"/>
  <c r="BS24" i="1" l="1"/>
  <c r="AC45" i="1"/>
  <c r="P45" i="1"/>
  <c r="BS23" i="1"/>
  <c r="BX23" i="1" s="1"/>
  <c r="BS12" i="1"/>
  <c r="BX12" i="1" s="1"/>
  <c r="BS18" i="1"/>
  <c r="BX18" i="1" s="1"/>
  <c r="BS27" i="1"/>
  <c r="BX27" i="1" s="1"/>
  <c r="BS29" i="1"/>
  <c r="BS31" i="1"/>
  <c r="BX31" i="1" s="1"/>
  <c r="BS33" i="1"/>
  <c r="BX33" i="1" s="1"/>
  <c r="BS16" i="1"/>
  <c r="BX16" i="1" s="1"/>
  <c r="BS25" i="1"/>
  <c r="BX25" i="1" s="1"/>
  <c r="BQ45" i="1"/>
  <c r="S45" i="1"/>
  <c r="BS14" i="1"/>
  <c r="BX14" i="1" s="1"/>
  <c r="BS22" i="1"/>
  <c r="BX22" i="1" s="1"/>
  <c r="BS30" i="1"/>
  <c r="BX30" i="1" s="1"/>
  <c r="BX32" i="1"/>
  <c r="BL45" i="1"/>
  <c r="BX45" i="1" l="1"/>
  <c r="BS45" i="1"/>
</calcChain>
</file>

<file path=xl/sharedStrings.xml><?xml version="1.0" encoding="utf-8"?>
<sst xmlns="http://schemas.openxmlformats.org/spreadsheetml/2006/main" count="131" uniqueCount="57">
  <si>
    <t>ESTADO DE SANTA CATARINA</t>
  </si>
  <si>
    <t>SECRETARIA DE ESTADO DA SAÚDE</t>
  </si>
  <si>
    <t>SUPERINTENDÊNCIA DE ATENÇÃO A SAÚDE</t>
  </si>
  <si>
    <t>DIRETORIA DE ATENÇÃO ESPECIALIZADA</t>
  </si>
  <si>
    <t>GERÊNCIA DE MONITORAMENTO E AVALIAÇÃO EM SAÚDE</t>
  </si>
  <si>
    <t>REPASSE FAEC - REDUÇÃO DE FILAS AOS MUNICÍPIOS DEZ/2025 A ABRIL/2026</t>
  </si>
  <si>
    <t>Descontos realizados</t>
  </si>
  <si>
    <t>DATA REPASSE 30/12/2025</t>
  </si>
  <si>
    <t>TOTAL REPASSE 30/12/2025</t>
  </si>
  <si>
    <t>DATA REPASSE 29/12/2025</t>
  </si>
  <si>
    <t>TOTAL REPASSE 29/12/2025</t>
  </si>
  <si>
    <t>DATA REPASSE 13/03/2026</t>
  </si>
  <si>
    <t>TOTAL DO REPASSE 13/03/2026</t>
  </si>
  <si>
    <t>DATA REPASSE 01/04/2026</t>
  </si>
  <si>
    <t>TOTAL DO REPASSE 01/04/2026</t>
  </si>
  <si>
    <t>TOTAL RECEBIDO FAEC</t>
  </si>
  <si>
    <t>Produção Novembro</t>
  </si>
  <si>
    <t>Produção Dezembro</t>
  </si>
  <si>
    <t>Produção JANEIRO</t>
  </si>
  <si>
    <t>Produção FEVEREIRO</t>
  </si>
  <si>
    <t>SALDO A DESCONTAR MARÇO</t>
  </si>
  <si>
    <t>MUNICÍPIO</t>
  </si>
  <si>
    <t>VALOR</t>
  </si>
  <si>
    <t>COMPETÊNCIA</t>
  </si>
  <si>
    <t>BALNEARIO CAMBORIU</t>
  </si>
  <si>
    <t>BIGUAÇU</t>
  </si>
  <si>
    <t>BLUMENAU</t>
  </si>
  <si>
    <t>BRUSQUE</t>
  </si>
  <si>
    <t>CAMBORIU</t>
  </si>
  <si>
    <t>CANOINHAS</t>
  </si>
  <si>
    <t>CONCORDIA</t>
  </si>
  <si>
    <t>CRICIÚMA</t>
  </si>
  <si>
    <t>FLORIANÓPOLIS</t>
  </si>
  <si>
    <t>GASPAR</t>
  </si>
  <si>
    <t>GUARAMIRIM</t>
  </si>
  <si>
    <t>INDAIAL</t>
  </si>
  <si>
    <t>ITAJAI</t>
  </si>
  <si>
    <t>ITAPEMA</t>
  </si>
  <si>
    <t>JARAGUA DO SUL</t>
  </si>
  <si>
    <t>JOINVILLE</t>
  </si>
  <si>
    <t>LAGES</t>
  </si>
  <si>
    <t>LAGUNA</t>
  </si>
  <si>
    <t>LUIZ ALVES</t>
  </si>
  <si>
    <t>MASSARANDUBA</t>
  </si>
  <si>
    <t>NAVEGANTES</t>
  </si>
  <si>
    <t>NOVA TRENTO</t>
  </si>
  <si>
    <t>ORLEANS</t>
  </si>
  <si>
    <t>PALHOCA</t>
  </si>
  <si>
    <t>QUILOMBO</t>
  </si>
  <si>
    <t>RIO DO SUL</t>
  </si>
  <si>
    <t>RIO NEGRINHO</t>
  </si>
  <si>
    <t>SÃO FRANCISCO DO SUL</t>
  </si>
  <si>
    <t>SANTO AMARO DA IMPERATRIZ</t>
  </si>
  <si>
    <t>SÃO BENTO DO SUL</t>
  </si>
  <si>
    <t>SÃO JOÃO BATISTA</t>
  </si>
  <si>
    <t>SEARA</t>
  </si>
  <si>
    <t>URUSSANGA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</si>
</sst>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[$R$ -416]#,##0.00"/>
    <numFmt numFmtId="166" formatCode="mmmm/yyyy"/>
    <numFmt numFmtId="167" formatCode="mmm/yyyy"/>
    <numFmt numFmtId="168" formatCode="_([$R$ -416]* #,##0.00_);_([$R$ -416]* \(#,##0.00\);_([$R$ -416]* &quot;-&quot;??_);_(@_)"/>
  </numFmts>
  <fonts count="7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sz val="11"/>
      <color rgb="FF000000"/>
      <name val="Arial"/>
    </font>
    <font>
      <sz val="11"/>
      <color rgb="FF000000"/>
      <name val="&quot;Aptos Narrow&quot;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7" xfId="0" applyNumberFormat="1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5" fontId="2" fillId="2" borderId="7" xfId="0" applyNumberFormat="1" applyFont="1" applyFill="1" applyBorder="1"/>
    <xf numFmtId="165" fontId="2" fillId="3" borderId="7" xfId="0" applyNumberFormat="1" applyFont="1" applyFill="1" applyBorder="1"/>
    <xf numFmtId="0" fontId="4" fillId="0" borderId="7" xfId="0" applyFont="1" applyBorder="1"/>
    <xf numFmtId="165" fontId="4" fillId="0" borderId="7" xfId="0" applyNumberFormat="1" applyFont="1" applyBorder="1"/>
    <xf numFmtId="166" fontId="1" fillId="0" borderId="7" xfId="0" applyNumberFormat="1" applyFont="1" applyBorder="1"/>
    <xf numFmtId="165" fontId="2" fillId="3" borderId="7" xfId="0" applyNumberFormat="1" applyFont="1" applyFill="1" applyBorder="1" applyAlignment="1">
      <alignment horizontal="center"/>
    </xf>
    <xf numFmtId="165" fontId="1" fillId="2" borderId="7" xfId="0" applyNumberFormat="1" applyFont="1" applyFill="1" applyBorder="1"/>
    <xf numFmtId="167" fontId="1" fillId="0" borderId="7" xfId="0" applyNumberFormat="1" applyFont="1" applyBorder="1"/>
    <xf numFmtId="165" fontId="1" fillId="3" borderId="7" xfId="0" applyNumberFormat="1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1" fillId="0" borderId="3" xfId="0" applyNumberFormat="1" applyFont="1" applyBorder="1"/>
    <xf numFmtId="165" fontId="1" fillId="0" borderId="7" xfId="0" applyNumberFormat="1" applyFont="1" applyBorder="1"/>
    <xf numFmtId="165" fontId="2" fillId="2" borderId="3" xfId="0" applyNumberFormat="1" applyFont="1" applyFill="1" applyBorder="1" applyAlignment="1">
      <alignment horizontal="center"/>
    </xf>
    <xf numFmtId="165" fontId="1" fillId="0" borderId="9" xfId="0" applyNumberFormat="1" applyFont="1" applyBorder="1"/>
    <xf numFmtId="165" fontId="1" fillId="2" borderId="5" xfId="0" applyNumberFormat="1" applyFont="1" applyFill="1" applyBorder="1"/>
    <xf numFmtId="0" fontId="5" fillId="0" borderId="7" xfId="0" applyFont="1" applyBorder="1"/>
    <xf numFmtId="0" fontId="4" fillId="2" borderId="7" xfId="0" applyFont="1" applyFill="1" applyBorder="1"/>
    <xf numFmtId="165" fontId="4" fillId="2" borderId="7" xfId="0" applyNumberFormat="1" applyFont="1" applyFill="1" applyBorder="1"/>
    <xf numFmtId="166" fontId="1" fillId="2" borderId="7" xfId="0" applyNumberFormat="1" applyFont="1" applyFill="1" applyBorder="1"/>
    <xf numFmtId="165" fontId="2" fillId="2" borderId="7" xfId="0" applyNumberFormat="1" applyFont="1" applyFill="1" applyBorder="1" applyAlignment="1">
      <alignment horizontal="center"/>
    </xf>
    <xf numFmtId="167" fontId="1" fillId="2" borderId="7" xfId="0" applyNumberFormat="1" applyFont="1" applyFill="1" applyBorder="1"/>
    <xf numFmtId="165" fontId="1" fillId="2" borderId="3" xfId="0" applyNumberFormat="1" applyFont="1" applyFill="1" applyBorder="1" applyAlignment="1">
      <alignment horizontal="center"/>
    </xf>
    <xf numFmtId="165" fontId="1" fillId="2" borderId="3" xfId="0" applyNumberFormat="1" applyFont="1" applyFill="1" applyBorder="1"/>
    <xf numFmtId="165" fontId="1" fillId="2" borderId="9" xfId="0" applyNumberFormat="1" applyFont="1" applyFill="1" applyBorder="1"/>
    <xf numFmtId="4" fontId="1" fillId="3" borderId="7" xfId="0" applyNumberFormat="1" applyFont="1" applyFill="1" applyBorder="1"/>
    <xf numFmtId="0" fontId="5" fillId="2" borderId="7" xfId="0" applyFont="1" applyFill="1" applyBorder="1"/>
    <xf numFmtId="4" fontId="6" fillId="3" borderId="7" xfId="0" applyNumberFormat="1" applyFont="1" applyFill="1" applyBorder="1"/>
    <xf numFmtId="168" fontId="6" fillId="3" borderId="7" xfId="0" applyNumberFormat="1" applyFont="1" applyFill="1" applyBorder="1"/>
    <xf numFmtId="0" fontId="1" fillId="0" borderId="7" xfId="0" applyFont="1" applyBorder="1"/>
    <xf numFmtId="165" fontId="2" fillId="0" borderId="7" xfId="0" applyNumberFormat="1" applyFont="1" applyBorder="1"/>
    <xf numFmtId="165" fontId="2" fillId="0" borderId="0" xfId="0" applyNumberFormat="1" applyFont="1"/>
    <xf numFmtId="165" fontId="2" fillId="3" borderId="0" xfId="0" applyNumberFormat="1" applyFont="1" applyFill="1" applyAlignment="1">
      <alignment horizontal="center"/>
    </xf>
    <xf numFmtId="165" fontId="2" fillId="2" borderId="0" xfId="0" applyNumberFormat="1" applyFont="1" applyFill="1"/>
    <xf numFmtId="167" fontId="2" fillId="0" borderId="7" xfId="0" applyNumberFormat="1" applyFont="1" applyBorder="1"/>
    <xf numFmtId="165" fontId="2" fillId="3" borderId="0" xfId="0" applyNumberFormat="1" applyFont="1" applyFill="1"/>
    <xf numFmtId="167" fontId="2" fillId="0" borderId="0" xfId="0" applyNumberFormat="1" applyFont="1"/>
    <xf numFmtId="0" fontId="2" fillId="2" borderId="0" xfId="0" applyFont="1" applyFill="1"/>
    <xf numFmtId="165" fontId="2" fillId="0" borderId="9" xfId="0" applyNumberFormat="1" applyFont="1" applyBorder="1"/>
    <xf numFmtId="165" fontId="1" fillId="0" borderId="0" xfId="0" applyNumberFormat="1" applyFont="1"/>
    <xf numFmtId="0" fontId="1" fillId="0" borderId="9" xfId="0" applyFont="1" applyBorder="1"/>
    <xf numFmtId="0" fontId="4" fillId="0" borderId="0" xfId="0" applyFont="1"/>
    <xf numFmtId="166" fontId="1" fillId="0" borderId="0" xfId="0" applyNumberFormat="1" applyFont="1"/>
    <xf numFmtId="0" fontId="5" fillId="0" borderId="0" xfId="0" applyFont="1"/>
    <xf numFmtId="4" fontId="1" fillId="0" borderId="0" xfId="0" applyNumberFormat="1" applyFont="1"/>
    <xf numFmtId="14" fontId="2" fillId="0" borderId="3" xfId="0" applyNumberFormat="1" applyFont="1" applyBorder="1"/>
    <xf numFmtId="0" fontId="3" fillId="0" borderId="5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3" borderId="6" xfId="0" applyFont="1" applyFill="1" applyBorder="1" applyAlignment="1">
      <alignment horizontal="center" wrapText="1"/>
    </xf>
    <xf numFmtId="0" fontId="3" fillId="0" borderId="12" xfId="0" applyFont="1" applyBorder="1"/>
    <xf numFmtId="0" fontId="2" fillId="2" borderId="3" xfId="0" applyFont="1" applyFill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3" fillId="0" borderId="2" xfId="0" applyFont="1" applyBorder="1"/>
    <xf numFmtId="0" fontId="2" fillId="0" borderId="10" xfId="0" applyFont="1" applyBorder="1" applyAlignment="1">
      <alignment horizontal="center" wrapText="1"/>
    </xf>
    <xf numFmtId="0" fontId="3" fillId="0" borderId="13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4" fillId="4" borderId="7" xfId="0" applyFont="1" applyFill="1" applyBorder="1"/>
    <xf numFmtId="165" fontId="4" fillId="4" borderId="7" xfId="0" applyNumberFormat="1" applyFont="1" applyFill="1" applyBorder="1"/>
    <xf numFmtId="166" fontId="1" fillId="4" borderId="7" xfId="0" applyNumberFormat="1" applyFont="1" applyFill="1" applyBorder="1"/>
    <xf numFmtId="165" fontId="2" fillId="4" borderId="7" xfId="0" applyNumberFormat="1" applyFont="1" applyFill="1" applyBorder="1" applyAlignment="1">
      <alignment horizontal="center"/>
    </xf>
    <xf numFmtId="165" fontId="1" fillId="4" borderId="7" xfId="0" applyNumberFormat="1" applyFont="1" applyFill="1" applyBorder="1"/>
    <xf numFmtId="167" fontId="1" fillId="4" borderId="7" xfId="0" applyNumberFormat="1" applyFont="1" applyFill="1" applyBorder="1"/>
    <xf numFmtId="165" fontId="1" fillId="4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/>
    <xf numFmtId="165" fontId="2" fillId="4" borderId="3" xfId="0" applyNumberFormat="1" applyFont="1" applyFill="1" applyBorder="1" applyAlignment="1">
      <alignment horizontal="center"/>
    </xf>
    <xf numFmtId="165" fontId="1" fillId="4" borderId="9" xfId="0" applyNumberFormat="1" applyFont="1" applyFill="1" applyBorder="1"/>
    <xf numFmtId="165" fontId="1" fillId="4" borderId="5" xfId="0" applyNumberFormat="1" applyFont="1" applyFill="1" applyBorder="1"/>
    <xf numFmtId="165" fontId="2" fillId="4" borderId="7" xfId="0" applyNumberFormat="1" applyFont="1" applyFill="1" applyBorder="1"/>
    <xf numFmtId="0" fontId="0" fillId="5" borderId="0" xfId="0" applyFill="1"/>
    <xf numFmtId="4" fontId="6" fillId="4" borderId="7" xfId="0" applyNumberFormat="1" applyFont="1" applyFill="1" applyBorder="1"/>
    <xf numFmtId="165" fontId="1" fillId="4" borderId="11" xfId="0" applyNumberFormat="1" applyFont="1" applyFill="1" applyBorder="1"/>
    <xf numFmtId="165" fontId="1" fillId="0" borderId="11" xfId="0" applyNumberFormat="1" applyFont="1" applyBorder="1"/>
    <xf numFmtId="165" fontId="1" fillId="2" borderId="11" xfId="0" applyNumberFormat="1" applyFont="1" applyFill="1" applyBorder="1"/>
    <xf numFmtId="165" fontId="2" fillId="0" borderId="11" xfId="0" applyNumberFormat="1" applyFont="1" applyBorder="1"/>
    <xf numFmtId="0" fontId="1" fillId="0" borderId="1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3" fontId="1" fillId="4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Z1022"/>
  <sheetViews>
    <sheetView showGridLines="0" tabSelected="1" workbookViewId="0">
      <pane xSplit="1" topLeftCell="BR1" activePane="topRight" state="frozen"/>
      <selection pane="topRight" activeCell="CB24" sqref="CB24"/>
    </sheetView>
  </sheetViews>
  <sheetFormatPr defaultColWidth="12.5703125" defaultRowHeight="15.75" customHeight="1"/>
  <cols>
    <col min="1" max="1" width="29" customWidth="1"/>
    <col min="2" max="2" width="18.140625" hidden="1" customWidth="1"/>
    <col min="3" max="3" width="13.42578125" hidden="1" customWidth="1"/>
    <col min="4" max="4" width="16.42578125" hidden="1" customWidth="1"/>
    <col min="5" max="5" width="12.5703125" hidden="1" customWidth="1"/>
    <col min="6" max="6" width="17.42578125" hidden="1" customWidth="1"/>
    <col min="7" max="7" width="12.5703125" hidden="1" customWidth="1"/>
    <col min="8" max="8" width="14.7109375" hidden="1" customWidth="1"/>
    <col min="9" max="9" width="12.5703125" hidden="1" customWidth="1"/>
    <col min="10" max="10" width="15.5703125" hidden="1" customWidth="1"/>
    <col min="11" max="11" width="12.5703125" hidden="1" customWidth="1"/>
    <col min="12" max="12" width="16.42578125" hidden="1" customWidth="1"/>
    <col min="13" max="13" width="12.5703125" hidden="1" customWidth="1"/>
    <col min="14" max="14" width="15.85546875" hidden="1" customWidth="1"/>
    <col min="15" max="15" width="12.5703125" hidden="1" customWidth="1"/>
    <col min="16" max="16" width="15.42578125" hidden="1" customWidth="1"/>
    <col min="17" max="17" width="12.5703125" hidden="1" customWidth="1"/>
    <col min="18" max="18" width="13.5703125" hidden="1" customWidth="1"/>
    <col min="19" max="19" width="13.42578125" hidden="1" customWidth="1"/>
    <col min="20" max="22" width="12.5703125" hidden="1" customWidth="1"/>
    <col min="23" max="23" width="13.85546875" hidden="1" customWidth="1"/>
    <col min="24" max="28" width="12.5703125" hidden="1" customWidth="1"/>
    <col min="29" max="29" width="14.140625" hidden="1" customWidth="1"/>
    <col min="30" max="33" width="12.5703125" hidden="1" customWidth="1"/>
    <col min="34" max="34" width="15.85546875" hidden="1" customWidth="1"/>
    <col min="35" max="37" width="12.5703125" hidden="1" customWidth="1"/>
    <col min="38" max="42" width="14.140625" hidden="1" customWidth="1"/>
    <col min="43" max="61" width="12.5703125" hidden="1" customWidth="1"/>
    <col min="62" max="62" width="14.140625" hidden="1" customWidth="1"/>
    <col min="63" max="63" width="13.7109375" hidden="1" customWidth="1"/>
    <col min="64" max="64" width="16" hidden="1" customWidth="1"/>
    <col min="65" max="65" width="16.7109375" hidden="1" customWidth="1"/>
    <col min="66" max="66" width="13.28515625" hidden="1" customWidth="1"/>
    <col min="67" max="67" width="16" hidden="1" customWidth="1"/>
    <col min="68" max="68" width="13.28515625" hidden="1" customWidth="1"/>
    <col min="69" max="69" width="16" hidden="1" customWidth="1"/>
    <col min="70" max="70" width="4.42578125" customWidth="1"/>
    <col min="71" max="71" width="23" bestFit="1" customWidth="1"/>
    <col min="72" max="73" width="19.85546875" bestFit="1" customWidth="1"/>
    <col min="74" max="74" width="18.5703125" bestFit="1" customWidth="1"/>
    <col min="75" max="75" width="21" bestFit="1" customWidth="1"/>
    <col min="76" max="76" width="18.5703125" customWidth="1"/>
    <col min="77" max="77" width="4.42578125" customWidth="1"/>
    <col min="78" max="78" width="14.28515625" style="100" customWidth="1"/>
  </cols>
  <sheetData>
    <row r="1" spans="1:78" ht="12.75">
      <c r="A1" s="1" t="s">
        <v>0</v>
      </c>
      <c r="Q1" s="2"/>
      <c r="S1" s="2"/>
      <c r="U1" s="2"/>
      <c r="W1" s="2"/>
      <c r="Y1" s="2"/>
      <c r="AA1" s="2"/>
      <c r="BM1" s="3"/>
      <c r="BN1" s="3"/>
      <c r="BO1" s="3"/>
      <c r="BP1" s="3"/>
      <c r="BR1" s="3"/>
      <c r="BS1" s="3"/>
      <c r="BT1" s="3"/>
      <c r="BU1" s="3"/>
      <c r="BV1" s="3"/>
      <c r="BW1" s="3"/>
      <c r="BX1" s="3"/>
      <c r="BY1" s="3"/>
      <c r="BZ1" s="92"/>
    </row>
    <row r="2" spans="1:78" ht="12.75">
      <c r="A2" s="1" t="s">
        <v>1</v>
      </c>
      <c r="Q2" s="2"/>
      <c r="S2" s="2"/>
      <c r="U2" s="2"/>
      <c r="W2" s="2"/>
      <c r="Y2" s="2"/>
      <c r="AA2" s="2"/>
      <c r="BM2" s="3"/>
      <c r="BN2" s="3"/>
      <c r="BO2" s="3"/>
      <c r="BP2" s="3"/>
      <c r="BR2" s="3"/>
      <c r="BS2" s="3"/>
      <c r="BT2" s="3"/>
      <c r="BU2" s="3"/>
      <c r="BV2" s="3"/>
      <c r="BW2" s="3"/>
      <c r="BX2" s="3"/>
      <c r="BY2" s="3"/>
      <c r="BZ2" s="92"/>
    </row>
    <row r="3" spans="1:78" ht="12.75">
      <c r="A3" s="1" t="s">
        <v>2</v>
      </c>
      <c r="Q3" s="2"/>
      <c r="S3" s="2"/>
      <c r="U3" s="2"/>
      <c r="W3" s="2"/>
      <c r="Y3" s="2"/>
      <c r="AA3" s="2"/>
      <c r="BM3" s="3"/>
      <c r="BN3" s="3"/>
      <c r="BO3" s="3"/>
      <c r="BP3" s="3"/>
      <c r="BR3" s="3"/>
      <c r="BS3" s="3"/>
      <c r="BT3" s="3"/>
      <c r="BU3" s="3"/>
      <c r="BV3" s="3"/>
      <c r="BW3" s="3"/>
      <c r="BX3" s="3"/>
      <c r="BY3" s="3"/>
      <c r="BZ3" s="92"/>
    </row>
    <row r="4" spans="1:78" ht="12.75">
      <c r="A4" s="1" t="s">
        <v>3</v>
      </c>
      <c r="Q4" s="2"/>
      <c r="S4" s="2"/>
      <c r="U4" s="2"/>
      <c r="W4" s="2"/>
      <c r="Y4" s="2"/>
      <c r="AA4" s="2"/>
      <c r="BM4" s="3"/>
      <c r="BN4" s="3"/>
      <c r="BO4" s="3"/>
      <c r="BP4" s="3"/>
      <c r="BR4" s="3"/>
      <c r="BS4" s="3"/>
      <c r="BT4" s="3"/>
      <c r="BU4" s="3"/>
      <c r="BV4" s="3"/>
      <c r="BW4" s="3"/>
      <c r="BX4" s="3"/>
      <c r="BY4" s="3"/>
      <c r="BZ4" s="92"/>
    </row>
    <row r="5" spans="1:78" ht="12.75">
      <c r="A5" s="1" t="s">
        <v>4</v>
      </c>
      <c r="Q5" s="2"/>
      <c r="S5" s="2"/>
      <c r="U5" s="2"/>
      <c r="W5" s="2"/>
      <c r="Y5" s="2"/>
      <c r="AA5" s="2"/>
      <c r="BM5" s="3"/>
      <c r="BN5" s="3"/>
      <c r="BO5" s="3"/>
      <c r="BP5" s="3"/>
      <c r="BR5" s="3"/>
      <c r="BS5" s="3"/>
      <c r="BT5" s="3"/>
      <c r="BU5" s="3"/>
      <c r="BV5" s="3"/>
      <c r="BW5" s="3"/>
      <c r="BX5" s="3"/>
      <c r="BY5" s="3"/>
      <c r="BZ5" s="92"/>
    </row>
    <row r="6" spans="1:78" ht="12.75">
      <c r="Q6" s="2"/>
      <c r="S6" s="2"/>
      <c r="U6" s="2"/>
      <c r="W6" s="2"/>
      <c r="Y6" s="2"/>
      <c r="AA6" s="2"/>
      <c r="BM6" s="3"/>
      <c r="BN6" s="3"/>
      <c r="BO6" s="3"/>
      <c r="BP6" s="3"/>
      <c r="BR6" s="3"/>
      <c r="BS6" s="3"/>
      <c r="BT6" s="3"/>
      <c r="BU6" s="3"/>
      <c r="BV6" s="3"/>
      <c r="BW6" s="3"/>
      <c r="BX6" s="3"/>
      <c r="BY6" s="3"/>
      <c r="BZ6" s="92"/>
    </row>
    <row r="7" spans="1:78" ht="12.75">
      <c r="A7" s="4" t="s">
        <v>5</v>
      </c>
      <c r="Q7" s="2"/>
      <c r="S7" s="2"/>
      <c r="U7" s="2"/>
      <c r="W7" s="2"/>
      <c r="Y7" s="2"/>
      <c r="AA7" s="2"/>
      <c r="BM7" s="3"/>
      <c r="BN7" s="3"/>
      <c r="BO7" s="3"/>
      <c r="BP7" s="3"/>
      <c r="BR7" s="3"/>
      <c r="BS7" s="3"/>
      <c r="BT7" s="3"/>
      <c r="BU7" s="3"/>
      <c r="BV7" s="3"/>
      <c r="BW7" s="3"/>
      <c r="BX7" s="3"/>
      <c r="BY7" s="3"/>
      <c r="BZ7" s="92"/>
    </row>
    <row r="8" spans="1:78" ht="12.75">
      <c r="Q8" s="2"/>
      <c r="S8" s="2"/>
      <c r="U8" s="2"/>
      <c r="W8" s="2"/>
      <c r="Y8" s="2"/>
      <c r="AA8" s="2"/>
      <c r="BM8" s="3"/>
      <c r="BN8" s="3"/>
      <c r="BO8" s="3"/>
      <c r="BP8" s="3"/>
      <c r="BR8" s="3"/>
      <c r="BS8" s="3"/>
      <c r="BT8" s="3"/>
      <c r="BU8" s="3"/>
      <c r="BV8" s="3"/>
      <c r="BW8" s="3"/>
      <c r="BX8" s="3"/>
      <c r="BY8" s="3"/>
      <c r="BZ8" s="92"/>
    </row>
    <row r="9" spans="1:78" ht="12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6"/>
      <c r="R9" s="5"/>
      <c r="S9" s="6"/>
      <c r="T9" s="5"/>
      <c r="U9" s="6"/>
      <c r="V9" s="5"/>
      <c r="W9" s="6"/>
      <c r="X9" s="5"/>
      <c r="Y9" s="6"/>
      <c r="Z9" s="5"/>
      <c r="AA9" s="6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7"/>
      <c r="BN9" s="7"/>
      <c r="BO9" s="7"/>
      <c r="BP9" s="7"/>
      <c r="BQ9" s="5"/>
      <c r="BR9" s="8"/>
      <c r="BS9" s="7"/>
      <c r="BT9" s="60" t="s">
        <v>6</v>
      </c>
      <c r="BU9" s="61"/>
      <c r="BV9" s="61"/>
      <c r="BW9" s="58"/>
      <c r="BX9" s="7"/>
      <c r="BY9" s="3"/>
      <c r="BZ9" s="92"/>
    </row>
    <row r="10" spans="1:78" ht="12.75">
      <c r="B10" s="60" t="s">
        <v>7</v>
      </c>
      <c r="C10" s="58"/>
      <c r="D10" s="60" t="s">
        <v>7</v>
      </c>
      <c r="E10" s="58"/>
      <c r="F10" s="60" t="s">
        <v>7</v>
      </c>
      <c r="G10" s="58"/>
      <c r="H10" s="60" t="s">
        <v>7</v>
      </c>
      <c r="I10" s="58"/>
      <c r="J10" s="60" t="s">
        <v>7</v>
      </c>
      <c r="K10" s="58"/>
      <c r="L10" s="60" t="s">
        <v>7</v>
      </c>
      <c r="M10" s="58"/>
      <c r="N10" s="60" t="s">
        <v>7</v>
      </c>
      <c r="O10" s="58"/>
      <c r="P10" s="62" t="s">
        <v>8</v>
      </c>
      <c r="Q10" s="64" t="s">
        <v>9</v>
      </c>
      <c r="R10" s="58"/>
      <c r="S10" s="64" t="s">
        <v>9</v>
      </c>
      <c r="T10" s="58"/>
      <c r="U10" s="64" t="s">
        <v>9</v>
      </c>
      <c r="V10" s="58"/>
      <c r="W10" s="64" t="s">
        <v>9</v>
      </c>
      <c r="X10" s="58"/>
      <c r="Y10" s="64" t="s">
        <v>9</v>
      </c>
      <c r="Z10" s="58"/>
      <c r="AA10" s="64" t="s">
        <v>9</v>
      </c>
      <c r="AB10" s="58"/>
      <c r="AC10" s="62" t="s">
        <v>10</v>
      </c>
      <c r="AD10" s="65">
        <v>46022</v>
      </c>
      <c r="AE10" s="58"/>
      <c r="AF10" s="66">
        <v>46037</v>
      </c>
      <c r="AG10" s="58"/>
      <c r="AH10" s="66">
        <v>46049</v>
      </c>
      <c r="AI10" s="58"/>
      <c r="AJ10" s="57">
        <v>46050</v>
      </c>
      <c r="AK10" s="58"/>
      <c r="AL10" s="57">
        <v>46050</v>
      </c>
      <c r="AM10" s="58"/>
      <c r="AN10" s="9">
        <v>46050</v>
      </c>
      <c r="AO10" s="10"/>
      <c r="AP10" s="57">
        <v>46073</v>
      </c>
      <c r="AQ10" s="58"/>
      <c r="AR10" s="57">
        <v>46094</v>
      </c>
      <c r="AS10" s="58"/>
      <c r="AT10" s="57">
        <v>46094</v>
      </c>
      <c r="AU10" s="58"/>
      <c r="AV10" s="57">
        <v>46094</v>
      </c>
      <c r="AW10" s="58"/>
      <c r="AX10" s="57">
        <v>46094</v>
      </c>
      <c r="AY10" s="58"/>
      <c r="AZ10" s="57">
        <v>46094</v>
      </c>
      <c r="BA10" s="58"/>
      <c r="BB10" s="57">
        <v>46094</v>
      </c>
      <c r="BC10" s="58"/>
      <c r="BD10" s="57">
        <v>46094</v>
      </c>
      <c r="BE10" s="58"/>
      <c r="BF10" s="57">
        <v>46094</v>
      </c>
      <c r="BG10" s="58"/>
      <c r="BH10" s="57">
        <v>46094</v>
      </c>
      <c r="BI10" s="58"/>
      <c r="BJ10" s="59" t="s">
        <v>11</v>
      </c>
      <c r="BK10" s="58"/>
      <c r="BL10" s="72" t="s">
        <v>12</v>
      </c>
      <c r="BM10" s="60" t="s">
        <v>13</v>
      </c>
      <c r="BN10" s="58"/>
      <c r="BO10" s="60" t="s">
        <v>13</v>
      </c>
      <c r="BP10" s="58"/>
      <c r="BQ10" s="72" t="s">
        <v>14</v>
      </c>
      <c r="BR10" s="11"/>
      <c r="BS10" s="70" t="s">
        <v>15</v>
      </c>
      <c r="BT10" s="67" t="s">
        <v>16</v>
      </c>
      <c r="BU10" s="67" t="s">
        <v>17</v>
      </c>
      <c r="BV10" s="67" t="s">
        <v>18</v>
      </c>
      <c r="BW10" s="67" t="s">
        <v>19</v>
      </c>
      <c r="BX10" s="68" t="s">
        <v>20</v>
      </c>
      <c r="BY10" s="12"/>
      <c r="BZ10" s="93"/>
    </row>
    <row r="11" spans="1:78" ht="27" customHeight="1">
      <c r="A11" s="10" t="s">
        <v>21</v>
      </c>
      <c r="B11" s="10" t="s">
        <v>22</v>
      </c>
      <c r="C11" s="10" t="s">
        <v>23</v>
      </c>
      <c r="D11" s="10" t="s">
        <v>22</v>
      </c>
      <c r="E11" s="10" t="s">
        <v>23</v>
      </c>
      <c r="F11" s="10" t="s">
        <v>22</v>
      </c>
      <c r="G11" s="10" t="s">
        <v>23</v>
      </c>
      <c r="H11" s="10" t="s">
        <v>22</v>
      </c>
      <c r="I11" s="10" t="s">
        <v>23</v>
      </c>
      <c r="J11" s="10" t="s">
        <v>22</v>
      </c>
      <c r="K11" s="10" t="s">
        <v>23</v>
      </c>
      <c r="L11" s="10" t="s">
        <v>22</v>
      </c>
      <c r="M11" s="10" t="s">
        <v>23</v>
      </c>
      <c r="N11" s="10" t="s">
        <v>22</v>
      </c>
      <c r="O11" s="10" t="s">
        <v>23</v>
      </c>
      <c r="P11" s="63"/>
      <c r="Q11" s="13" t="s">
        <v>22</v>
      </c>
      <c r="R11" s="10" t="s">
        <v>23</v>
      </c>
      <c r="S11" s="13" t="s">
        <v>22</v>
      </c>
      <c r="T11" s="10" t="s">
        <v>23</v>
      </c>
      <c r="U11" s="13" t="s">
        <v>22</v>
      </c>
      <c r="V11" s="10" t="s">
        <v>23</v>
      </c>
      <c r="W11" s="13" t="s">
        <v>22</v>
      </c>
      <c r="X11" s="10" t="s">
        <v>23</v>
      </c>
      <c r="Y11" s="13" t="s">
        <v>22</v>
      </c>
      <c r="Z11" s="10" t="s">
        <v>23</v>
      </c>
      <c r="AA11" s="13" t="s">
        <v>22</v>
      </c>
      <c r="AB11" s="10" t="s">
        <v>23</v>
      </c>
      <c r="AC11" s="63"/>
      <c r="AD11" s="14" t="s">
        <v>22</v>
      </c>
      <c r="AE11" s="10" t="s">
        <v>23</v>
      </c>
      <c r="AF11" s="14" t="s">
        <v>22</v>
      </c>
      <c r="AG11" s="10" t="s">
        <v>23</v>
      </c>
      <c r="AH11" s="14" t="s">
        <v>22</v>
      </c>
      <c r="AI11" s="10" t="s">
        <v>23</v>
      </c>
      <c r="AJ11" s="14" t="s">
        <v>22</v>
      </c>
      <c r="AK11" s="10" t="s">
        <v>23</v>
      </c>
      <c r="AL11" s="14" t="s">
        <v>22</v>
      </c>
      <c r="AM11" s="10" t="s">
        <v>23</v>
      </c>
      <c r="AN11" s="14" t="s">
        <v>22</v>
      </c>
      <c r="AO11" s="10" t="s">
        <v>23</v>
      </c>
      <c r="AP11" s="14" t="s">
        <v>22</v>
      </c>
      <c r="AQ11" s="10" t="s">
        <v>23</v>
      </c>
      <c r="AR11" s="14" t="s">
        <v>22</v>
      </c>
      <c r="AS11" s="10" t="s">
        <v>23</v>
      </c>
      <c r="AT11" s="14" t="s">
        <v>22</v>
      </c>
      <c r="AU11" s="10" t="s">
        <v>23</v>
      </c>
      <c r="AV11" s="14" t="s">
        <v>22</v>
      </c>
      <c r="AW11" s="10" t="s">
        <v>23</v>
      </c>
      <c r="AX11" s="14" t="s">
        <v>22</v>
      </c>
      <c r="AY11" s="10" t="s">
        <v>23</v>
      </c>
      <c r="AZ11" s="14" t="s">
        <v>22</v>
      </c>
      <c r="BA11" s="10" t="s">
        <v>23</v>
      </c>
      <c r="BB11" s="14" t="s">
        <v>22</v>
      </c>
      <c r="BC11" s="10" t="s">
        <v>23</v>
      </c>
      <c r="BD11" s="14" t="s">
        <v>22</v>
      </c>
      <c r="BE11" s="10" t="s">
        <v>23</v>
      </c>
      <c r="BF11" s="14" t="s">
        <v>22</v>
      </c>
      <c r="BG11" s="10" t="s">
        <v>23</v>
      </c>
      <c r="BH11" s="14" t="s">
        <v>22</v>
      </c>
      <c r="BI11" s="10" t="s">
        <v>23</v>
      </c>
      <c r="BJ11" s="14" t="s">
        <v>22</v>
      </c>
      <c r="BK11" s="10" t="s">
        <v>23</v>
      </c>
      <c r="BL11" s="69"/>
      <c r="BM11" s="14" t="s">
        <v>22</v>
      </c>
      <c r="BN11" s="10" t="s">
        <v>23</v>
      </c>
      <c r="BO11" s="14" t="s">
        <v>22</v>
      </c>
      <c r="BP11" s="10" t="s">
        <v>23</v>
      </c>
      <c r="BQ11" s="69"/>
      <c r="BR11" s="11"/>
      <c r="BS11" s="71"/>
      <c r="BT11" s="63"/>
      <c r="BU11" s="63"/>
      <c r="BV11" s="63"/>
      <c r="BW11" s="63"/>
      <c r="BX11" s="69"/>
      <c r="BY11" s="12"/>
      <c r="BZ11" s="93"/>
    </row>
    <row r="12" spans="1:78" s="85" customFormat="1" ht="14.25">
      <c r="A12" s="73" t="s">
        <v>24</v>
      </c>
      <c r="B12" s="74">
        <v>0</v>
      </c>
      <c r="C12" s="75">
        <v>45778</v>
      </c>
      <c r="D12" s="74">
        <v>0</v>
      </c>
      <c r="E12" s="75">
        <v>45748</v>
      </c>
      <c r="F12" s="74">
        <v>0</v>
      </c>
      <c r="G12" s="75">
        <v>45870</v>
      </c>
      <c r="H12" s="74">
        <v>0</v>
      </c>
      <c r="I12" s="75">
        <v>45689</v>
      </c>
      <c r="J12" s="74">
        <v>0</v>
      </c>
      <c r="K12" s="75">
        <v>45839</v>
      </c>
      <c r="L12" s="74">
        <v>0</v>
      </c>
      <c r="M12" s="75">
        <v>45809</v>
      </c>
      <c r="N12" s="74">
        <v>0</v>
      </c>
      <c r="O12" s="75">
        <v>45717</v>
      </c>
      <c r="P12" s="76">
        <f t="shared" ref="P12:P44" si="0">B12+F12+J12+L12+D12+H12+N12</f>
        <v>0</v>
      </c>
      <c r="Q12" s="77">
        <v>0</v>
      </c>
      <c r="R12" s="78">
        <v>45778</v>
      </c>
      <c r="S12" s="77">
        <v>0</v>
      </c>
      <c r="T12" s="78">
        <v>45901</v>
      </c>
      <c r="U12" s="77">
        <v>0</v>
      </c>
      <c r="V12" s="78">
        <v>45870</v>
      </c>
      <c r="W12" s="77">
        <v>16185.35</v>
      </c>
      <c r="X12" s="78">
        <v>45931</v>
      </c>
      <c r="Y12" s="77">
        <v>0</v>
      </c>
      <c r="Z12" s="78">
        <v>45809</v>
      </c>
      <c r="AA12" s="77">
        <v>0</v>
      </c>
      <c r="AB12" s="78">
        <v>45839</v>
      </c>
      <c r="AC12" s="77">
        <f t="shared" ref="AC12:AC44" si="1">Q12+S12+U12+W12+Y12+AA12</f>
        <v>16185.35</v>
      </c>
      <c r="AD12" s="77">
        <v>0</v>
      </c>
      <c r="AE12" s="78">
        <v>45901</v>
      </c>
      <c r="AF12" s="77">
        <v>0</v>
      </c>
      <c r="AG12" s="78">
        <v>45627</v>
      </c>
      <c r="AH12" s="77">
        <v>13869.92</v>
      </c>
      <c r="AI12" s="78">
        <v>45931</v>
      </c>
      <c r="AJ12" s="77">
        <v>0</v>
      </c>
      <c r="AK12" s="78">
        <v>45901</v>
      </c>
      <c r="AL12" s="77">
        <v>0</v>
      </c>
      <c r="AM12" s="78">
        <v>45870</v>
      </c>
      <c r="AN12" s="77">
        <v>0</v>
      </c>
      <c r="AO12" s="78">
        <v>45839</v>
      </c>
      <c r="AP12" s="77">
        <v>34177.99</v>
      </c>
      <c r="AQ12" s="78">
        <v>45962</v>
      </c>
      <c r="AR12" s="77">
        <v>0</v>
      </c>
      <c r="AS12" s="78">
        <v>45717</v>
      </c>
      <c r="AT12" s="77">
        <v>0</v>
      </c>
      <c r="AU12" s="78">
        <v>45776</v>
      </c>
      <c r="AV12" s="77">
        <v>0</v>
      </c>
      <c r="AW12" s="78">
        <v>45806</v>
      </c>
      <c r="AX12" s="77">
        <v>0</v>
      </c>
      <c r="AY12" s="78">
        <v>45837</v>
      </c>
      <c r="AZ12" s="77">
        <v>0</v>
      </c>
      <c r="BA12" s="78">
        <v>45867</v>
      </c>
      <c r="BB12" s="77">
        <v>0</v>
      </c>
      <c r="BC12" s="78">
        <v>45898</v>
      </c>
      <c r="BD12" s="77">
        <v>0</v>
      </c>
      <c r="BE12" s="78">
        <v>45929</v>
      </c>
      <c r="BF12" s="77">
        <v>0</v>
      </c>
      <c r="BG12" s="78">
        <v>45959</v>
      </c>
      <c r="BH12" s="77">
        <v>0</v>
      </c>
      <c r="BI12" s="78">
        <v>45990</v>
      </c>
      <c r="BJ12" s="77">
        <v>0</v>
      </c>
      <c r="BK12" s="78">
        <v>46020</v>
      </c>
      <c r="BL12" s="79">
        <f t="shared" ref="BL12:BL44" si="2">BJ12+BH12+BF12+BD12+BB12+AZ12+AX12+AV12+AT12+AR12</f>
        <v>0</v>
      </c>
      <c r="BM12" s="80">
        <v>0</v>
      </c>
      <c r="BN12" s="78">
        <v>46020</v>
      </c>
      <c r="BO12" s="77">
        <v>0</v>
      </c>
      <c r="BP12" s="75">
        <v>46023</v>
      </c>
      <c r="BQ12" s="81">
        <f t="shared" ref="BQ12:BQ44" si="3">BM12+BO12</f>
        <v>0</v>
      </c>
      <c r="BR12" s="82"/>
      <c r="BS12" s="83">
        <f t="shared" ref="BS12:BS32" si="4">BL12+AP12+AL12+AJ12+AH12+AF12+P12+AD12+AC12+BQ12</f>
        <v>64233.259999999995</v>
      </c>
      <c r="BT12" s="77">
        <v>16185.35</v>
      </c>
      <c r="BU12" s="77">
        <v>600</v>
      </c>
      <c r="BV12" s="77">
        <v>600</v>
      </c>
      <c r="BW12" s="77">
        <v>0</v>
      </c>
      <c r="BX12" s="84">
        <f>BS12-BT12-BU12-BV12-BW12</f>
        <v>46847.909999999996</v>
      </c>
      <c r="BY12" s="87"/>
      <c r="BZ12" s="94"/>
    </row>
    <row r="13" spans="1:78" ht="14.25">
      <c r="A13" s="15" t="s">
        <v>25</v>
      </c>
      <c r="B13" s="16">
        <v>0</v>
      </c>
      <c r="C13" s="17">
        <v>45778</v>
      </c>
      <c r="D13" s="16">
        <v>0</v>
      </c>
      <c r="E13" s="17">
        <v>45748</v>
      </c>
      <c r="F13" s="16">
        <v>0</v>
      </c>
      <c r="G13" s="17">
        <v>45870</v>
      </c>
      <c r="H13" s="16">
        <v>0</v>
      </c>
      <c r="I13" s="17">
        <v>45689</v>
      </c>
      <c r="J13" s="16">
        <v>0</v>
      </c>
      <c r="K13" s="17">
        <v>45839</v>
      </c>
      <c r="L13" s="16">
        <v>0</v>
      </c>
      <c r="M13" s="17">
        <v>45809</v>
      </c>
      <c r="N13" s="16">
        <v>0</v>
      </c>
      <c r="O13" s="17">
        <v>45717</v>
      </c>
      <c r="P13" s="18">
        <f t="shared" si="0"/>
        <v>0</v>
      </c>
      <c r="Q13" s="19">
        <v>0</v>
      </c>
      <c r="R13" s="20">
        <v>45778</v>
      </c>
      <c r="S13" s="19">
        <v>72010.789999999994</v>
      </c>
      <c r="T13" s="20">
        <v>45901</v>
      </c>
      <c r="U13" s="19">
        <v>0</v>
      </c>
      <c r="V13" s="20">
        <v>45870</v>
      </c>
      <c r="W13" s="19">
        <v>326590.09000000003</v>
      </c>
      <c r="X13" s="20">
        <v>45931</v>
      </c>
      <c r="Y13" s="19">
        <v>0</v>
      </c>
      <c r="Z13" s="20">
        <v>45809</v>
      </c>
      <c r="AA13" s="19">
        <v>0</v>
      </c>
      <c r="AB13" s="20">
        <v>45839</v>
      </c>
      <c r="AC13" s="21">
        <f t="shared" si="1"/>
        <v>398600.88</v>
      </c>
      <c r="AD13" s="21">
        <v>0</v>
      </c>
      <c r="AE13" s="20">
        <v>45901</v>
      </c>
      <c r="AF13" s="21">
        <v>0</v>
      </c>
      <c r="AG13" s="20">
        <v>45627</v>
      </c>
      <c r="AH13" s="21">
        <v>326590.09000000003</v>
      </c>
      <c r="AI13" s="20">
        <v>45931</v>
      </c>
      <c r="AJ13" s="21">
        <v>14988.21</v>
      </c>
      <c r="AK13" s="20">
        <v>45901</v>
      </c>
      <c r="AL13" s="21">
        <v>0</v>
      </c>
      <c r="AM13" s="20">
        <v>45870</v>
      </c>
      <c r="AN13" s="21">
        <v>0</v>
      </c>
      <c r="AO13" s="20">
        <v>45839</v>
      </c>
      <c r="AP13" s="21">
        <v>114968.4</v>
      </c>
      <c r="AQ13" s="20">
        <v>45962</v>
      </c>
      <c r="AR13" s="21">
        <v>0</v>
      </c>
      <c r="AS13" s="20">
        <v>45719</v>
      </c>
      <c r="AT13" s="21">
        <v>0</v>
      </c>
      <c r="AU13" s="20">
        <v>45776</v>
      </c>
      <c r="AV13" s="21">
        <v>0</v>
      </c>
      <c r="AW13" s="20">
        <v>45806</v>
      </c>
      <c r="AX13" s="21">
        <v>0</v>
      </c>
      <c r="AY13" s="20">
        <v>45837</v>
      </c>
      <c r="AZ13" s="21">
        <v>0</v>
      </c>
      <c r="BA13" s="20">
        <v>45867</v>
      </c>
      <c r="BB13" s="21">
        <v>0</v>
      </c>
      <c r="BC13" s="20">
        <v>45898</v>
      </c>
      <c r="BD13" s="21">
        <v>0</v>
      </c>
      <c r="BE13" s="20">
        <v>45929</v>
      </c>
      <c r="BF13" s="21">
        <v>0</v>
      </c>
      <c r="BG13" s="20">
        <v>45959</v>
      </c>
      <c r="BH13" s="21">
        <v>190911.34</v>
      </c>
      <c r="BI13" s="20">
        <v>45990</v>
      </c>
      <c r="BJ13" s="21">
        <v>142871.07</v>
      </c>
      <c r="BK13" s="20">
        <v>46020</v>
      </c>
      <c r="BL13" s="22">
        <f t="shared" si="2"/>
        <v>333782.41000000003</v>
      </c>
      <c r="BM13" s="23">
        <v>0</v>
      </c>
      <c r="BN13" s="20">
        <v>46020</v>
      </c>
      <c r="BO13" s="24">
        <v>317718.98</v>
      </c>
      <c r="BP13" s="17">
        <v>46023</v>
      </c>
      <c r="BQ13" s="25">
        <f t="shared" si="3"/>
        <v>317718.98</v>
      </c>
      <c r="BR13" s="26"/>
      <c r="BS13" s="27">
        <f t="shared" si="4"/>
        <v>1506648.9700000002</v>
      </c>
      <c r="BT13" s="24">
        <v>188918.39999999999</v>
      </c>
      <c r="BU13" s="24">
        <v>269581.08</v>
      </c>
      <c r="BV13" s="24">
        <v>551479.29</v>
      </c>
      <c r="BW13" s="19">
        <v>635424.48</v>
      </c>
      <c r="BX13" s="13">
        <v>0</v>
      </c>
      <c r="BY13" s="88"/>
      <c r="BZ13" s="95"/>
    </row>
    <row r="14" spans="1:78" ht="14.25">
      <c r="A14" s="28" t="s">
        <v>26</v>
      </c>
      <c r="B14" s="16">
        <v>14782.82</v>
      </c>
      <c r="C14" s="17">
        <v>45778</v>
      </c>
      <c r="D14" s="16">
        <v>0</v>
      </c>
      <c r="E14" s="17">
        <v>45748</v>
      </c>
      <c r="F14" s="16">
        <v>204964.79</v>
      </c>
      <c r="G14" s="17">
        <v>45870</v>
      </c>
      <c r="H14" s="16">
        <v>0</v>
      </c>
      <c r="I14" s="17">
        <v>45689</v>
      </c>
      <c r="J14" s="16">
        <v>1518131.76</v>
      </c>
      <c r="K14" s="17">
        <v>45839</v>
      </c>
      <c r="L14" s="16">
        <v>1776779.14</v>
      </c>
      <c r="M14" s="17">
        <v>45809</v>
      </c>
      <c r="N14" s="16">
        <v>0</v>
      </c>
      <c r="O14" s="17">
        <v>45717</v>
      </c>
      <c r="P14" s="18">
        <f t="shared" si="0"/>
        <v>3514658.51</v>
      </c>
      <c r="Q14" s="19">
        <v>0</v>
      </c>
      <c r="R14" s="20">
        <v>45778</v>
      </c>
      <c r="S14" s="19">
        <v>1259158.69</v>
      </c>
      <c r="T14" s="20">
        <v>45901</v>
      </c>
      <c r="U14" s="19">
        <v>1403799.71</v>
      </c>
      <c r="V14" s="20">
        <v>45870</v>
      </c>
      <c r="W14" s="19">
        <v>1438432.04</v>
      </c>
      <c r="X14" s="20">
        <v>45931</v>
      </c>
      <c r="Y14" s="19">
        <v>0</v>
      </c>
      <c r="Z14" s="20">
        <v>45809</v>
      </c>
      <c r="AA14" s="19">
        <v>0</v>
      </c>
      <c r="AB14" s="20">
        <v>45839</v>
      </c>
      <c r="AC14" s="21">
        <f t="shared" si="1"/>
        <v>4101390.44</v>
      </c>
      <c r="AD14" s="21">
        <v>0</v>
      </c>
      <c r="AE14" s="20">
        <v>45901</v>
      </c>
      <c r="AF14" s="21">
        <v>0</v>
      </c>
      <c r="AG14" s="20">
        <v>45627</v>
      </c>
      <c r="AH14" s="21">
        <v>0</v>
      </c>
      <c r="AI14" s="20">
        <v>45931</v>
      </c>
      <c r="AJ14" s="21">
        <v>0</v>
      </c>
      <c r="AK14" s="20">
        <v>45901</v>
      </c>
      <c r="AL14" s="21">
        <v>0</v>
      </c>
      <c r="AM14" s="20">
        <v>45870</v>
      </c>
      <c r="AN14" s="21">
        <v>0</v>
      </c>
      <c r="AO14" s="20">
        <v>45839</v>
      </c>
      <c r="AP14" s="21">
        <v>2049788.08</v>
      </c>
      <c r="AQ14" s="20">
        <v>45962</v>
      </c>
      <c r="AR14" s="21">
        <v>0</v>
      </c>
      <c r="AS14" s="20">
        <v>45720</v>
      </c>
      <c r="AT14" s="21">
        <v>0</v>
      </c>
      <c r="AU14" s="20">
        <v>45776</v>
      </c>
      <c r="AV14" s="21">
        <v>0</v>
      </c>
      <c r="AW14" s="20">
        <v>45806</v>
      </c>
      <c r="AX14" s="21">
        <v>0</v>
      </c>
      <c r="AY14" s="20">
        <v>45837</v>
      </c>
      <c r="AZ14" s="21">
        <v>0</v>
      </c>
      <c r="BA14" s="20">
        <v>45867</v>
      </c>
      <c r="BB14" s="21">
        <v>0</v>
      </c>
      <c r="BC14" s="20">
        <v>45898</v>
      </c>
      <c r="BD14" s="21">
        <v>0</v>
      </c>
      <c r="BE14" s="20">
        <v>45929</v>
      </c>
      <c r="BF14" s="21">
        <v>0</v>
      </c>
      <c r="BG14" s="20">
        <v>45959</v>
      </c>
      <c r="BH14" s="21">
        <v>0</v>
      </c>
      <c r="BI14" s="20">
        <v>45990</v>
      </c>
      <c r="BJ14" s="21">
        <v>1434441.69</v>
      </c>
      <c r="BK14" s="20">
        <v>46020</v>
      </c>
      <c r="BL14" s="22">
        <f t="shared" si="2"/>
        <v>1434441.69</v>
      </c>
      <c r="BM14" s="23">
        <v>35801.339999999997</v>
      </c>
      <c r="BN14" s="20">
        <v>46020</v>
      </c>
      <c r="BO14" s="24">
        <v>1001748.37</v>
      </c>
      <c r="BP14" s="17">
        <v>46023</v>
      </c>
      <c r="BQ14" s="25">
        <f t="shared" si="3"/>
        <v>1037549.71</v>
      </c>
      <c r="BR14" s="26"/>
      <c r="BS14" s="27">
        <f t="shared" si="4"/>
        <v>12137828.43</v>
      </c>
      <c r="BT14" s="24">
        <v>3447062.11</v>
      </c>
      <c r="BU14" s="24">
        <v>2693092.32</v>
      </c>
      <c r="BV14" s="24">
        <v>2178249.77</v>
      </c>
      <c r="BW14" s="19">
        <v>2299616.79</v>
      </c>
      <c r="BX14" s="13">
        <f t="shared" ref="BX14:BX18" si="5">BS14-BT14-BU14-BV14-BW14</f>
        <v>1519807.44</v>
      </c>
      <c r="BY14" s="88"/>
      <c r="BZ14" s="95"/>
    </row>
    <row r="15" spans="1:78" ht="14.25">
      <c r="A15" s="28" t="s">
        <v>27</v>
      </c>
      <c r="B15" s="16">
        <v>0</v>
      </c>
      <c r="C15" s="17">
        <v>45778</v>
      </c>
      <c r="D15" s="24">
        <v>0</v>
      </c>
      <c r="E15" s="17">
        <v>45748</v>
      </c>
      <c r="F15" s="24">
        <v>1618917.97</v>
      </c>
      <c r="G15" s="17">
        <v>45870</v>
      </c>
      <c r="H15" s="24">
        <v>0</v>
      </c>
      <c r="I15" s="17">
        <v>45689</v>
      </c>
      <c r="J15" s="24">
        <v>1576277.13</v>
      </c>
      <c r="K15" s="17">
        <v>45839</v>
      </c>
      <c r="L15" s="24">
        <v>554267.34</v>
      </c>
      <c r="M15" s="17">
        <v>45809</v>
      </c>
      <c r="N15" s="24">
        <v>0</v>
      </c>
      <c r="O15" s="17">
        <v>45717</v>
      </c>
      <c r="P15" s="18">
        <f t="shared" si="0"/>
        <v>3749462.4399999995</v>
      </c>
      <c r="Q15" s="19">
        <v>0</v>
      </c>
      <c r="R15" s="20">
        <v>45778</v>
      </c>
      <c r="S15" s="19">
        <v>1967412.47</v>
      </c>
      <c r="T15" s="20">
        <v>45901</v>
      </c>
      <c r="U15" s="19">
        <v>293776.87</v>
      </c>
      <c r="V15" s="20">
        <v>45870</v>
      </c>
      <c r="W15" s="19">
        <v>2114202.85</v>
      </c>
      <c r="X15" s="20">
        <v>45931</v>
      </c>
      <c r="Y15" s="19">
        <v>0</v>
      </c>
      <c r="Z15" s="20">
        <v>45809</v>
      </c>
      <c r="AA15" s="19">
        <v>0</v>
      </c>
      <c r="AB15" s="20">
        <v>45839</v>
      </c>
      <c r="AC15" s="21">
        <f t="shared" si="1"/>
        <v>4375392.1899999995</v>
      </c>
      <c r="AD15" s="21">
        <v>0</v>
      </c>
      <c r="AE15" s="20">
        <v>45902</v>
      </c>
      <c r="AF15" s="21">
        <v>0</v>
      </c>
      <c r="AG15" s="20">
        <v>45627</v>
      </c>
      <c r="AH15" s="21">
        <v>0</v>
      </c>
      <c r="AI15" s="20">
        <v>45931</v>
      </c>
      <c r="AJ15" s="21">
        <v>0</v>
      </c>
      <c r="AK15" s="20">
        <v>45901</v>
      </c>
      <c r="AL15" s="21">
        <v>0</v>
      </c>
      <c r="AM15" s="20">
        <v>45870</v>
      </c>
      <c r="AN15" s="21">
        <v>0</v>
      </c>
      <c r="AO15" s="20">
        <v>45839</v>
      </c>
      <c r="AP15" s="21">
        <v>1891874.14</v>
      </c>
      <c r="AQ15" s="20">
        <v>45962</v>
      </c>
      <c r="AR15" s="21">
        <v>0</v>
      </c>
      <c r="AS15" s="20">
        <v>45721</v>
      </c>
      <c r="AT15" s="21">
        <v>0</v>
      </c>
      <c r="AU15" s="20">
        <v>45776</v>
      </c>
      <c r="AV15" s="21">
        <v>0</v>
      </c>
      <c r="AW15" s="20">
        <v>45806</v>
      </c>
      <c r="AX15" s="21">
        <v>0</v>
      </c>
      <c r="AY15" s="20">
        <v>45837</v>
      </c>
      <c r="AZ15" s="21">
        <v>0</v>
      </c>
      <c r="BA15" s="20">
        <v>45867</v>
      </c>
      <c r="BB15" s="21">
        <v>0</v>
      </c>
      <c r="BC15" s="20">
        <v>45898</v>
      </c>
      <c r="BD15" s="21">
        <v>0</v>
      </c>
      <c r="BE15" s="20">
        <v>45929</v>
      </c>
      <c r="BF15" s="21">
        <v>0</v>
      </c>
      <c r="BG15" s="20">
        <v>45959</v>
      </c>
      <c r="BH15" s="21">
        <v>0</v>
      </c>
      <c r="BI15" s="20">
        <v>45990</v>
      </c>
      <c r="BJ15" s="21">
        <v>2240756.2000000002</v>
      </c>
      <c r="BK15" s="20">
        <v>46020</v>
      </c>
      <c r="BL15" s="22">
        <f t="shared" si="2"/>
        <v>2240756.2000000002</v>
      </c>
      <c r="BM15" s="23">
        <v>149388.82</v>
      </c>
      <c r="BN15" s="20">
        <v>46020</v>
      </c>
      <c r="BO15" s="24">
        <v>1521242.84</v>
      </c>
      <c r="BP15" s="17">
        <v>46023</v>
      </c>
      <c r="BQ15" s="25">
        <f t="shared" si="3"/>
        <v>1670631.6600000001</v>
      </c>
      <c r="BR15" s="26"/>
      <c r="BS15" s="27">
        <f t="shared" si="4"/>
        <v>13928116.629999999</v>
      </c>
      <c r="BT15" s="24">
        <v>2588331.37</v>
      </c>
      <c r="BU15" s="24">
        <v>3050036.43</v>
      </c>
      <c r="BV15" s="24">
        <v>2409606.7400000002</v>
      </c>
      <c r="BW15" s="19">
        <v>2038495.66</v>
      </c>
      <c r="BX15" s="13">
        <f t="shared" si="5"/>
        <v>3841646.4299999978</v>
      </c>
      <c r="BY15" s="88"/>
      <c r="BZ15" s="95"/>
    </row>
    <row r="16" spans="1:78" ht="14.25">
      <c r="A16" s="29" t="s">
        <v>28</v>
      </c>
      <c r="B16" s="30">
        <v>0</v>
      </c>
      <c r="C16" s="31">
        <v>45778</v>
      </c>
      <c r="D16" s="30">
        <v>0</v>
      </c>
      <c r="E16" s="31">
        <v>45748</v>
      </c>
      <c r="F16" s="19">
        <v>0</v>
      </c>
      <c r="G16" s="31">
        <v>45870</v>
      </c>
      <c r="H16" s="30">
        <v>0</v>
      </c>
      <c r="I16" s="31">
        <v>45689</v>
      </c>
      <c r="J16" s="30">
        <v>0</v>
      </c>
      <c r="K16" s="31">
        <v>45839</v>
      </c>
      <c r="L16" s="30">
        <v>0</v>
      </c>
      <c r="M16" s="31">
        <v>45809</v>
      </c>
      <c r="N16" s="30">
        <v>0</v>
      </c>
      <c r="O16" s="31">
        <v>45717</v>
      </c>
      <c r="P16" s="32">
        <f t="shared" si="0"/>
        <v>0</v>
      </c>
      <c r="Q16" s="19">
        <v>0</v>
      </c>
      <c r="R16" s="33">
        <v>45778</v>
      </c>
      <c r="S16" s="19">
        <v>151193.04</v>
      </c>
      <c r="T16" s="33">
        <v>45901</v>
      </c>
      <c r="U16" s="19">
        <v>57386.17</v>
      </c>
      <c r="V16" s="33">
        <v>45870</v>
      </c>
      <c r="W16" s="19">
        <v>0</v>
      </c>
      <c r="X16" s="33">
        <v>45931</v>
      </c>
      <c r="Y16" s="19">
        <v>0</v>
      </c>
      <c r="Z16" s="33">
        <v>45809</v>
      </c>
      <c r="AA16" s="19">
        <v>0</v>
      </c>
      <c r="AB16" s="33">
        <v>45839</v>
      </c>
      <c r="AC16" s="19">
        <f t="shared" si="1"/>
        <v>208579.21000000002</v>
      </c>
      <c r="AD16" s="19">
        <v>0</v>
      </c>
      <c r="AE16" s="33">
        <v>45902</v>
      </c>
      <c r="AF16" s="19">
        <v>0</v>
      </c>
      <c r="AG16" s="33">
        <v>45627</v>
      </c>
      <c r="AH16" s="19">
        <v>131747.47</v>
      </c>
      <c r="AI16" s="33">
        <v>45931</v>
      </c>
      <c r="AJ16" s="19">
        <v>151193.04</v>
      </c>
      <c r="AK16" s="33">
        <v>45901</v>
      </c>
      <c r="AL16" s="19">
        <v>27547.49</v>
      </c>
      <c r="AM16" s="33">
        <v>45870</v>
      </c>
      <c r="AN16" s="19">
        <v>0</v>
      </c>
      <c r="AO16" s="33">
        <v>45839</v>
      </c>
      <c r="AP16" s="19">
        <v>0</v>
      </c>
      <c r="AQ16" s="33">
        <v>45962</v>
      </c>
      <c r="AR16" s="19">
        <v>0</v>
      </c>
      <c r="AS16" s="33">
        <v>45722</v>
      </c>
      <c r="AT16" s="19">
        <v>0</v>
      </c>
      <c r="AU16" s="33">
        <v>45776</v>
      </c>
      <c r="AV16" s="19">
        <v>0</v>
      </c>
      <c r="AW16" s="33">
        <v>45806</v>
      </c>
      <c r="AX16" s="19">
        <v>0</v>
      </c>
      <c r="AY16" s="33">
        <v>45837</v>
      </c>
      <c r="AZ16" s="19">
        <v>0</v>
      </c>
      <c r="BA16" s="33">
        <v>45867</v>
      </c>
      <c r="BB16" s="19">
        <v>0</v>
      </c>
      <c r="BC16" s="33">
        <v>45898</v>
      </c>
      <c r="BD16" s="19">
        <v>0</v>
      </c>
      <c r="BE16" s="33">
        <v>45929</v>
      </c>
      <c r="BF16" s="19">
        <v>0</v>
      </c>
      <c r="BG16" s="33">
        <v>45959</v>
      </c>
      <c r="BH16" s="19">
        <v>0</v>
      </c>
      <c r="BI16" s="33">
        <v>45990</v>
      </c>
      <c r="BJ16" s="19">
        <v>0</v>
      </c>
      <c r="BK16" s="33">
        <v>46020</v>
      </c>
      <c r="BL16" s="34">
        <f t="shared" si="2"/>
        <v>0</v>
      </c>
      <c r="BM16" s="35">
        <v>0</v>
      </c>
      <c r="BN16" s="33">
        <v>46020</v>
      </c>
      <c r="BO16" s="19">
        <v>119321.94</v>
      </c>
      <c r="BP16" s="31">
        <v>46023</v>
      </c>
      <c r="BQ16" s="25">
        <f t="shared" si="3"/>
        <v>119321.94</v>
      </c>
      <c r="BR16" s="36"/>
      <c r="BS16" s="27">
        <f t="shared" si="4"/>
        <v>638389.15</v>
      </c>
      <c r="BT16" s="19">
        <v>0</v>
      </c>
      <c r="BU16" s="19">
        <v>0</v>
      </c>
      <c r="BV16" s="24">
        <v>0</v>
      </c>
      <c r="BW16" s="19">
        <v>326492.69</v>
      </c>
      <c r="BX16" s="13">
        <f t="shared" si="5"/>
        <v>311896.46000000002</v>
      </c>
      <c r="BY16" s="89"/>
      <c r="BZ16" s="95"/>
    </row>
    <row r="17" spans="1:78" ht="14.25">
      <c r="A17" s="28" t="s">
        <v>29</v>
      </c>
      <c r="B17" s="16">
        <v>212549.62</v>
      </c>
      <c r="C17" s="17">
        <v>45778</v>
      </c>
      <c r="D17" s="16">
        <v>0</v>
      </c>
      <c r="E17" s="17">
        <v>45748</v>
      </c>
      <c r="F17" s="16">
        <v>0</v>
      </c>
      <c r="G17" s="17">
        <v>45870</v>
      </c>
      <c r="H17" s="16">
        <v>0</v>
      </c>
      <c r="I17" s="17">
        <v>45689</v>
      </c>
      <c r="J17" s="16">
        <v>0</v>
      </c>
      <c r="K17" s="17">
        <v>45839</v>
      </c>
      <c r="L17" s="16">
        <v>275491.12</v>
      </c>
      <c r="M17" s="17">
        <v>45809</v>
      </c>
      <c r="N17" s="16">
        <v>0</v>
      </c>
      <c r="O17" s="17">
        <v>45717</v>
      </c>
      <c r="P17" s="18">
        <f t="shared" si="0"/>
        <v>488040.74</v>
      </c>
      <c r="Q17" s="19">
        <v>0</v>
      </c>
      <c r="R17" s="20">
        <v>45778</v>
      </c>
      <c r="S17" s="19">
        <v>197947.8</v>
      </c>
      <c r="T17" s="20">
        <v>45901</v>
      </c>
      <c r="U17" s="19">
        <v>372683.85</v>
      </c>
      <c r="V17" s="20">
        <v>45870</v>
      </c>
      <c r="W17" s="19">
        <v>252131.59</v>
      </c>
      <c r="X17" s="20">
        <v>45931</v>
      </c>
      <c r="Y17" s="19">
        <v>11621.21</v>
      </c>
      <c r="Z17" s="20">
        <v>45809</v>
      </c>
      <c r="AA17" s="19">
        <v>292575.15999999997</v>
      </c>
      <c r="AB17" s="20">
        <v>45839</v>
      </c>
      <c r="AC17" s="21">
        <f t="shared" si="1"/>
        <v>1126959.6099999999</v>
      </c>
      <c r="AD17" s="21">
        <v>0</v>
      </c>
      <c r="AE17" s="20">
        <v>45903</v>
      </c>
      <c r="AF17" s="21">
        <v>0</v>
      </c>
      <c r="AG17" s="20">
        <v>45627</v>
      </c>
      <c r="AH17" s="21">
        <v>252131.59</v>
      </c>
      <c r="AI17" s="20">
        <v>45931</v>
      </c>
      <c r="AJ17" s="21">
        <v>197947.8</v>
      </c>
      <c r="AK17" s="20">
        <v>45901</v>
      </c>
      <c r="AL17" s="21">
        <v>27620.2</v>
      </c>
      <c r="AM17" s="20">
        <v>45870</v>
      </c>
      <c r="AN17" s="21">
        <v>0</v>
      </c>
      <c r="AO17" s="20">
        <v>45839</v>
      </c>
      <c r="AP17" s="21">
        <v>409123.57</v>
      </c>
      <c r="AQ17" s="20">
        <v>45962</v>
      </c>
      <c r="AR17" s="21">
        <v>0</v>
      </c>
      <c r="AS17" s="20">
        <v>45723</v>
      </c>
      <c r="AT17" s="21">
        <v>0</v>
      </c>
      <c r="AU17" s="20">
        <v>45776</v>
      </c>
      <c r="AV17" s="21">
        <v>0</v>
      </c>
      <c r="AW17" s="20">
        <v>45806</v>
      </c>
      <c r="AX17" s="21">
        <v>0</v>
      </c>
      <c r="AY17" s="20">
        <v>45837</v>
      </c>
      <c r="AZ17" s="21">
        <v>0</v>
      </c>
      <c r="BA17" s="20">
        <v>45867</v>
      </c>
      <c r="BB17" s="21">
        <v>0</v>
      </c>
      <c r="BC17" s="20">
        <v>45898</v>
      </c>
      <c r="BD17" s="21">
        <v>0</v>
      </c>
      <c r="BE17" s="20">
        <v>45929</v>
      </c>
      <c r="BF17" s="21">
        <v>0</v>
      </c>
      <c r="BG17" s="20">
        <v>45959</v>
      </c>
      <c r="BH17" s="21">
        <v>0</v>
      </c>
      <c r="BI17" s="20">
        <v>45990</v>
      </c>
      <c r="BJ17" s="21">
        <v>186487.27</v>
      </c>
      <c r="BK17" s="20">
        <v>46020</v>
      </c>
      <c r="BL17" s="22">
        <f t="shared" si="2"/>
        <v>186487.27</v>
      </c>
      <c r="BM17" s="23">
        <v>9830.32</v>
      </c>
      <c r="BN17" s="20">
        <v>46020</v>
      </c>
      <c r="BO17" s="24">
        <v>217187.33</v>
      </c>
      <c r="BP17" s="17">
        <v>46023</v>
      </c>
      <c r="BQ17" s="25">
        <f t="shared" si="3"/>
        <v>227017.65</v>
      </c>
      <c r="BR17" s="26"/>
      <c r="BS17" s="27">
        <f t="shared" si="4"/>
        <v>2915328.4299999997</v>
      </c>
      <c r="BT17" s="24">
        <v>633714.57999999996</v>
      </c>
      <c r="BU17" s="24">
        <v>277740.98</v>
      </c>
      <c r="BV17" s="24">
        <v>333326.84000000003</v>
      </c>
      <c r="BW17" s="19">
        <v>356245.58</v>
      </c>
      <c r="BX17" s="13">
        <f t="shared" si="5"/>
        <v>1314300.4499999995</v>
      </c>
      <c r="BY17" s="88"/>
      <c r="BZ17" s="96"/>
    </row>
    <row r="18" spans="1:78" ht="14.25">
      <c r="A18" s="28" t="s">
        <v>30</v>
      </c>
      <c r="B18" s="16">
        <v>19445.71</v>
      </c>
      <c r="C18" s="17">
        <v>45778</v>
      </c>
      <c r="D18" s="16">
        <v>0</v>
      </c>
      <c r="E18" s="17">
        <v>45748</v>
      </c>
      <c r="F18" s="16">
        <v>0</v>
      </c>
      <c r="G18" s="17">
        <v>45870</v>
      </c>
      <c r="H18" s="16">
        <v>0</v>
      </c>
      <c r="I18" s="17">
        <v>45689</v>
      </c>
      <c r="J18" s="16">
        <v>9486.4599999999991</v>
      </c>
      <c r="K18" s="17">
        <v>45839</v>
      </c>
      <c r="L18" s="16">
        <v>473835.19</v>
      </c>
      <c r="M18" s="17">
        <v>45809</v>
      </c>
      <c r="N18" s="16">
        <v>0</v>
      </c>
      <c r="O18" s="17">
        <v>45717</v>
      </c>
      <c r="P18" s="18">
        <f t="shared" si="0"/>
        <v>502767.35999999999</v>
      </c>
      <c r="Q18" s="19">
        <v>0</v>
      </c>
      <c r="R18" s="20">
        <v>45778</v>
      </c>
      <c r="S18" s="19">
        <v>279176.34999999998</v>
      </c>
      <c r="T18" s="20">
        <v>45901</v>
      </c>
      <c r="U18" s="19">
        <v>399875.06</v>
      </c>
      <c r="V18" s="20">
        <v>45870</v>
      </c>
      <c r="W18" s="19">
        <v>477337.07</v>
      </c>
      <c r="X18" s="20">
        <v>45931</v>
      </c>
      <c r="Y18" s="19">
        <v>0</v>
      </c>
      <c r="Z18" s="20">
        <v>45809</v>
      </c>
      <c r="AA18" s="19">
        <v>338011.2</v>
      </c>
      <c r="AB18" s="20">
        <v>45839</v>
      </c>
      <c r="AC18" s="21">
        <f t="shared" si="1"/>
        <v>1494399.68</v>
      </c>
      <c r="AD18" s="21">
        <v>0</v>
      </c>
      <c r="AE18" s="20">
        <v>45904</v>
      </c>
      <c r="AF18" s="21">
        <v>0</v>
      </c>
      <c r="AG18" s="20">
        <v>45627</v>
      </c>
      <c r="AH18" s="21">
        <v>337848.23</v>
      </c>
      <c r="AI18" s="20">
        <v>45931</v>
      </c>
      <c r="AJ18" s="21">
        <v>0</v>
      </c>
      <c r="AK18" s="20">
        <v>45901</v>
      </c>
      <c r="AL18" s="21">
        <v>0</v>
      </c>
      <c r="AM18" s="20">
        <v>45870</v>
      </c>
      <c r="AN18" s="21">
        <v>0</v>
      </c>
      <c r="AO18" s="20">
        <v>45839</v>
      </c>
      <c r="AP18" s="21">
        <v>319392.99</v>
      </c>
      <c r="AQ18" s="20">
        <v>45962</v>
      </c>
      <c r="AR18" s="21">
        <v>0</v>
      </c>
      <c r="AS18" s="20">
        <v>45724</v>
      </c>
      <c r="AT18" s="21">
        <v>0</v>
      </c>
      <c r="AU18" s="20">
        <v>45776</v>
      </c>
      <c r="AV18" s="21">
        <v>0</v>
      </c>
      <c r="AW18" s="20">
        <v>45806</v>
      </c>
      <c r="AX18" s="21">
        <v>0</v>
      </c>
      <c r="AY18" s="20">
        <v>45837</v>
      </c>
      <c r="AZ18" s="21">
        <v>0</v>
      </c>
      <c r="BA18" s="20">
        <v>45867</v>
      </c>
      <c r="BB18" s="21">
        <v>0</v>
      </c>
      <c r="BC18" s="20">
        <v>45898</v>
      </c>
      <c r="BD18" s="21">
        <v>0</v>
      </c>
      <c r="BE18" s="20">
        <v>45929</v>
      </c>
      <c r="BF18" s="37">
        <v>120607.01</v>
      </c>
      <c r="BG18" s="20">
        <v>45959</v>
      </c>
      <c r="BH18" s="21">
        <v>319392.99</v>
      </c>
      <c r="BI18" s="20">
        <v>45990</v>
      </c>
      <c r="BJ18" s="21">
        <v>355069.53</v>
      </c>
      <c r="BK18" s="20">
        <v>46020</v>
      </c>
      <c r="BL18" s="22">
        <f t="shared" si="2"/>
        <v>795069.53</v>
      </c>
      <c r="BM18" s="23">
        <v>0</v>
      </c>
      <c r="BN18" s="20">
        <v>46020</v>
      </c>
      <c r="BO18" s="24">
        <v>71750.34</v>
      </c>
      <c r="BP18" s="17">
        <v>46023</v>
      </c>
      <c r="BQ18" s="25">
        <f t="shared" si="3"/>
        <v>71750.34</v>
      </c>
      <c r="BR18" s="26"/>
      <c r="BS18" s="27">
        <f t="shared" si="4"/>
        <v>3521228.13</v>
      </c>
      <c r="BT18" s="24">
        <v>633506.55000000005</v>
      </c>
      <c r="BU18" s="24">
        <v>753698.52</v>
      </c>
      <c r="BV18" s="24">
        <v>945998.36</v>
      </c>
      <c r="BW18" s="19">
        <v>507627.28</v>
      </c>
      <c r="BX18" s="13">
        <f t="shared" si="5"/>
        <v>680397.42000000016</v>
      </c>
      <c r="BY18" s="88"/>
      <c r="BZ18" s="95"/>
    </row>
    <row r="19" spans="1:78" ht="14.25">
      <c r="A19" s="15" t="s">
        <v>31</v>
      </c>
      <c r="B19" s="16">
        <v>0</v>
      </c>
      <c r="C19" s="17">
        <v>45778</v>
      </c>
      <c r="D19" s="16">
        <v>0</v>
      </c>
      <c r="E19" s="17">
        <v>45748</v>
      </c>
      <c r="F19" s="16">
        <v>0</v>
      </c>
      <c r="G19" s="17">
        <v>45870</v>
      </c>
      <c r="H19" s="16">
        <v>0</v>
      </c>
      <c r="I19" s="17">
        <v>45689</v>
      </c>
      <c r="J19" s="16">
        <v>0</v>
      </c>
      <c r="K19" s="17">
        <v>45839</v>
      </c>
      <c r="L19" s="16">
        <v>0</v>
      </c>
      <c r="M19" s="17">
        <v>45809</v>
      </c>
      <c r="N19" s="16">
        <v>0</v>
      </c>
      <c r="O19" s="17">
        <v>45717</v>
      </c>
      <c r="P19" s="18">
        <f t="shared" si="0"/>
        <v>0</v>
      </c>
      <c r="Q19" s="19">
        <v>0</v>
      </c>
      <c r="R19" s="20">
        <v>45778</v>
      </c>
      <c r="S19" s="19">
        <v>0</v>
      </c>
      <c r="T19" s="20">
        <v>45901</v>
      </c>
      <c r="U19" s="19">
        <v>0</v>
      </c>
      <c r="V19" s="20">
        <v>45870</v>
      </c>
      <c r="W19" s="19">
        <v>0</v>
      </c>
      <c r="X19" s="20">
        <v>45931</v>
      </c>
      <c r="Y19" s="19">
        <v>0</v>
      </c>
      <c r="Z19" s="20">
        <v>45809</v>
      </c>
      <c r="AA19" s="19">
        <v>0</v>
      </c>
      <c r="AB19" s="20">
        <v>45839</v>
      </c>
      <c r="AC19" s="21">
        <f t="shared" si="1"/>
        <v>0</v>
      </c>
      <c r="AD19" s="21">
        <v>0</v>
      </c>
      <c r="AE19" s="20">
        <v>45901</v>
      </c>
      <c r="AF19" s="21">
        <v>0</v>
      </c>
      <c r="AG19" s="20">
        <v>45627</v>
      </c>
      <c r="AH19" s="21">
        <v>0</v>
      </c>
      <c r="AI19" s="20">
        <v>45931</v>
      </c>
      <c r="AJ19" s="21">
        <v>0</v>
      </c>
      <c r="AK19" s="20">
        <v>45901</v>
      </c>
      <c r="AL19" s="21">
        <v>0</v>
      </c>
      <c r="AM19" s="20">
        <v>45870</v>
      </c>
      <c r="AN19" s="21">
        <v>0</v>
      </c>
      <c r="AO19" s="20">
        <v>45839</v>
      </c>
      <c r="AP19" s="21">
        <v>0</v>
      </c>
      <c r="AQ19" s="20">
        <v>45962</v>
      </c>
      <c r="AR19" s="21">
        <v>0</v>
      </c>
      <c r="AS19" s="20">
        <v>45725</v>
      </c>
      <c r="AT19" s="21">
        <v>0</v>
      </c>
      <c r="AU19" s="20">
        <v>45776</v>
      </c>
      <c r="AV19" s="21">
        <v>0</v>
      </c>
      <c r="AW19" s="20">
        <v>45806</v>
      </c>
      <c r="AX19" s="21">
        <v>0</v>
      </c>
      <c r="AY19" s="20">
        <v>45837</v>
      </c>
      <c r="AZ19" s="21">
        <v>0</v>
      </c>
      <c r="BA19" s="20">
        <v>45867</v>
      </c>
      <c r="BB19" s="21">
        <v>0</v>
      </c>
      <c r="BC19" s="20">
        <v>45898</v>
      </c>
      <c r="BD19" s="21">
        <v>0</v>
      </c>
      <c r="BE19" s="20">
        <v>45929</v>
      </c>
      <c r="BF19" s="21">
        <v>0</v>
      </c>
      <c r="BG19" s="20">
        <v>45959</v>
      </c>
      <c r="BH19" s="21">
        <v>23996.18</v>
      </c>
      <c r="BI19" s="20">
        <v>45990</v>
      </c>
      <c r="BJ19" s="21">
        <v>38429.39</v>
      </c>
      <c r="BK19" s="20">
        <v>46020</v>
      </c>
      <c r="BL19" s="22">
        <f t="shared" si="2"/>
        <v>62425.57</v>
      </c>
      <c r="BM19" s="23">
        <v>0</v>
      </c>
      <c r="BN19" s="20">
        <v>46020</v>
      </c>
      <c r="BO19" s="24">
        <v>190789.8</v>
      </c>
      <c r="BP19" s="17">
        <v>46023</v>
      </c>
      <c r="BQ19" s="25">
        <f t="shared" si="3"/>
        <v>190789.8</v>
      </c>
      <c r="BR19" s="26"/>
      <c r="BS19" s="27">
        <f t="shared" si="4"/>
        <v>253215.37</v>
      </c>
      <c r="BT19" s="19">
        <v>0</v>
      </c>
      <c r="BU19" s="19">
        <v>0</v>
      </c>
      <c r="BV19" s="19">
        <v>62425.57</v>
      </c>
      <c r="BW19" s="19">
        <v>778851.99</v>
      </c>
      <c r="BX19" s="13">
        <v>0</v>
      </c>
      <c r="BY19" s="88"/>
      <c r="BZ19" s="95"/>
    </row>
    <row r="20" spans="1:78" s="85" customFormat="1" ht="14.25">
      <c r="A20" s="73" t="s">
        <v>32</v>
      </c>
      <c r="B20" s="74">
        <v>0</v>
      </c>
      <c r="C20" s="75">
        <v>45778</v>
      </c>
      <c r="D20" s="74">
        <v>0</v>
      </c>
      <c r="E20" s="75">
        <v>45748</v>
      </c>
      <c r="F20" s="74">
        <v>0</v>
      </c>
      <c r="G20" s="75">
        <v>45870</v>
      </c>
      <c r="H20" s="74">
        <v>0</v>
      </c>
      <c r="I20" s="75">
        <v>45689</v>
      </c>
      <c r="J20" s="74">
        <v>0</v>
      </c>
      <c r="K20" s="75">
        <v>45839</v>
      </c>
      <c r="L20" s="74">
        <v>0</v>
      </c>
      <c r="M20" s="75">
        <v>45809</v>
      </c>
      <c r="N20" s="74">
        <v>0</v>
      </c>
      <c r="O20" s="75">
        <v>45717</v>
      </c>
      <c r="P20" s="76">
        <f t="shared" si="0"/>
        <v>0</v>
      </c>
      <c r="Q20" s="77">
        <v>0</v>
      </c>
      <c r="R20" s="78">
        <v>45778</v>
      </c>
      <c r="S20" s="77">
        <v>195242.5</v>
      </c>
      <c r="T20" s="78">
        <v>45901</v>
      </c>
      <c r="U20" s="77">
        <v>178212.97</v>
      </c>
      <c r="V20" s="78">
        <v>45870</v>
      </c>
      <c r="W20" s="77">
        <v>197303.72</v>
      </c>
      <c r="X20" s="78">
        <v>45931</v>
      </c>
      <c r="Y20" s="77">
        <v>0</v>
      </c>
      <c r="Z20" s="78">
        <v>45809</v>
      </c>
      <c r="AA20" s="77">
        <v>0</v>
      </c>
      <c r="AB20" s="78">
        <v>45839</v>
      </c>
      <c r="AC20" s="77">
        <f t="shared" si="1"/>
        <v>570759.18999999994</v>
      </c>
      <c r="AD20" s="77">
        <v>0</v>
      </c>
      <c r="AE20" s="78">
        <v>45901</v>
      </c>
      <c r="AF20" s="77">
        <v>0</v>
      </c>
      <c r="AG20" s="78">
        <v>45627</v>
      </c>
      <c r="AH20" s="77">
        <v>197303.72</v>
      </c>
      <c r="AI20" s="78">
        <v>45931</v>
      </c>
      <c r="AJ20" s="77">
        <v>195242.5</v>
      </c>
      <c r="AK20" s="78">
        <v>45901</v>
      </c>
      <c r="AL20" s="77">
        <v>96561.96</v>
      </c>
      <c r="AM20" s="78">
        <v>45870</v>
      </c>
      <c r="AN20" s="77">
        <v>0</v>
      </c>
      <c r="AO20" s="78">
        <v>45839</v>
      </c>
      <c r="AP20" s="77">
        <v>176833.64</v>
      </c>
      <c r="AQ20" s="78">
        <v>45962</v>
      </c>
      <c r="AR20" s="77">
        <v>0</v>
      </c>
      <c r="AS20" s="78">
        <v>45726</v>
      </c>
      <c r="AT20" s="77">
        <v>0</v>
      </c>
      <c r="AU20" s="78">
        <v>45776</v>
      </c>
      <c r="AV20" s="77">
        <v>0</v>
      </c>
      <c r="AW20" s="78">
        <v>45806</v>
      </c>
      <c r="AX20" s="77">
        <v>0</v>
      </c>
      <c r="AY20" s="78">
        <v>45837</v>
      </c>
      <c r="AZ20" s="77">
        <v>0</v>
      </c>
      <c r="BA20" s="78">
        <v>45867</v>
      </c>
      <c r="BB20" s="77">
        <v>0</v>
      </c>
      <c r="BC20" s="78">
        <v>45898</v>
      </c>
      <c r="BD20" s="77">
        <v>0</v>
      </c>
      <c r="BE20" s="78">
        <v>45929</v>
      </c>
      <c r="BF20" s="77">
        <v>0</v>
      </c>
      <c r="BG20" s="78">
        <v>45959</v>
      </c>
      <c r="BH20" s="77">
        <v>0</v>
      </c>
      <c r="BI20" s="78">
        <v>45990</v>
      </c>
      <c r="BJ20" s="77">
        <v>20439.580000000002</v>
      </c>
      <c r="BK20" s="78">
        <v>46020</v>
      </c>
      <c r="BL20" s="81">
        <f t="shared" si="2"/>
        <v>20439.580000000002</v>
      </c>
      <c r="BM20" s="80">
        <v>0</v>
      </c>
      <c r="BN20" s="78">
        <v>46020</v>
      </c>
      <c r="BO20" s="77">
        <v>210825.42</v>
      </c>
      <c r="BP20" s="75">
        <v>46023</v>
      </c>
      <c r="BQ20" s="81">
        <f t="shared" si="3"/>
        <v>210825.42</v>
      </c>
      <c r="BR20" s="82"/>
      <c r="BS20" s="83">
        <f t="shared" si="4"/>
        <v>1467966.0099999998</v>
      </c>
      <c r="BT20" s="77">
        <v>0</v>
      </c>
      <c r="BU20" s="77">
        <v>0</v>
      </c>
      <c r="BV20" s="77">
        <v>4000</v>
      </c>
      <c r="BW20" s="77">
        <v>0</v>
      </c>
      <c r="BX20" s="84">
        <f>BS20-BT20-BU20-BV20-BW20</f>
        <v>1463966.0099999998</v>
      </c>
      <c r="BY20" s="87"/>
      <c r="BZ20" s="97"/>
    </row>
    <row r="21" spans="1:78" ht="14.25">
      <c r="A21" s="15" t="s">
        <v>33</v>
      </c>
      <c r="B21" s="16">
        <v>0</v>
      </c>
      <c r="C21" s="17">
        <v>45778</v>
      </c>
      <c r="D21" s="16">
        <v>0</v>
      </c>
      <c r="E21" s="17">
        <v>45748</v>
      </c>
      <c r="F21" s="16">
        <v>0</v>
      </c>
      <c r="G21" s="17">
        <v>45870</v>
      </c>
      <c r="H21" s="16">
        <v>0</v>
      </c>
      <c r="I21" s="17">
        <v>45689</v>
      </c>
      <c r="J21" s="16">
        <v>0</v>
      </c>
      <c r="K21" s="17">
        <v>45839</v>
      </c>
      <c r="L21" s="16">
        <v>0</v>
      </c>
      <c r="M21" s="17">
        <v>45809</v>
      </c>
      <c r="N21" s="16">
        <v>0</v>
      </c>
      <c r="O21" s="17">
        <v>45717</v>
      </c>
      <c r="P21" s="18">
        <f t="shared" si="0"/>
        <v>0</v>
      </c>
      <c r="Q21" s="19">
        <v>0</v>
      </c>
      <c r="R21" s="20">
        <v>45778</v>
      </c>
      <c r="S21" s="19">
        <v>62905.42</v>
      </c>
      <c r="T21" s="20">
        <v>45901</v>
      </c>
      <c r="U21" s="19">
        <v>25806.78</v>
      </c>
      <c r="V21" s="20">
        <v>45870</v>
      </c>
      <c r="W21" s="19">
        <v>109431.09</v>
      </c>
      <c r="X21" s="20">
        <v>45931</v>
      </c>
      <c r="Y21" s="19">
        <v>0</v>
      </c>
      <c r="Z21" s="20">
        <v>45809</v>
      </c>
      <c r="AA21" s="19">
        <v>0</v>
      </c>
      <c r="AB21" s="20">
        <v>45839</v>
      </c>
      <c r="AC21" s="21">
        <f t="shared" si="1"/>
        <v>198143.28999999998</v>
      </c>
      <c r="AD21" s="21">
        <v>0</v>
      </c>
      <c r="AE21" s="20">
        <v>45901</v>
      </c>
      <c r="AF21" s="21">
        <v>0</v>
      </c>
      <c r="AG21" s="20">
        <v>45627</v>
      </c>
      <c r="AH21" s="21">
        <v>109431.09</v>
      </c>
      <c r="AI21" s="20">
        <v>45931</v>
      </c>
      <c r="AJ21" s="21">
        <v>60366.45</v>
      </c>
      <c r="AK21" s="20">
        <v>45901</v>
      </c>
      <c r="AL21" s="21">
        <v>0</v>
      </c>
      <c r="AM21" s="20">
        <v>45870</v>
      </c>
      <c r="AN21" s="21">
        <v>0</v>
      </c>
      <c r="AO21" s="20">
        <v>45839</v>
      </c>
      <c r="AP21" s="21">
        <v>114917.07</v>
      </c>
      <c r="AQ21" s="20">
        <v>45962</v>
      </c>
      <c r="AR21" s="21">
        <v>0</v>
      </c>
      <c r="AS21" s="20">
        <v>45727</v>
      </c>
      <c r="AT21" s="21">
        <v>0</v>
      </c>
      <c r="AU21" s="20">
        <v>45776</v>
      </c>
      <c r="AV21" s="21">
        <v>0</v>
      </c>
      <c r="AW21" s="20">
        <v>45806</v>
      </c>
      <c r="AX21" s="21">
        <v>0</v>
      </c>
      <c r="AY21" s="20">
        <v>45837</v>
      </c>
      <c r="AZ21" s="21">
        <v>0</v>
      </c>
      <c r="BA21" s="20">
        <v>45867</v>
      </c>
      <c r="BB21" s="21">
        <v>0</v>
      </c>
      <c r="BC21" s="20">
        <v>45898</v>
      </c>
      <c r="BD21" s="21">
        <v>0</v>
      </c>
      <c r="BE21" s="20">
        <v>45929</v>
      </c>
      <c r="BF21" s="21">
        <v>0</v>
      </c>
      <c r="BG21" s="20">
        <v>45959</v>
      </c>
      <c r="BH21" s="21">
        <v>0</v>
      </c>
      <c r="BI21" s="20">
        <v>45990</v>
      </c>
      <c r="BJ21" s="21">
        <v>65025.69</v>
      </c>
      <c r="BK21" s="20">
        <v>46020</v>
      </c>
      <c r="BL21" s="22">
        <f t="shared" si="2"/>
        <v>65025.69</v>
      </c>
      <c r="BM21" s="23">
        <v>1280.3</v>
      </c>
      <c r="BN21" s="20">
        <v>46020</v>
      </c>
      <c r="BO21" s="24">
        <v>71906.2</v>
      </c>
      <c r="BP21" s="17">
        <v>46023</v>
      </c>
      <c r="BQ21" s="25">
        <f t="shared" si="3"/>
        <v>73186.5</v>
      </c>
      <c r="BR21" s="26"/>
      <c r="BS21" s="27">
        <f t="shared" si="4"/>
        <v>621070.09000000008</v>
      </c>
      <c r="BT21" s="24">
        <v>198143.29</v>
      </c>
      <c r="BU21" s="24">
        <v>146185.84</v>
      </c>
      <c r="BV21" s="24">
        <v>173351.96</v>
      </c>
      <c r="BW21" s="19">
        <v>168163.09</v>
      </c>
      <c r="BX21" s="13">
        <v>0</v>
      </c>
      <c r="BY21" s="88"/>
      <c r="BZ21" s="95"/>
    </row>
    <row r="22" spans="1:78" ht="14.25">
      <c r="A22" s="28" t="s">
        <v>34</v>
      </c>
      <c r="B22" s="16">
        <v>327646.8</v>
      </c>
      <c r="C22" s="17">
        <v>45778</v>
      </c>
      <c r="D22" s="16">
        <v>342458.34</v>
      </c>
      <c r="E22" s="17">
        <v>45748</v>
      </c>
      <c r="F22" s="16">
        <v>0</v>
      </c>
      <c r="G22" s="17">
        <v>45870</v>
      </c>
      <c r="H22" s="16">
        <v>0</v>
      </c>
      <c r="I22" s="17">
        <v>45689</v>
      </c>
      <c r="J22" s="16">
        <v>80690.63</v>
      </c>
      <c r="K22" s="17">
        <v>45839</v>
      </c>
      <c r="L22" s="16">
        <v>467346.21</v>
      </c>
      <c r="M22" s="17">
        <v>45809</v>
      </c>
      <c r="N22" s="16">
        <v>217905.77</v>
      </c>
      <c r="O22" s="17">
        <v>45717</v>
      </c>
      <c r="P22" s="18">
        <f t="shared" si="0"/>
        <v>1436047.75</v>
      </c>
      <c r="Q22" s="19">
        <v>0</v>
      </c>
      <c r="R22" s="20">
        <v>45778</v>
      </c>
      <c r="S22" s="19">
        <v>380478.85</v>
      </c>
      <c r="T22" s="20">
        <v>45901</v>
      </c>
      <c r="U22" s="19">
        <v>638468.18000000005</v>
      </c>
      <c r="V22" s="20">
        <v>45870</v>
      </c>
      <c r="W22" s="19">
        <v>410990.01</v>
      </c>
      <c r="X22" s="20">
        <v>45931</v>
      </c>
      <c r="Y22" s="19">
        <v>0</v>
      </c>
      <c r="Z22" s="20">
        <v>45809</v>
      </c>
      <c r="AA22" s="19">
        <v>245842.4</v>
      </c>
      <c r="AB22" s="20">
        <v>45839</v>
      </c>
      <c r="AC22" s="21">
        <f t="shared" si="1"/>
        <v>1675779.44</v>
      </c>
      <c r="AD22" s="21">
        <v>0</v>
      </c>
      <c r="AE22" s="20">
        <v>45901</v>
      </c>
      <c r="AF22" s="21">
        <v>0</v>
      </c>
      <c r="AG22" s="20">
        <v>45627</v>
      </c>
      <c r="AH22" s="21">
        <v>0</v>
      </c>
      <c r="AI22" s="20">
        <v>45931</v>
      </c>
      <c r="AJ22" s="21">
        <v>0</v>
      </c>
      <c r="AK22" s="20">
        <v>45901</v>
      </c>
      <c r="AL22" s="21">
        <v>0</v>
      </c>
      <c r="AM22" s="20">
        <v>45870</v>
      </c>
      <c r="AN22" s="21">
        <v>0</v>
      </c>
      <c r="AO22" s="20">
        <v>45839</v>
      </c>
      <c r="AP22" s="21">
        <v>377866.84</v>
      </c>
      <c r="AQ22" s="20">
        <v>45962</v>
      </c>
      <c r="AR22" s="21">
        <v>0</v>
      </c>
      <c r="AS22" s="20">
        <v>45728</v>
      </c>
      <c r="AT22" s="21">
        <v>0</v>
      </c>
      <c r="AU22" s="20">
        <v>45776</v>
      </c>
      <c r="AV22" s="21">
        <v>0</v>
      </c>
      <c r="AW22" s="20">
        <v>45806</v>
      </c>
      <c r="AX22" s="21">
        <v>0</v>
      </c>
      <c r="AY22" s="20">
        <v>45837</v>
      </c>
      <c r="AZ22" s="21">
        <v>0</v>
      </c>
      <c r="BA22" s="20">
        <v>45867</v>
      </c>
      <c r="BB22" s="21">
        <v>0</v>
      </c>
      <c r="BC22" s="20">
        <v>45898</v>
      </c>
      <c r="BD22" s="21">
        <v>0</v>
      </c>
      <c r="BE22" s="20">
        <v>45929</v>
      </c>
      <c r="BF22" s="21">
        <v>0</v>
      </c>
      <c r="BG22" s="20">
        <v>45959</v>
      </c>
      <c r="BH22" s="21">
        <v>0</v>
      </c>
      <c r="BI22" s="20">
        <v>45990</v>
      </c>
      <c r="BJ22" s="21">
        <v>176582.78</v>
      </c>
      <c r="BK22" s="20">
        <v>46020</v>
      </c>
      <c r="BL22" s="22">
        <f t="shared" si="2"/>
        <v>176582.78</v>
      </c>
      <c r="BM22" s="23">
        <v>0</v>
      </c>
      <c r="BN22" s="20">
        <v>46020</v>
      </c>
      <c r="BO22" s="24">
        <v>212626.06</v>
      </c>
      <c r="BP22" s="17">
        <v>46023</v>
      </c>
      <c r="BQ22" s="25">
        <f t="shared" si="3"/>
        <v>212626.06</v>
      </c>
      <c r="BR22" s="26"/>
      <c r="BS22" s="27">
        <f t="shared" si="4"/>
        <v>3878902.87</v>
      </c>
      <c r="BT22" s="24">
        <v>582358.31999999995</v>
      </c>
      <c r="BU22" s="24">
        <v>293537.2</v>
      </c>
      <c r="BV22" s="24">
        <v>326033.24</v>
      </c>
      <c r="BW22" s="19">
        <v>335891.4</v>
      </c>
      <c r="BX22" s="13">
        <f t="shared" ref="BX22:BX23" si="6">BS22-BT22-BU22-BV22-BW22</f>
        <v>2341082.7100000004</v>
      </c>
      <c r="BY22" s="88"/>
      <c r="BZ22" s="96"/>
    </row>
    <row r="23" spans="1:78" ht="14.25">
      <c r="A23" s="15" t="s">
        <v>35</v>
      </c>
      <c r="B23" s="16">
        <v>0</v>
      </c>
      <c r="C23" s="17">
        <v>45778</v>
      </c>
      <c r="D23" s="24">
        <v>0</v>
      </c>
      <c r="E23" s="17">
        <v>45748</v>
      </c>
      <c r="F23" s="24">
        <v>0</v>
      </c>
      <c r="G23" s="17">
        <v>45870</v>
      </c>
      <c r="H23" s="24">
        <v>0</v>
      </c>
      <c r="I23" s="17">
        <v>45689</v>
      </c>
      <c r="J23" s="24">
        <v>175220.84</v>
      </c>
      <c r="K23" s="17">
        <v>45839</v>
      </c>
      <c r="L23" s="24">
        <v>92029.77</v>
      </c>
      <c r="M23" s="17">
        <v>45809</v>
      </c>
      <c r="N23" s="24">
        <v>0</v>
      </c>
      <c r="O23" s="17">
        <v>45717</v>
      </c>
      <c r="P23" s="18">
        <f t="shared" si="0"/>
        <v>267250.61</v>
      </c>
      <c r="Q23" s="19">
        <v>0</v>
      </c>
      <c r="R23" s="20">
        <v>45778</v>
      </c>
      <c r="S23" s="19">
        <v>214485.62</v>
      </c>
      <c r="T23" s="20">
        <v>45901</v>
      </c>
      <c r="U23" s="19">
        <v>185694.97</v>
      </c>
      <c r="V23" s="20">
        <v>45870</v>
      </c>
      <c r="W23" s="19">
        <v>238486.45</v>
      </c>
      <c r="X23" s="20">
        <v>45931</v>
      </c>
      <c r="Y23" s="19">
        <v>0</v>
      </c>
      <c r="Z23" s="20">
        <v>45809</v>
      </c>
      <c r="AA23" s="19">
        <v>32939.56</v>
      </c>
      <c r="AB23" s="20">
        <v>45839</v>
      </c>
      <c r="AC23" s="21">
        <f t="shared" si="1"/>
        <v>671606.60000000009</v>
      </c>
      <c r="AD23" s="21">
        <v>0</v>
      </c>
      <c r="AE23" s="20">
        <v>45901</v>
      </c>
      <c r="AF23" s="21">
        <v>0</v>
      </c>
      <c r="AG23" s="20">
        <v>45627</v>
      </c>
      <c r="AH23" s="21">
        <v>238486.45</v>
      </c>
      <c r="AI23" s="20">
        <v>45931</v>
      </c>
      <c r="AJ23" s="21">
        <v>69791.63</v>
      </c>
      <c r="AK23" s="20">
        <v>45901</v>
      </c>
      <c r="AL23" s="21">
        <v>0</v>
      </c>
      <c r="AM23" s="20">
        <v>45870</v>
      </c>
      <c r="AN23" s="21">
        <v>0</v>
      </c>
      <c r="AO23" s="20">
        <v>45839</v>
      </c>
      <c r="AP23" s="21">
        <v>223436.21</v>
      </c>
      <c r="AQ23" s="20">
        <v>45962</v>
      </c>
      <c r="AR23" s="21">
        <v>0</v>
      </c>
      <c r="AS23" s="20">
        <v>45729</v>
      </c>
      <c r="AT23" s="21">
        <v>0</v>
      </c>
      <c r="AU23" s="20">
        <v>45776</v>
      </c>
      <c r="AV23" s="21">
        <v>0</v>
      </c>
      <c r="AW23" s="20">
        <v>45806</v>
      </c>
      <c r="AX23" s="21">
        <v>0</v>
      </c>
      <c r="AY23" s="20">
        <v>45837</v>
      </c>
      <c r="AZ23" s="21">
        <v>0</v>
      </c>
      <c r="BA23" s="20">
        <v>45867</v>
      </c>
      <c r="BB23" s="21">
        <v>0</v>
      </c>
      <c r="BC23" s="20">
        <v>45898</v>
      </c>
      <c r="BD23" s="21">
        <v>0</v>
      </c>
      <c r="BE23" s="20">
        <v>45929</v>
      </c>
      <c r="BF23" s="21">
        <v>0</v>
      </c>
      <c r="BG23" s="20">
        <v>45959</v>
      </c>
      <c r="BH23" s="21">
        <v>0</v>
      </c>
      <c r="BI23" s="20">
        <v>45990</v>
      </c>
      <c r="BJ23" s="21">
        <v>259898.25</v>
      </c>
      <c r="BK23" s="20">
        <v>46020</v>
      </c>
      <c r="BL23" s="22">
        <f t="shared" si="2"/>
        <v>259898.25</v>
      </c>
      <c r="BM23" s="23">
        <v>54783.6</v>
      </c>
      <c r="BN23" s="20">
        <v>46020</v>
      </c>
      <c r="BO23" s="24">
        <v>142327.72</v>
      </c>
      <c r="BP23" s="17">
        <v>46023</v>
      </c>
      <c r="BQ23" s="25">
        <f t="shared" si="3"/>
        <v>197111.32</v>
      </c>
      <c r="BR23" s="26"/>
      <c r="BS23" s="27">
        <f t="shared" si="4"/>
        <v>1927581.07</v>
      </c>
      <c r="BT23" s="24">
        <v>376198.41</v>
      </c>
      <c r="BU23" s="24">
        <v>421696.49</v>
      </c>
      <c r="BV23" s="24">
        <v>302829.46999999997</v>
      </c>
      <c r="BW23" s="19">
        <v>635474.18000000005</v>
      </c>
      <c r="BX23" s="13">
        <f t="shared" si="6"/>
        <v>191382.52000000014</v>
      </c>
      <c r="BY23" s="88"/>
      <c r="BZ23" s="95"/>
    </row>
    <row r="24" spans="1:78" ht="14.25">
      <c r="A24" s="28" t="s">
        <v>36</v>
      </c>
      <c r="B24" s="16">
        <v>0</v>
      </c>
      <c r="C24" s="17">
        <v>45778</v>
      </c>
      <c r="D24" s="24">
        <v>0</v>
      </c>
      <c r="E24" s="17">
        <v>45748</v>
      </c>
      <c r="F24" s="19">
        <v>1025619.75</v>
      </c>
      <c r="G24" s="31">
        <v>45870</v>
      </c>
      <c r="H24" s="19">
        <v>0</v>
      </c>
      <c r="I24" s="31">
        <v>45689</v>
      </c>
      <c r="J24" s="19">
        <v>233433.77</v>
      </c>
      <c r="K24" s="31">
        <v>45839</v>
      </c>
      <c r="L24" s="24">
        <v>0</v>
      </c>
      <c r="M24" s="17">
        <v>45809</v>
      </c>
      <c r="N24" s="24">
        <v>0</v>
      </c>
      <c r="O24" s="17">
        <v>45717</v>
      </c>
      <c r="P24" s="18">
        <f t="shared" si="0"/>
        <v>1259053.52</v>
      </c>
      <c r="Q24" s="19">
        <v>0</v>
      </c>
      <c r="R24" s="20">
        <v>45778</v>
      </c>
      <c r="S24" s="19">
        <f>1138202.91-396661.09</f>
        <v>741541.81999999983</v>
      </c>
      <c r="T24" s="33">
        <v>45901</v>
      </c>
      <c r="U24" s="19">
        <v>0</v>
      </c>
      <c r="V24" s="33">
        <v>45870</v>
      </c>
      <c r="W24" s="19">
        <v>1190575.3500000001</v>
      </c>
      <c r="X24" s="20">
        <v>45931</v>
      </c>
      <c r="Y24" s="19">
        <v>0</v>
      </c>
      <c r="Z24" s="20">
        <v>45809</v>
      </c>
      <c r="AA24" s="19">
        <v>0</v>
      </c>
      <c r="AB24" s="20">
        <v>45839</v>
      </c>
      <c r="AC24" s="21">
        <f t="shared" si="1"/>
        <v>1932117.17</v>
      </c>
      <c r="AD24" s="21">
        <v>396661.09</v>
      </c>
      <c r="AE24" s="20">
        <v>45901</v>
      </c>
      <c r="AF24" s="21">
        <v>0</v>
      </c>
      <c r="AG24" s="20">
        <v>45627</v>
      </c>
      <c r="AH24" s="21">
        <v>0</v>
      </c>
      <c r="AI24" s="20">
        <v>45931</v>
      </c>
      <c r="AJ24" s="21">
        <v>0</v>
      </c>
      <c r="AK24" s="20">
        <v>45901</v>
      </c>
      <c r="AL24" s="21">
        <v>0</v>
      </c>
      <c r="AM24" s="20">
        <v>45870</v>
      </c>
      <c r="AN24" s="21">
        <v>0</v>
      </c>
      <c r="AO24" s="20">
        <v>45839</v>
      </c>
      <c r="AP24" s="21">
        <v>1158860.07</v>
      </c>
      <c r="AQ24" s="20">
        <v>45962</v>
      </c>
      <c r="AR24" s="21">
        <v>0</v>
      </c>
      <c r="AS24" s="20">
        <v>45730</v>
      </c>
      <c r="AT24" s="21">
        <v>0</v>
      </c>
      <c r="AU24" s="20">
        <v>45776</v>
      </c>
      <c r="AV24" s="21">
        <v>0</v>
      </c>
      <c r="AW24" s="20">
        <v>45806</v>
      </c>
      <c r="AX24" s="21">
        <v>0</v>
      </c>
      <c r="AY24" s="20">
        <v>45837</v>
      </c>
      <c r="AZ24" s="21">
        <v>0</v>
      </c>
      <c r="BA24" s="20">
        <v>45867</v>
      </c>
      <c r="BB24" s="21">
        <v>0</v>
      </c>
      <c r="BC24" s="20">
        <v>45898</v>
      </c>
      <c r="BD24" s="21">
        <v>0</v>
      </c>
      <c r="BE24" s="20">
        <v>45929</v>
      </c>
      <c r="BF24" s="21">
        <v>0</v>
      </c>
      <c r="BG24" s="20">
        <v>45959</v>
      </c>
      <c r="BH24" s="21">
        <v>0</v>
      </c>
      <c r="BI24" s="20">
        <v>45990</v>
      </c>
      <c r="BJ24" s="21">
        <v>1429573.3</v>
      </c>
      <c r="BK24" s="20">
        <v>46020</v>
      </c>
      <c r="BL24" s="22">
        <f t="shared" si="2"/>
        <v>1429573.3</v>
      </c>
      <c r="BM24" s="23">
        <v>27924.36</v>
      </c>
      <c r="BN24" s="20">
        <v>46020</v>
      </c>
      <c r="BO24" s="24">
        <v>1495936.82</v>
      </c>
      <c r="BP24" s="17">
        <v>46023</v>
      </c>
      <c r="BQ24" s="25">
        <f t="shared" si="3"/>
        <v>1523861.1800000002</v>
      </c>
      <c r="BR24" s="26"/>
      <c r="BS24" s="27">
        <f t="shared" si="4"/>
        <v>7700126.3300000001</v>
      </c>
      <c r="BT24" s="24">
        <v>1964243.27</v>
      </c>
      <c r="BU24" s="24">
        <v>2466338.35</v>
      </c>
      <c r="BV24" s="24">
        <v>1745683.53</v>
      </c>
      <c r="BW24" s="19">
        <v>2618242.5499999998</v>
      </c>
      <c r="BX24" s="13">
        <v>0</v>
      </c>
      <c r="BY24" s="88"/>
      <c r="BZ24" s="95"/>
    </row>
    <row r="25" spans="1:78" ht="14.25">
      <c r="A25" s="28" t="s">
        <v>37</v>
      </c>
      <c r="B25" s="16">
        <v>359935.67</v>
      </c>
      <c r="C25" s="17">
        <v>45778</v>
      </c>
      <c r="D25" s="16">
        <v>265754.5</v>
      </c>
      <c r="E25" s="17">
        <v>45748</v>
      </c>
      <c r="F25" s="30">
        <v>0</v>
      </c>
      <c r="G25" s="31">
        <v>45870</v>
      </c>
      <c r="H25" s="30">
        <v>0</v>
      </c>
      <c r="I25" s="31">
        <v>45689</v>
      </c>
      <c r="J25" s="30">
        <v>0</v>
      </c>
      <c r="K25" s="31">
        <v>45839</v>
      </c>
      <c r="L25" s="16">
        <v>94676.65</v>
      </c>
      <c r="M25" s="17">
        <v>45809</v>
      </c>
      <c r="N25" s="16">
        <v>318471.31</v>
      </c>
      <c r="O25" s="17">
        <v>45717</v>
      </c>
      <c r="P25" s="18">
        <f t="shared" si="0"/>
        <v>1038838.1299999999</v>
      </c>
      <c r="Q25" s="19">
        <v>0</v>
      </c>
      <c r="R25" s="20">
        <v>45778</v>
      </c>
      <c r="S25" s="19">
        <v>465562.57</v>
      </c>
      <c r="T25" s="33">
        <v>45901</v>
      </c>
      <c r="U25" s="19">
        <v>200655.07</v>
      </c>
      <c r="V25" s="33">
        <v>45870</v>
      </c>
      <c r="W25" s="19">
        <v>310676.23</v>
      </c>
      <c r="X25" s="20">
        <v>45931</v>
      </c>
      <c r="Y25" s="19">
        <v>115692.13</v>
      </c>
      <c r="Z25" s="20">
        <v>45809</v>
      </c>
      <c r="AA25" s="19">
        <v>212149.69</v>
      </c>
      <c r="AB25" s="20">
        <v>45839</v>
      </c>
      <c r="AC25" s="21">
        <f t="shared" si="1"/>
        <v>1304735.69</v>
      </c>
      <c r="AD25" s="21">
        <v>0</v>
      </c>
      <c r="AE25" s="20">
        <v>45901</v>
      </c>
      <c r="AF25" s="21">
        <v>0</v>
      </c>
      <c r="AG25" s="20">
        <v>45627</v>
      </c>
      <c r="AH25" s="21">
        <v>79246.210000000006</v>
      </c>
      <c r="AI25" s="20">
        <v>45931</v>
      </c>
      <c r="AJ25" s="21">
        <v>0</v>
      </c>
      <c r="AK25" s="20">
        <v>45901</v>
      </c>
      <c r="AL25" s="21">
        <v>0</v>
      </c>
      <c r="AM25" s="20">
        <v>45870</v>
      </c>
      <c r="AN25" s="21">
        <v>0</v>
      </c>
      <c r="AO25" s="20">
        <v>45839</v>
      </c>
      <c r="AP25" s="21">
        <v>313266.11</v>
      </c>
      <c r="AQ25" s="20">
        <v>45962</v>
      </c>
      <c r="AR25" s="21">
        <v>0</v>
      </c>
      <c r="AS25" s="20">
        <v>45731</v>
      </c>
      <c r="AT25" s="21">
        <v>0</v>
      </c>
      <c r="AU25" s="20">
        <v>45776</v>
      </c>
      <c r="AV25" s="21">
        <v>0</v>
      </c>
      <c r="AW25" s="20">
        <v>45806</v>
      </c>
      <c r="AX25" s="21">
        <v>0</v>
      </c>
      <c r="AY25" s="20">
        <v>45837</v>
      </c>
      <c r="AZ25" s="21">
        <v>0</v>
      </c>
      <c r="BA25" s="20">
        <v>45867</v>
      </c>
      <c r="BB25" s="21">
        <v>0</v>
      </c>
      <c r="BC25" s="20">
        <v>45898</v>
      </c>
      <c r="BD25" s="21">
        <v>0</v>
      </c>
      <c r="BE25" s="20">
        <v>45929</v>
      </c>
      <c r="BF25" s="21">
        <v>0</v>
      </c>
      <c r="BG25" s="20">
        <v>45959</v>
      </c>
      <c r="BH25" s="21">
        <v>0</v>
      </c>
      <c r="BI25" s="20">
        <v>45990</v>
      </c>
      <c r="BJ25" s="21">
        <v>110194.21</v>
      </c>
      <c r="BK25" s="20">
        <v>46020</v>
      </c>
      <c r="BL25" s="22">
        <f t="shared" si="2"/>
        <v>110194.21</v>
      </c>
      <c r="BM25" s="23">
        <v>4848.82</v>
      </c>
      <c r="BN25" s="20">
        <v>46020</v>
      </c>
      <c r="BO25" s="24">
        <v>153308.09</v>
      </c>
      <c r="BP25" s="17">
        <v>46023</v>
      </c>
      <c r="BQ25" s="25">
        <f t="shared" si="3"/>
        <v>158156.91</v>
      </c>
      <c r="BR25" s="26"/>
      <c r="BS25" s="27">
        <f t="shared" si="4"/>
        <v>3004437.26</v>
      </c>
      <c r="BT25" s="24">
        <v>554502.61</v>
      </c>
      <c r="BU25" s="24">
        <v>245427.68</v>
      </c>
      <c r="BV25" s="24">
        <v>258735.57</v>
      </c>
      <c r="BW25" s="19">
        <v>473943.03999999998</v>
      </c>
      <c r="BX25" s="13">
        <f t="shared" ref="BX25:BX27" si="7">BS25-BT25-BU25-BV25-BW25</f>
        <v>1471828.3599999996</v>
      </c>
      <c r="BY25" s="88"/>
      <c r="BZ25" s="96"/>
    </row>
    <row r="26" spans="1:78" ht="14.25">
      <c r="A26" s="15" t="s">
        <v>38</v>
      </c>
      <c r="B26" s="16">
        <v>0</v>
      </c>
      <c r="C26" s="17">
        <v>45778</v>
      </c>
      <c r="D26" s="16">
        <v>0</v>
      </c>
      <c r="E26" s="17">
        <v>45748</v>
      </c>
      <c r="F26" s="30">
        <v>0</v>
      </c>
      <c r="G26" s="31">
        <v>45870</v>
      </c>
      <c r="H26" s="30">
        <v>0</v>
      </c>
      <c r="I26" s="31">
        <v>45689</v>
      </c>
      <c r="J26" s="30">
        <v>0</v>
      </c>
      <c r="K26" s="31">
        <v>45839</v>
      </c>
      <c r="L26" s="16">
        <v>0</v>
      </c>
      <c r="M26" s="17">
        <v>45809</v>
      </c>
      <c r="N26" s="16">
        <v>0</v>
      </c>
      <c r="O26" s="17">
        <v>45717</v>
      </c>
      <c r="P26" s="18">
        <f t="shared" si="0"/>
        <v>0</v>
      </c>
      <c r="Q26" s="19">
        <v>0</v>
      </c>
      <c r="R26" s="20">
        <v>45778</v>
      </c>
      <c r="S26" s="19">
        <v>942096.33</v>
      </c>
      <c r="T26" s="33">
        <v>45901</v>
      </c>
      <c r="U26" s="19">
        <v>617483.12</v>
      </c>
      <c r="V26" s="33">
        <v>45870</v>
      </c>
      <c r="W26" s="19">
        <v>1134368.05</v>
      </c>
      <c r="X26" s="20">
        <v>45931</v>
      </c>
      <c r="Y26" s="19">
        <v>0</v>
      </c>
      <c r="Z26" s="20">
        <v>45809</v>
      </c>
      <c r="AA26" s="19">
        <v>0</v>
      </c>
      <c r="AB26" s="20">
        <v>45839</v>
      </c>
      <c r="AC26" s="21">
        <f t="shared" si="1"/>
        <v>2693947.5</v>
      </c>
      <c r="AD26" s="21">
        <v>0</v>
      </c>
      <c r="AE26" s="20">
        <v>45901</v>
      </c>
      <c r="AF26" s="21">
        <v>0</v>
      </c>
      <c r="AG26" s="20">
        <v>45627</v>
      </c>
      <c r="AH26" s="21">
        <v>1134368.05</v>
      </c>
      <c r="AI26" s="20">
        <v>45931</v>
      </c>
      <c r="AJ26" s="21">
        <v>942096.33</v>
      </c>
      <c r="AK26" s="20">
        <v>45901</v>
      </c>
      <c r="AL26" s="21">
        <v>232095.53</v>
      </c>
      <c r="AM26" s="20">
        <v>45870</v>
      </c>
      <c r="AN26" s="21">
        <v>0</v>
      </c>
      <c r="AO26" s="20">
        <v>45839</v>
      </c>
      <c r="AP26" s="21">
        <v>747586.85</v>
      </c>
      <c r="AQ26" s="20">
        <v>45962</v>
      </c>
      <c r="AR26" s="21">
        <v>0</v>
      </c>
      <c r="AS26" s="20">
        <v>45732</v>
      </c>
      <c r="AT26" s="21">
        <v>0</v>
      </c>
      <c r="AU26" s="20">
        <v>45776</v>
      </c>
      <c r="AV26" s="21">
        <v>0</v>
      </c>
      <c r="AW26" s="20">
        <v>45806</v>
      </c>
      <c r="AX26" s="21">
        <v>0</v>
      </c>
      <c r="AY26" s="20">
        <v>45837</v>
      </c>
      <c r="AZ26" s="21">
        <v>0</v>
      </c>
      <c r="BA26" s="20">
        <v>45867</v>
      </c>
      <c r="BB26" s="21">
        <v>0</v>
      </c>
      <c r="BC26" s="20">
        <v>45898</v>
      </c>
      <c r="BD26" s="21">
        <v>0</v>
      </c>
      <c r="BE26" s="20">
        <v>45929</v>
      </c>
      <c r="BF26" s="21">
        <v>0</v>
      </c>
      <c r="BG26" s="20">
        <v>45959</v>
      </c>
      <c r="BH26" s="21">
        <v>500000</v>
      </c>
      <c r="BI26" s="20">
        <v>45990</v>
      </c>
      <c r="BJ26" s="21">
        <v>977925.3</v>
      </c>
      <c r="BK26" s="20">
        <v>46020</v>
      </c>
      <c r="BL26" s="22">
        <f t="shared" si="2"/>
        <v>1477925.3</v>
      </c>
      <c r="BM26" s="23">
        <v>0</v>
      </c>
      <c r="BN26" s="20">
        <v>46020</v>
      </c>
      <c r="BO26" s="24">
        <v>715841.38</v>
      </c>
      <c r="BP26" s="17">
        <v>46023</v>
      </c>
      <c r="BQ26" s="25">
        <f t="shared" si="3"/>
        <v>715841.38</v>
      </c>
      <c r="BR26" s="26"/>
      <c r="BS26" s="27">
        <f t="shared" si="4"/>
        <v>7943860.9399999995</v>
      </c>
      <c r="BT26" s="24">
        <v>1272099.94</v>
      </c>
      <c r="BU26" s="24">
        <v>1909285.35</v>
      </c>
      <c r="BV26" s="24">
        <v>1483608.97</v>
      </c>
      <c r="BW26" s="19">
        <v>1839493.62</v>
      </c>
      <c r="BX26" s="13">
        <f t="shared" si="7"/>
        <v>1439373.0600000005</v>
      </c>
      <c r="BY26" s="88"/>
      <c r="BZ26" s="95"/>
    </row>
    <row r="27" spans="1:78" ht="14.25">
      <c r="A27" s="28" t="s">
        <v>39</v>
      </c>
      <c r="B27" s="16">
        <v>663311.52</v>
      </c>
      <c r="C27" s="17">
        <v>45778</v>
      </c>
      <c r="D27" s="16">
        <v>0</v>
      </c>
      <c r="E27" s="17">
        <v>45748</v>
      </c>
      <c r="F27" s="30">
        <v>0</v>
      </c>
      <c r="G27" s="31">
        <v>45870</v>
      </c>
      <c r="H27" s="30">
        <v>0</v>
      </c>
      <c r="I27" s="31">
        <v>45689</v>
      </c>
      <c r="J27" s="30">
        <v>1063901.21</v>
      </c>
      <c r="K27" s="31">
        <v>45839</v>
      </c>
      <c r="L27" s="16">
        <v>4120110.85</v>
      </c>
      <c r="M27" s="17">
        <v>45809</v>
      </c>
      <c r="N27" s="16">
        <v>0</v>
      </c>
      <c r="O27" s="17">
        <v>45717</v>
      </c>
      <c r="P27" s="18">
        <f t="shared" si="0"/>
        <v>5847323.5800000001</v>
      </c>
      <c r="Q27" s="19">
        <v>0</v>
      </c>
      <c r="R27" s="20">
        <v>45778</v>
      </c>
      <c r="S27" s="19">
        <v>4295935.96</v>
      </c>
      <c r="T27" s="33">
        <v>45901</v>
      </c>
      <c r="U27" s="19">
        <v>4180161.56</v>
      </c>
      <c r="V27" s="33">
        <v>45870</v>
      </c>
      <c r="W27" s="19">
        <v>4423843.2699999996</v>
      </c>
      <c r="X27" s="20">
        <v>45931</v>
      </c>
      <c r="Y27" s="19">
        <v>0</v>
      </c>
      <c r="Z27" s="20">
        <v>45809</v>
      </c>
      <c r="AA27" s="19">
        <v>3363630.86</v>
      </c>
      <c r="AB27" s="20">
        <v>45839</v>
      </c>
      <c r="AC27" s="21">
        <f t="shared" si="1"/>
        <v>16263571.649999999</v>
      </c>
      <c r="AD27" s="21">
        <v>0</v>
      </c>
      <c r="AE27" s="20">
        <v>45901</v>
      </c>
      <c r="AF27" s="21">
        <v>0</v>
      </c>
      <c r="AG27" s="20">
        <v>45627</v>
      </c>
      <c r="AH27" s="21">
        <v>4423843.2699999996</v>
      </c>
      <c r="AI27" s="20">
        <v>45931</v>
      </c>
      <c r="AJ27" s="21">
        <v>3665789.77</v>
      </c>
      <c r="AK27" s="20">
        <v>45901</v>
      </c>
      <c r="AL27" s="21">
        <v>0</v>
      </c>
      <c r="AM27" s="20">
        <v>45870</v>
      </c>
      <c r="AN27" s="21">
        <v>0</v>
      </c>
      <c r="AO27" s="20">
        <v>45839</v>
      </c>
      <c r="AP27" s="21">
        <v>3824801.65</v>
      </c>
      <c r="AQ27" s="20">
        <v>45962</v>
      </c>
      <c r="AR27" s="21">
        <v>0</v>
      </c>
      <c r="AS27" s="20">
        <v>45733</v>
      </c>
      <c r="AT27" s="21">
        <v>0</v>
      </c>
      <c r="AU27" s="20">
        <v>45776</v>
      </c>
      <c r="AV27" s="21">
        <v>0</v>
      </c>
      <c r="AW27" s="20">
        <v>45806</v>
      </c>
      <c r="AX27" s="21">
        <v>0</v>
      </c>
      <c r="AY27" s="20">
        <v>45837</v>
      </c>
      <c r="AZ27" s="21">
        <v>0</v>
      </c>
      <c r="BA27" s="20">
        <v>45867</v>
      </c>
      <c r="BB27" s="21">
        <v>0</v>
      </c>
      <c r="BC27" s="20">
        <v>45898</v>
      </c>
      <c r="BD27" s="21">
        <v>0</v>
      </c>
      <c r="BE27" s="20">
        <v>45929</v>
      </c>
      <c r="BF27" s="21">
        <v>0</v>
      </c>
      <c r="BG27" s="20">
        <v>45959</v>
      </c>
      <c r="BH27" s="21">
        <v>0</v>
      </c>
      <c r="BI27" s="20">
        <v>45990</v>
      </c>
      <c r="BJ27" s="21">
        <v>3327885.46</v>
      </c>
      <c r="BK27" s="20">
        <v>46020</v>
      </c>
      <c r="BL27" s="22">
        <f t="shared" si="2"/>
        <v>3327885.46</v>
      </c>
      <c r="BM27" s="23">
        <v>107189.51</v>
      </c>
      <c r="BN27" s="20">
        <v>46020</v>
      </c>
      <c r="BO27" s="24">
        <v>3421901.25</v>
      </c>
      <c r="BP27" s="17">
        <v>46023</v>
      </c>
      <c r="BQ27" s="25">
        <f t="shared" si="3"/>
        <v>3529090.76</v>
      </c>
      <c r="BR27" s="26"/>
      <c r="BS27" s="27">
        <f t="shared" si="4"/>
        <v>40882306.139999993</v>
      </c>
      <c r="BT27" s="24">
        <v>6053258.4000000004</v>
      </c>
      <c r="BU27" s="24">
        <v>5538405.54</v>
      </c>
      <c r="BV27" s="24">
        <v>5537986.8399999999</v>
      </c>
      <c r="BW27" s="19">
        <v>5624812.7699999996</v>
      </c>
      <c r="BX27" s="13">
        <f t="shared" si="7"/>
        <v>18127842.589999996</v>
      </c>
      <c r="BY27" s="88"/>
      <c r="BZ27" s="95"/>
    </row>
    <row r="28" spans="1:78" ht="14.25">
      <c r="A28" s="15" t="s">
        <v>40</v>
      </c>
      <c r="B28" s="16">
        <v>0</v>
      </c>
      <c r="C28" s="17">
        <v>45778</v>
      </c>
      <c r="D28" s="16">
        <v>0</v>
      </c>
      <c r="E28" s="17">
        <v>45748</v>
      </c>
      <c r="F28" s="30">
        <v>0</v>
      </c>
      <c r="G28" s="31">
        <v>45870</v>
      </c>
      <c r="H28" s="30">
        <v>0</v>
      </c>
      <c r="I28" s="31">
        <v>45689</v>
      </c>
      <c r="J28" s="30">
        <v>0</v>
      </c>
      <c r="K28" s="31">
        <v>45839</v>
      </c>
      <c r="L28" s="16">
        <v>0</v>
      </c>
      <c r="M28" s="17">
        <v>45809</v>
      </c>
      <c r="N28" s="16">
        <v>0</v>
      </c>
      <c r="O28" s="17">
        <v>45717</v>
      </c>
      <c r="P28" s="18">
        <f t="shared" si="0"/>
        <v>0</v>
      </c>
      <c r="Q28" s="19">
        <v>0</v>
      </c>
      <c r="R28" s="20">
        <v>45778</v>
      </c>
      <c r="S28" s="19">
        <v>0</v>
      </c>
      <c r="T28" s="33">
        <v>45901</v>
      </c>
      <c r="U28" s="19">
        <v>0</v>
      </c>
      <c r="V28" s="33">
        <v>45870</v>
      </c>
      <c r="W28" s="19">
        <v>0</v>
      </c>
      <c r="X28" s="20">
        <v>45931</v>
      </c>
      <c r="Y28" s="19">
        <v>0</v>
      </c>
      <c r="Z28" s="20">
        <v>45809</v>
      </c>
      <c r="AA28" s="19">
        <v>0</v>
      </c>
      <c r="AB28" s="20">
        <v>45839</v>
      </c>
      <c r="AC28" s="21">
        <f t="shared" si="1"/>
        <v>0</v>
      </c>
      <c r="AD28" s="21">
        <v>0</v>
      </c>
      <c r="AE28" s="20">
        <v>45901</v>
      </c>
      <c r="AF28" s="21">
        <v>0</v>
      </c>
      <c r="AG28" s="20">
        <v>45627</v>
      </c>
      <c r="AH28" s="21">
        <v>88288.71</v>
      </c>
      <c r="AI28" s="20">
        <v>45931</v>
      </c>
      <c r="AJ28" s="21">
        <v>0</v>
      </c>
      <c r="AK28" s="20">
        <v>45901</v>
      </c>
      <c r="AL28" s="21">
        <v>0</v>
      </c>
      <c r="AM28" s="20">
        <v>45870</v>
      </c>
      <c r="AN28" s="21">
        <v>0</v>
      </c>
      <c r="AO28" s="20">
        <v>45839</v>
      </c>
      <c r="AP28" s="21">
        <v>239232.65</v>
      </c>
      <c r="AQ28" s="20">
        <v>45962</v>
      </c>
      <c r="AR28" s="21">
        <v>0</v>
      </c>
      <c r="AS28" s="20">
        <v>45734</v>
      </c>
      <c r="AT28" s="21">
        <v>0</v>
      </c>
      <c r="AU28" s="20">
        <v>45776</v>
      </c>
      <c r="AV28" s="21">
        <v>0</v>
      </c>
      <c r="AW28" s="20">
        <v>45806</v>
      </c>
      <c r="AX28" s="21">
        <v>0</v>
      </c>
      <c r="AY28" s="20">
        <v>45837</v>
      </c>
      <c r="AZ28" s="21">
        <v>0</v>
      </c>
      <c r="BA28" s="20">
        <v>45867</v>
      </c>
      <c r="BB28" s="21">
        <v>0</v>
      </c>
      <c r="BC28" s="20">
        <v>45898</v>
      </c>
      <c r="BD28" s="21">
        <v>0</v>
      </c>
      <c r="BE28" s="20">
        <v>45929</v>
      </c>
      <c r="BF28" s="21">
        <v>0</v>
      </c>
      <c r="BG28" s="20">
        <v>45959</v>
      </c>
      <c r="BH28" s="21">
        <v>0</v>
      </c>
      <c r="BI28" s="20">
        <v>45990</v>
      </c>
      <c r="BJ28" s="21">
        <v>355146.82</v>
      </c>
      <c r="BK28" s="20">
        <v>46020</v>
      </c>
      <c r="BL28" s="22">
        <f t="shared" si="2"/>
        <v>355146.82</v>
      </c>
      <c r="BM28" s="23">
        <v>0</v>
      </c>
      <c r="BN28" s="20">
        <v>46020</v>
      </c>
      <c r="BO28" s="24">
        <v>388364.99</v>
      </c>
      <c r="BP28" s="17">
        <v>46023</v>
      </c>
      <c r="BQ28" s="25">
        <f t="shared" si="3"/>
        <v>388364.99</v>
      </c>
      <c r="BR28" s="26"/>
      <c r="BS28" s="27">
        <f t="shared" si="4"/>
        <v>1071033.17</v>
      </c>
      <c r="BT28" s="24">
        <v>0</v>
      </c>
      <c r="BU28" s="24">
        <v>327521.36</v>
      </c>
      <c r="BV28" s="19">
        <v>355146.82</v>
      </c>
      <c r="BW28" s="19">
        <v>913971.44</v>
      </c>
      <c r="BX28" s="13">
        <v>0</v>
      </c>
      <c r="BY28" s="88"/>
      <c r="BZ28" s="95"/>
    </row>
    <row r="29" spans="1:78" ht="14.25">
      <c r="A29" s="15" t="s">
        <v>41</v>
      </c>
      <c r="B29" s="16">
        <v>0</v>
      </c>
      <c r="C29" s="17">
        <v>45778</v>
      </c>
      <c r="D29" s="16">
        <v>0</v>
      </c>
      <c r="E29" s="17">
        <v>45748</v>
      </c>
      <c r="F29" s="30">
        <v>0</v>
      </c>
      <c r="G29" s="31">
        <v>45870</v>
      </c>
      <c r="H29" s="30">
        <v>0</v>
      </c>
      <c r="I29" s="31">
        <v>45689</v>
      </c>
      <c r="J29" s="30">
        <v>0</v>
      </c>
      <c r="K29" s="31">
        <v>45839</v>
      </c>
      <c r="L29" s="16">
        <v>0</v>
      </c>
      <c r="M29" s="17">
        <v>45809</v>
      </c>
      <c r="N29" s="16">
        <v>0</v>
      </c>
      <c r="O29" s="17">
        <v>45717</v>
      </c>
      <c r="P29" s="18">
        <f t="shared" si="0"/>
        <v>0</v>
      </c>
      <c r="Q29" s="19">
        <v>0</v>
      </c>
      <c r="R29" s="20">
        <v>45778</v>
      </c>
      <c r="S29" s="19">
        <v>0</v>
      </c>
      <c r="T29" s="33">
        <v>45901</v>
      </c>
      <c r="U29" s="19">
        <v>0</v>
      </c>
      <c r="V29" s="33">
        <v>45870</v>
      </c>
      <c r="W29" s="19">
        <v>0</v>
      </c>
      <c r="X29" s="20">
        <v>45931</v>
      </c>
      <c r="Y29" s="19">
        <v>0</v>
      </c>
      <c r="Z29" s="20">
        <v>45809</v>
      </c>
      <c r="AA29" s="19">
        <v>0</v>
      </c>
      <c r="AB29" s="20">
        <v>45839</v>
      </c>
      <c r="AC29" s="21">
        <f t="shared" si="1"/>
        <v>0</v>
      </c>
      <c r="AD29" s="21">
        <v>0</v>
      </c>
      <c r="AE29" s="20">
        <v>45901</v>
      </c>
      <c r="AF29" s="21">
        <v>10721.39</v>
      </c>
      <c r="AG29" s="20">
        <v>45627</v>
      </c>
      <c r="AH29" s="21">
        <v>0</v>
      </c>
      <c r="AI29" s="20">
        <v>45931</v>
      </c>
      <c r="AJ29" s="21">
        <v>0</v>
      </c>
      <c r="AK29" s="20">
        <v>45901</v>
      </c>
      <c r="AL29" s="21">
        <v>0</v>
      </c>
      <c r="AM29" s="20">
        <v>45870</v>
      </c>
      <c r="AN29" s="21">
        <v>0</v>
      </c>
      <c r="AO29" s="20">
        <v>45839</v>
      </c>
      <c r="AP29" s="21">
        <v>72701.38</v>
      </c>
      <c r="AQ29" s="20">
        <v>45962</v>
      </c>
      <c r="AR29" s="21">
        <v>0</v>
      </c>
      <c r="AS29" s="20">
        <v>45735</v>
      </c>
      <c r="AT29" s="21">
        <v>0</v>
      </c>
      <c r="AU29" s="20">
        <v>45776</v>
      </c>
      <c r="AV29" s="21">
        <v>0</v>
      </c>
      <c r="AW29" s="20">
        <v>45806</v>
      </c>
      <c r="AX29" s="21">
        <v>0</v>
      </c>
      <c r="AY29" s="20">
        <v>45837</v>
      </c>
      <c r="AZ29" s="21">
        <v>0</v>
      </c>
      <c r="BA29" s="20">
        <v>45867</v>
      </c>
      <c r="BB29" s="21">
        <v>0</v>
      </c>
      <c r="BC29" s="20">
        <v>45898</v>
      </c>
      <c r="BD29" s="21">
        <v>0</v>
      </c>
      <c r="BE29" s="20">
        <v>45929</v>
      </c>
      <c r="BF29" s="21">
        <v>0</v>
      </c>
      <c r="BG29" s="20">
        <v>45959</v>
      </c>
      <c r="BH29" s="21">
        <v>0</v>
      </c>
      <c r="BI29" s="20">
        <v>45990</v>
      </c>
      <c r="BJ29" s="37">
        <v>21952.17</v>
      </c>
      <c r="BK29" s="20">
        <v>46020</v>
      </c>
      <c r="BL29" s="22">
        <f t="shared" si="2"/>
        <v>21952.17</v>
      </c>
      <c r="BM29" s="23">
        <v>0</v>
      </c>
      <c r="BN29" s="20">
        <v>46020</v>
      </c>
      <c r="BO29" s="24">
        <v>118260.85</v>
      </c>
      <c r="BP29" s="17">
        <v>46023</v>
      </c>
      <c r="BQ29" s="25">
        <f t="shared" si="3"/>
        <v>118260.85</v>
      </c>
      <c r="BR29" s="26"/>
      <c r="BS29" s="27">
        <f t="shared" si="4"/>
        <v>223635.79</v>
      </c>
      <c r="BT29" s="24">
        <v>0</v>
      </c>
      <c r="BU29" s="24">
        <v>30034.79</v>
      </c>
      <c r="BV29" s="19">
        <v>75340.149999999994</v>
      </c>
      <c r="BW29" s="19">
        <v>192626.4</v>
      </c>
      <c r="BX29" s="13">
        <v>0</v>
      </c>
      <c r="BY29" s="88"/>
      <c r="BZ29" s="95"/>
    </row>
    <row r="30" spans="1:78" ht="14.25">
      <c r="A30" s="28" t="s">
        <v>42</v>
      </c>
      <c r="B30" s="16">
        <v>228113.54</v>
      </c>
      <c r="C30" s="17">
        <v>45778</v>
      </c>
      <c r="D30" s="16">
        <v>230068.61</v>
      </c>
      <c r="E30" s="17">
        <v>45748</v>
      </c>
      <c r="F30" s="30">
        <v>0</v>
      </c>
      <c r="G30" s="31">
        <v>45870</v>
      </c>
      <c r="H30" s="30">
        <v>64782.09</v>
      </c>
      <c r="I30" s="31">
        <v>45689</v>
      </c>
      <c r="J30" s="30">
        <v>83382.17</v>
      </c>
      <c r="K30" s="31">
        <v>45839</v>
      </c>
      <c r="L30" s="16">
        <v>449969.27</v>
      </c>
      <c r="M30" s="17">
        <v>45809</v>
      </c>
      <c r="N30" s="16">
        <v>109413.83</v>
      </c>
      <c r="O30" s="17">
        <v>45717</v>
      </c>
      <c r="P30" s="18">
        <f t="shared" si="0"/>
        <v>1165729.51</v>
      </c>
      <c r="Q30" s="19">
        <v>0</v>
      </c>
      <c r="R30" s="20">
        <v>45778</v>
      </c>
      <c r="S30" s="19">
        <v>355453.15</v>
      </c>
      <c r="T30" s="33">
        <v>45901</v>
      </c>
      <c r="U30" s="19">
        <v>323973.58</v>
      </c>
      <c r="V30" s="33">
        <v>45870</v>
      </c>
      <c r="W30" s="19">
        <v>347181.08</v>
      </c>
      <c r="X30" s="20">
        <v>45931</v>
      </c>
      <c r="Y30" s="19">
        <v>0</v>
      </c>
      <c r="Z30" s="20">
        <v>45809</v>
      </c>
      <c r="AA30" s="19">
        <v>333726.86</v>
      </c>
      <c r="AB30" s="20">
        <v>45839</v>
      </c>
      <c r="AC30" s="21">
        <f t="shared" si="1"/>
        <v>1360334.67</v>
      </c>
      <c r="AD30" s="21">
        <v>0</v>
      </c>
      <c r="AE30" s="20">
        <v>45901</v>
      </c>
      <c r="AF30" s="21">
        <v>0</v>
      </c>
      <c r="AG30" s="20">
        <v>45627</v>
      </c>
      <c r="AH30" s="21">
        <v>0</v>
      </c>
      <c r="AI30" s="20">
        <v>45931</v>
      </c>
      <c r="AJ30" s="21">
        <v>0</v>
      </c>
      <c r="AK30" s="20">
        <v>45901</v>
      </c>
      <c r="AL30" s="21">
        <v>0</v>
      </c>
      <c r="AM30" s="20">
        <v>45870</v>
      </c>
      <c r="AN30" s="21">
        <v>0</v>
      </c>
      <c r="AO30" s="20">
        <v>45839</v>
      </c>
      <c r="AP30" s="21">
        <v>415345.83</v>
      </c>
      <c r="AQ30" s="20">
        <v>45962</v>
      </c>
      <c r="AR30" s="21">
        <v>0</v>
      </c>
      <c r="AS30" s="20">
        <v>45736</v>
      </c>
      <c r="AT30" s="21">
        <v>0</v>
      </c>
      <c r="AU30" s="20">
        <v>45776</v>
      </c>
      <c r="AV30" s="21">
        <v>0</v>
      </c>
      <c r="AW30" s="20">
        <v>45806</v>
      </c>
      <c r="AX30" s="21">
        <v>0</v>
      </c>
      <c r="AY30" s="20">
        <v>45837</v>
      </c>
      <c r="AZ30" s="21">
        <v>0</v>
      </c>
      <c r="BA30" s="20">
        <v>45867</v>
      </c>
      <c r="BB30" s="21">
        <v>0</v>
      </c>
      <c r="BC30" s="20">
        <v>45898</v>
      </c>
      <c r="BD30" s="21">
        <v>0</v>
      </c>
      <c r="BE30" s="20">
        <v>45929</v>
      </c>
      <c r="BF30" s="21">
        <v>0</v>
      </c>
      <c r="BG30" s="20">
        <v>45959</v>
      </c>
      <c r="BH30" s="21">
        <v>0</v>
      </c>
      <c r="BI30" s="20">
        <v>45990</v>
      </c>
      <c r="BJ30" s="37">
        <v>310906</v>
      </c>
      <c r="BK30" s="20">
        <v>46020</v>
      </c>
      <c r="BL30" s="22">
        <f t="shared" si="2"/>
        <v>310906</v>
      </c>
      <c r="BM30" s="23">
        <v>96136.39</v>
      </c>
      <c r="BN30" s="20">
        <v>46020</v>
      </c>
      <c r="BO30" s="24">
        <v>0</v>
      </c>
      <c r="BP30" s="17">
        <v>46023</v>
      </c>
      <c r="BQ30" s="25">
        <f t="shared" si="3"/>
        <v>96136.39</v>
      </c>
      <c r="BR30" s="26"/>
      <c r="BS30" s="27">
        <f t="shared" si="4"/>
        <v>3348452.4</v>
      </c>
      <c r="BT30" s="24">
        <v>621533.53</v>
      </c>
      <c r="BU30" s="24">
        <v>487926.37</v>
      </c>
      <c r="BV30" s="24">
        <v>0</v>
      </c>
      <c r="BW30" s="19">
        <v>403638.07</v>
      </c>
      <c r="BX30" s="13">
        <f t="shared" ref="BX30:BX36" si="8">BS30-BT30-BU30-BV30-BW30</f>
        <v>1835354.43</v>
      </c>
      <c r="BY30" s="88"/>
      <c r="BZ30" s="96"/>
    </row>
    <row r="31" spans="1:78" ht="14.25">
      <c r="A31" s="28" t="s">
        <v>43</v>
      </c>
      <c r="B31" s="16">
        <v>14546.79</v>
      </c>
      <c r="C31" s="17">
        <v>45778</v>
      </c>
      <c r="D31" s="16">
        <v>92244.96</v>
      </c>
      <c r="E31" s="17">
        <v>45748</v>
      </c>
      <c r="F31" s="30">
        <v>0</v>
      </c>
      <c r="G31" s="31">
        <v>45870</v>
      </c>
      <c r="H31" s="30">
        <v>85169.47</v>
      </c>
      <c r="I31" s="31">
        <v>45689</v>
      </c>
      <c r="J31" s="30">
        <v>0</v>
      </c>
      <c r="K31" s="31">
        <v>45839</v>
      </c>
      <c r="L31" s="16">
        <v>73139.78</v>
      </c>
      <c r="M31" s="17">
        <v>45809</v>
      </c>
      <c r="N31" s="16">
        <v>103613.52</v>
      </c>
      <c r="O31" s="17">
        <v>45717</v>
      </c>
      <c r="P31" s="18">
        <f t="shared" si="0"/>
        <v>368714.52</v>
      </c>
      <c r="Q31" s="19">
        <v>0</v>
      </c>
      <c r="R31" s="20">
        <v>45778</v>
      </c>
      <c r="S31" s="19">
        <v>92486.14</v>
      </c>
      <c r="T31" s="33">
        <v>45901</v>
      </c>
      <c r="U31" s="19">
        <v>100172.05</v>
      </c>
      <c r="V31" s="33">
        <v>45870</v>
      </c>
      <c r="W31" s="19">
        <v>107336.86</v>
      </c>
      <c r="X31" s="20">
        <v>45931</v>
      </c>
      <c r="Y31" s="19">
        <v>21192.87</v>
      </c>
      <c r="Z31" s="20">
        <v>45809</v>
      </c>
      <c r="AA31" s="19">
        <v>109079.27</v>
      </c>
      <c r="AB31" s="20">
        <v>45839</v>
      </c>
      <c r="AC31" s="21">
        <f t="shared" si="1"/>
        <v>430267.19</v>
      </c>
      <c r="AD31" s="21">
        <v>0</v>
      </c>
      <c r="AE31" s="20">
        <v>45901</v>
      </c>
      <c r="AF31" s="21">
        <v>0</v>
      </c>
      <c r="AG31" s="20">
        <v>45627</v>
      </c>
      <c r="AH31" s="21">
        <v>0</v>
      </c>
      <c r="AI31" s="20">
        <v>45931</v>
      </c>
      <c r="AJ31" s="21">
        <v>0</v>
      </c>
      <c r="AK31" s="20">
        <v>45901</v>
      </c>
      <c r="AL31" s="21">
        <v>0</v>
      </c>
      <c r="AM31" s="20">
        <v>45870</v>
      </c>
      <c r="AN31" s="21">
        <v>0</v>
      </c>
      <c r="AO31" s="20">
        <v>45839</v>
      </c>
      <c r="AP31" s="21">
        <v>111151.76</v>
      </c>
      <c r="AQ31" s="20">
        <v>45962</v>
      </c>
      <c r="AR31" s="21">
        <v>0</v>
      </c>
      <c r="AS31" s="20">
        <v>45737</v>
      </c>
      <c r="AT31" s="21">
        <v>0</v>
      </c>
      <c r="AU31" s="20">
        <v>45776</v>
      </c>
      <c r="AV31" s="21">
        <v>0</v>
      </c>
      <c r="AW31" s="20">
        <v>45806</v>
      </c>
      <c r="AX31" s="21">
        <v>0</v>
      </c>
      <c r="AY31" s="20">
        <v>45837</v>
      </c>
      <c r="AZ31" s="21">
        <v>0</v>
      </c>
      <c r="BA31" s="20">
        <v>45867</v>
      </c>
      <c r="BB31" s="21">
        <v>0</v>
      </c>
      <c r="BC31" s="20">
        <v>45898</v>
      </c>
      <c r="BD31" s="21">
        <v>0</v>
      </c>
      <c r="BE31" s="20">
        <v>45929</v>
      </c>
      <c r="BF31" s="21">
        <v>0</v>
      </c>
      <c r="BG31" s="20">
        <v>45959</v>
      </c>
      <c r="BH31" s="21">
        <v>0</v>
      </c>
      <c r="BI31" s="20">
        <v>45990</v>
      </c>
      <c r="BJ31" s="37">
        <v>35804.99</v>
      </c>
      <c r="BK31" s="20">
        <v>46020</v>
      </c>
      <c r="BL31" s="22">
        <f t="shared" si="2"/>
        <v>35804.99</v>
      </c>
      <c r="BM31" s="23">
        <v>0</v>
      </c>
      <c r="BN31" s="20">
        <v>46020</v>
      </c>
      <c r="BO31" s="24">
        <v>110696.98</v>
      </c>
      <c r="BP31" s="17">
        <v>46023</v>
      </c>
      <c r="BQ31" s="25">
        <f t="shared" si="3"/>
        <v>110696.98</v>
      </c>
      <c r="BR31" s="26"/>
      <c r="BS31" s="27">
        <f t="shared" si="4"/>
        <v>1056635.44</v>
      </c>
      <c r="BT31" s="24">
        <v>165420.45000000001</v>
      </c>
      <c r="BU31" s="24">
        <v>50361.19</v>
      </c>
      <c r="BV31" s="24">
        <v>172177.59</v>
      </c>
      <c r="BW31" s="19">
        <v>257821.95</v>
      </c>
      <c r="BX31" s="13">
        <f t="shared" si="8"/>
        <v>410854.26000000007</v>
      </c>
      <c r="BY31" s="88"/>
      <c r="BZ31" s="96"/>
    </row>
    <row r="32" spans="1:78" ht="14.25">
      <c r="A32" s="15" t="s">
        <v>44</v>
      </c>
      <c r="B32" s="16">
        <v>0</v>
      </c>
      <c r="C32" s="17">
        <v>45778</v>
      </c>
      <c r="D32" s="16">
        <v>0</v>
      </c>
      <c r="E32" s="17">
        <v>45748</v>
      </c>
      <c r="F32" s="30">
        <v>0</v>
      </c>
      <c r="G32" s="31">
        <v>45870</v>
      </c>
      <c r="H32" s="30">
        <v>0</v>
      </c>
      <c r="I32" s="31">
        <v>45689</v>
      </c>
      <c r="J32" s="30">
        <v>0</v>
      </c>
      <c r="K32" s="31">
        <v>45839</v>
      </c>
      <c r="L32" s="16">
        <v>0</v>
      </c>
      <c r="M32" s="17">
        <v>45809</v>
      </c>
      <c r="N32" s="16">
        <v>0</v>
      </c>
      <c r="O32" s="17">
        <v>45717</v>
      </c>
      <c r="P32" s="18">
        <f t="shared" si="0"/>
        <v>0</v>
      </c>
      <c r="Q32" s="19">
        <v>0</v>
      </c>
      <c r="R32" s="20">
        <v>45778</v>
      </c>
      <c r="S32" s="19">
        <v>5296.55</v>
      </c>
      <c r="T32" s="33">
        <v>45901</v>
      </c>
      <c r="U32" s="19">
        <v>31090.57</v>
      </c>
      <c r="V32" s="33">
        <v>45870</v>
      </c>
      <c r="W32" s="19">
        <v>0</v>
      </c>
      <c r="X32" s="20">
        <v>45931</v>
      </c>
      <c r="Y32" s="19">
        <v>0</v>
      </c>
      <c r="Z32" s="20">
        <v>45809</v>
      </c>
      <c r="AA32" s="19">
        <v>21861.45</v>
      </c>
      <c r="AB32" s="20">
        <v>45839</v>
      </c>
      <c r="AC32" s="21">
        <f t="shared" si="1"/>
        <v>58248.570000000007</v>
      </c>
      <c r="AD32" s="21">
        <v>0</v>
      </c>
      <c r="AE32" s="20">
        <v>45901</v>
      </c>
      <c r="AF32" s="21">
        <v>0</v>
      </c>
      <c r="AG32" s="20">
        <v>45627</v>
      </c>
      <c r="AH32" s="21">
        <v>44331.59</v>
      </c>
      <c r="AI32" s="20">
        <v>45931</v>
      </c>
      <c r="AJ32" s="21">
        <v>5296.55</v>
      </c>
      <c r="AK32" s="20">
        <v>45901</v>
      </c>
      <c r="AL32" s="21">
        <v>31090.57</v>
      </c>
      <c r="AM32" s="20">
        <v>45870</v>
      </c>
      <c r="AN32" s="21">
        <v>13528.59</v>
      </c>
      <c r="AO32" s="20">
        <v>45839</v>
      </c>
      <c r="AP32" s="21">
        <v>19067.09</v>
      </c>
      <c r="AQ32" s="20">
        <v>45962</v>
      </c>
      <c r="AR32" s="21">
        <v>0</v>
      </c>
      <c r="AS32" s="20">
        <v>45738</v>
      </c>
      <c r="AT32" s="21">
        <v>0</v>
      </c>
      <c r="AU32" s="20">
        <v>45776</v>
      </c>
      <c r="AV32" s="21">
        <v>0</v>
      </c>
      <c r="AW32" s="20">
        <v>45806</v>
      </c>
      <c r="AX32" s="21">
        <v>0</v>
      </c>
      <c r="AY32" s="20">
        <v>45837</v>
      </c>
      <c r="AZ32" s="21">
        <v>0</v>
      </c>
      <c r="BA32" s="20">
        <v>45867</v>
      </c>
      <c r="BB32" s="21">
        <v>0</v>
      </c>
      <c r="BC32" s="20">
        <v>45898</v>
      </c>
      <c r="BD32" s="21">
        <v>0</v>
      </c>
      <c r="BE32" s="20">
        <v>45929</v>
      </c>
      <c r="BF32" s="21">
        <v>0</v>
      </c>
      <c r="BG32" s="20">
        <v>45959</v>
      </c>
      <c r="BH32" s="21">
        <v>0</v>
      </c>
      <c r="BI32" s="20">
        <v>45990</v>
      </c>
      <c r="BJ32" s="37">
        <v>18751.25</v>
      </c>
      <c r="BK32" s="20">
        <v>46020</v>
      </c>
      <c r="BL32" s="22">
        <f t="shared" si="2"/>
        <v>18751.25</v>
      </c>
      <c r="BM32" s="23">
        <v>0</v>
      </c>
      <c r="BN32" s="20">
        <v>46020</v>
      </c>
      <c r="BO32" s="24">
        <v>41213.75</v>
      </c>
      <c r="BP32" s="17">
        <v>46023</v>
      </c>
      <c r="BQ32" s="25">
        <f t="shared" si="3"/>
        <v>41213.75</v>
      </c>
      <c r="BR32" s="26"/>
      <c r="BS32" s="27">
        <f>BQ32+BL32+AP32+AN32+AL32+AJ32+AH32+AC32+P32</f>
        <v>231527.96000000002</v>
      </c>
      <c r="BT32" s="24">
        <v>33845.83</v>
      </c>
      <c r="BU32" s="24">
        <v>37072.839999999997</v>
      </c>
      <c r="BV32" s="24">
        <v>65072.28</v>
      </c>
      <c r="BW32" s="19">
        <v>29334.36</v>
      </c>
      <c r="BX32" s="13">
        <f t="shared" si="8"/>
        <v>66202.650000000009</v>
      </c>
      <c r="BY32" s="88"/>
      <c r="BZ32" s="95"/>
    </row>
    <row r="33" spans="1:78" ht="14.25">
      <c r="A33" s="28" t="s">
        <v>45</v>
      </c>
      <c r="B33" s="16">
        <v>42463.61</v>
      </c>
      <c r="C33" s="17">
        <v>45778</v>
      </c>
      <c r="D33" s="16">
        <v>0</v>
      </c>
      <c r="E33" s="17">
        <v>45748</v>
      </c>
      <c r="F33" s="30">
        <v>34837.550000000003</v>
      </c>
      <c r="G33" s="31">
        <v>45870</v>
      </c>
      <c r="H33" s="30">
        <v>0</v>
      </c>
      <c r="I33" s="31">
        <v>45689</v>
      </c>
      <c r="J33" s="30">
        <v>222099.21</v>
      </c>
      <c r="K33" s="31">
        <v>45839</v>
      </c>
      <c r="L33" s="16">
        <v>238243.06</v>
      </c>
      <c r="M33" s="17">
        <v>45809</v>
      </c>
      <c r="N33" s="16">
        <v>0</v>
      </c>
      <c r="O33" s="17">
        <v>45717</v>
      </c>
      <c r="P33" s="18">
        <f t="shared" si="0"/>
        <v>537643.42999999993</v>
      </c>
      <c r="Q33" s="19">
        <v>0</v>
      </c>
      <c r="R33" s="20">
        <v>45778</v>
      </c>
      <c r="S33" s="19">
        <v>229231.75</v>
      </c>
      <c r="T33" s="33">
        <v>45901</v>
      </c>
      <c r="U33" s="19">
        <v>176555.78</v>
      </c>
      <c r="V33" s="33">
        <v>45870</v>
      </c>
      <c r="W33" s="19">
        <v>263230.53999999998</v>
      </c>
      <c r="X33" s="20">
        <v>45931</v>
      </c>
      <c r="Y33" s="19">
        <v>0</v>
      </c>
      <c r="Z33" s="20">
        <v>45809</v>
      </c>
      <c r="AA33" s="19">
        <v>0</v>
      </c>
      <c r="AB33" s="20">
        <v>45839</v>
      </c>
      <c r="AC33" s="21">
        <f t="shared" si="1"/>
        <v>669018.07000000007</v>
      </c>
      <c r="AD33" s="21">
        <v>0</v>
      </c>
      <c r="AE33" s="20">
        <v>45901</v>
      </c>
      <c r="AF33" s="21">
        <v>0</v>
      </c>
      <c r="AG33" s="20">
        <v>45627</v>
      </c>
      <c r="AH33" s="21">
        <v>35667.03</v>
      </c>
      <c r="AI33" s="20">
        <v>45931</v>
      </c>
      <c r="AJ33" s="21">
        <v>0</v>
      </c>
      <c r="AK33" s="20">
        <v>45901</v>
      </c>
      <c r="AL33" s="21">
        <v>0</v>
      </c>
      <c r="AM33" s="20">
        <v>45870</v>
      </c>
      <c r="AN33" s="21">
        <v>0</v>
      </c>
      <c r="AO33" s="20">
        <v>45839</v>
      </c>
      <c r="AP33" s="21">
        <v>427400.31</v>
      </c>
      <c r="AQ33" s="20">
        <v>45962</v>
      </c>
      <c r="AR33" s="21">
        <v>0</v>
      </c>
      <c r="AS33" s="20">
        <v>45739</v>
      </c>
      <c r="AT33" s="21">
        <v>0</v>
      </c>
      <c r="AU33" s="20">
        <v>45776</v>
      </c>
      <c r="AV33" s="21">
        <v>0</v>
      </c>
      <c r="AW33" s="20">
        <v>45806</v>
      </c>
      <c r="AX33" s="21">
        <v>0</v>
      </c>
      <c r="AY33" s="20">
        <v>45837</v>
      </c>
      <c r="AZ33" s="21">
        <v>0</v>
      </c>
      <c r="BA33" s="20">
        <v>45867</v>
      </c>
      <c r="BB33" s="21">
        <v>0</v>
      </c>
      <c r="BC33" s="20">
        <v>45898</v>
      </c>
      <c r="BD33" s="21">
        <v>0</v>
      </c>
      <c r="BE33" s="20">
        <v>45929</v>
      </c>
      <c r="BF33" s="21">
        <v>0</v>
      </c>
      <c r="BG33" s="20">
        <v>45959</v>
      </c>
      <c r="BH33" s="21">
        <v>0</v>
      </c>
      <c r="BI33" s="20">
        <v>45990</v>
      </c>
      <c r="BJ33" s="37">
        <v>323116.64</v>
      </c>
      <c r="BK33" s="20">
        <v>46020</v>
      </c>
      <c r="BL33" s="22">
        <f t="shared" si="2"/>
        <v>323116.64</v>
      </c>
      <c r="BM33" s="23">
        <v>0</v>
      </c>
      <c r="BN33" s="20">
        <v>46020</v>
      </c>
      <c r="BO33" s="24">
        <v>0</v>
      </c>
      <c r="BP33" s="17">
        <v>46023</v>
      </c>
      <c r="BQ33" s="25">
        <f t="shared" si="3"/>
        <v>0</v>
      </c>
      <c r="BR33" s="26"/>
      <c r="BS33" s="27">
        <f t="shared" ref="BS33:BS45" si="9">BL33+AP33+AL33+AJ33+AH33+AF33+P33+AD33+AC33+BQ33</f>
        <v>1992845.48</v>
      </c>
      <c r="BT33" s="24">
        <v>718296.89</v>
      </c>
      <c r="BU33" s="24">
        <v>519628.02</v>
      </c>
      <c r="BV33" s="24">
        <v>7500</v>
      </c>
      <c r="BW33" s="19">
        <v>6000</v>
      </c>
      <c r="BX33" s="13">
        <f t="shared" si="8"/>
        <v>741420.56999999983</v>
      </c>
      <c r="BY33" s="88"/>
      <c r="BZ33" s="95"/>
    </row>
    <row r="34" spans="1:78" ht="14.25">
      <c r="A34" s="28" t="s">
        <v>46</v>
      </c>
      <c r="B34" s="16">
        <v>0</v>
      </c>
      <c r="C34" s="17">
        <v>45778</v>
      </c>
      <c r="D34" s="24">
        <v>0</v>
      </c>
      <c r="E34" s="17">
        <v>45748</v>
      </c>
      <c r="F34" s="19">
        <v>62778.64</v>
      </c>
      <c r="G34" s="31">
        <v>45870</v>
      </c>
      <c r="H34" s="19">
        <v>0</v>
      </c>
      <c r="I34" s="31">
        <v>45689</v>
      </c>
      <c r="J34" s="19">
        <v>33028.300000000003</v>
      </c>
      <c r="K34" s="31">
        <v>45839</v>
      </c>
      <c r="L34" s="24">
        <v>0</v>
      </c>
      <c r="M34" s="17">
        <v>45809</v>
      </c>
      <c r="N34" s="24">
        <v>0</v>
      </c>
      <c r="O34" s="17">
        <v>45717</v>
      </c>
      <c r="P34" s="18">
        <f t="shared" si="0"/>
        <v>95806.94</v>
      </c>
      <c r="Q34" s="19">
        <v>0</v>
      </c>
      <c r="R34" s="20">
        <v>45778</v>
      </c>
      <c r="S34" s="19">
        <f>62443.52</f>
        <v>62443.519999999997</v>
      </c>
      <c r="T34" s="33">
        <v>45901</v>
      </c>
      <c r="U34" s="19">
        <v>0</v>
      </c>
      <c r="V34" s="33">
        <v>45870</v>
      </c>
      <c r="W34" s="19">
        <v>168226.03</v>
      </c>
      <c r="X34" s="20">
        <v>45931</v>
      </c>
      <c r="Y34" s="19">
        <v>0</v>
      </c>
      <c r="Z34" s="20">
        <v>45809</v>
      </c>
      <c r="AA34" s="19">
        <v>0</v>
      </c>
      <c r="AB34" s="20">
        <v>45839</v>
      </c>
      <c r="AC34" s="21">
        <f t="shared" si="1"/>
        <v>230669.55</v>
      </c>
      <c r="AD34" s="21">
        <v>4342.07</v>
      </c>
      <c r="AE34" s="20">
        <v>45901</v>
      </c>
      <c r="AF34" s="21">
        <v>0</v>
      </c>
      <c r="AG34" s="20">
        <v>45627</v>
      </c>
      <c r="AH34" s="21">
        <v>97521.69</v>
      </c>
      <c r="AI34" s="20">
        <v>45931</v>
      </c>
      <c r="AJ34" s="21">
        <v>0</v>
      </c>
      <c r="AK34" s="20">
        <v>45901</v>
      </c>
      <c r="AL34" s="21">
        <v>0</v>
      </c>
      <c r="AM34" s="20">
        <v>45870</v>
      </c>
      <c r="AN34" s="21">
        <v>0</v>
      </c>
      <c r="AO34" s="20">
        <v>45839</v>
      </c>
      <c r="AP34" s="21">
        <v>53198.07</v>
      </c>
      <c r="AQ34" s="20">
        <v>45962</v>
      </c>
      <c r="AR34" s="21">
        <v>0</v>
      </c>
      <c r="AS34" s="20">
        <v>45740</v>
      </c>
      <c r="AT34" s="21">
        <v>0</v>
      </c>
      <c r="AU34" s="20">
        <v>45776</v>
      </c>
      <c r="AV34" s="21">
        <v>0</v>
      </c>
      <c r="AW34" s="20">
        <v>45806</v>
      </c>
      <c r="AX34" s="21">
        <v>0</v>
      </c>
      <c r="AY34" s="20">
        <v>45837</v>
      </c>
      <c r="AZ34" s="21">
        <v>0</v>
      </c>
      <c r="BA34" s="20">
        <v>45867</v>
      </c>
      <c r="BB34" s="21">
        <v>0</v>
      </c>
      <c r="BC34" s="20">
        <v>45898</v>
      </c>
      <c r="BD34" s="21">
        <v>0</v>
      </c>
      <c r="BE34" s="20">
        <v>45929</v>
      </c>
      <c r="BF34" s="21">
        <v>0</v>
      </c>
      <c r="BG34" s="20">
        <v>45959</v>
      </c>
      <c r="BH34" s="21">
        <v>0</v>
      </c>
      <c r="BI34" s="20">
        <v>45990</v>
      </c>
      <c r="BJ34" s="37">
        <v>80230.58</v>
      </c>
      <c r="BK34" s="20">
        <v>46020</v>
      </c>
      <c r="BL34" s="22">
        <f t="shared" si="2"/>
        <v>80230.58</v>
      </c>
      <c r="BM34" s="23">
        <v>0</v>
      </c>
      <c r="BN34" s="20">
        <v>46020</v>
      </c>
      <c r="BO34" s="24">
        <v>64484.11</v>
      </c>
      <c r="BP34" s="17">
        <v>46023</v>
      </c>
      <c r="BQ34" s="25">
        <f t="shared" si="3"/>
        <v>64484.11</v>
      </c>
      <c r="BR34" s="26"/>
      <c r="BS34" s="27">
        <f t="shared" si="9"/>
        <v>626253.01</v>
      </c>
      <c r="BT34" s="24">
        <v>90692.32</v>
      </c>
      <c r="BU34" s="24">
        <v>113654.46</v>
      </c>
      <c r="BV34" s="24">
        <v>103222.25</v>
      </c>
      <c r="BW34" s="19">
        <v>105199.58</v>
      </c>
      <c r="BX34" s="13">
        <f t="shared" si="8"/>
        <v>213484.39999999991</v>
      </c>
      <c r="BY34" s="88"/>
      <c r="BZ34" s="95"/>
    </row>
    <row r="35" spans="1:78" ht="14.25">
      <c r="A35" s="38" t="s">
        <v>47</v>
      </c>
      <c r="B35" s="30">
        <v>119781.59</v>
      </c>
      <c r="C35" s="31">
        <v>45778</v>
      </c>
      <c r="D35" s="30">
        <v>388925.62</v>
      </c>
      <c r="E35" s="31">
        <v>45748</v>
      </c>
      <c r="F35" s="30">
        <v>0</v>
      </c>
      <c r="G35" s="31">
        <v>45870</v>
      </c>
      <c r="H35" s="30">
        <v>0</v>
      </c>
      <c r="I35" s="31">
        <v>45689</v>
      </c>
      <c r="J35" s="30">
        <v>0</v>
      </c>
      <c r="K35" s="31">
        <v>45839</v>
      </c>
      <c r="L35" s="30">
        <v>0</v>
      </c>
      <c r="M35" s="31">
        <v>45809</v>
      </c>
      <c r="N35" s="30">
        <v>396310.96</v>
      </c>
      <c r="O35" s="31">
        <v>45717</v>
      </c>
      <c r="P35" s="32">
        <f t="shared" si="0"/>
        <v>905018.16999999993</v>
      </c>
      <c r="Q35" s="19">
        <v>197583.31</v>
      </c>
      <c r="R35" s="33">
        <v>45778</v>
      </c>
      <c r="S35" s="19">
        <v>102271.96</v>
      </c>
      <c r="T35" s="33">
        <v>45901</v>
      </c>
      <c r="U35" s="19">
        <v>141125.31</v>
      </c>
      <c r="V35" s="33">
        <v>45870</v>
      </c>
      <c r="W35" s="19">
        <v>106718.82</v>
      </c>
      <c r="X35" s="33">
        <v>45931</v>
      </c>
      <c r="Y35" s="19">
        <v>200859.33</v>
      </c>
      <c r="Z35" s="33">
        <v>45809</v>
      </c>
      <c r="AA35" s="19">
        <v>307541.84999999998</v>
      </c>
      <c r="AB35" s="33">
        <v>45839</v>
      </c>
      <c r="AC35" s="19">
        <f t="shared" si="1"/>
        <v>1056100.58</v>
      </c>
      <c r="AD35" s="19">
        <v>0</v>
      </c>
      <c r="AE35" s="33">
        <v>45901</v>
      </c>
      <c r="AF35" s="19">
        <v>0</v>
      </c>
      <c r="AG35" s="33">
        <v>45627</v>
      </c>
      <c r="AH35" s="19">
        <v>0</v>
      </c>
      <c r="AI35" s="33">
        <v>45931</v>
      </c>
      <c r="AJ35" s="19">
        <v>0</v>
      </c>
      <c r="AK35" s="33">
        <v>45901</v>
      </c>
      <c r="AL35" s="19">
        <v>0</v>
      </c>
      <c r="AM35" s="33">
        <v>45870</v>
      </c>
      <c r="AN35" s="19">
        <v>0</v>
      </c>
      <c r="AO35" s="33">
        <v>45839</v>
      </c>
      <c r="AP35" s="19">
        <v>0</v>
      </c>
      <c r="AQ35" s="33">
        <v>45962</v>
      </c>
      <c r="AR35" s="19">
        <v>0</v>
      </c>
      <c r="AS35" s="33">
        <v>45741</v>
      </c>
      <c r="AT35" s="19">
        <v>0</v>
      </c>
      <c r="AU35" s="33">
        <v>45776</v>
      </c>
      <c r="AV35" s="19">
        <v>0</v>
      </c>
      <c r="AW35" s="33">
        <v>45806</v>
      </c>
      <c r="AX35" s="19">
        <v>0</v>
      </c>
      <c r="AY35" s="33">
        <v>45837</v>
      </c>
      <c r="AZ35" s="19">
        <v>0</v>
      </c>
      <c r="BA35" s="33">
        <v>45867</v>
      </c>
      <c r="BB35" s="19">
        <v>0</v>
      </c>
      <c r="BC35" s="33">
        <v>45898</v>
      </c>
      <c r="BD35" s="19">
        <v>0</v>
      </c>
      <c r="BE35" s="33">
        <v>45929</v>
      </c>
      <c r="BF35" s="19">
        <v>0</v>
      </c>
      <c r="BG35" s="33">
        <v>45959</v>
      </c>
      <c r="BH35" s="19">
        <v>0</v>
      </c>
      <c r="BI35" s="33">
        <v>45990</v>
      </c>
      <c r="BJ35" s="19">
        <v>0</v>
      </c>
      <c r="BK35" s="33">
        <v>46020</v>
      </c>
      <c r="BL35" s="34">
        <f t="shared" si="2"/>
        <v>0</v>
      </c>
      <c r="BM35" s="35">
        <v>0</v>
      </c>
      <c r="BN35" s="33">
        <v>46020</v>
      </c>
      <c r="BO35" s="19">
        <v>0</v>
      </c>
      <c r="BP35" s="31">
        <v>46023</v>
      </c>
      <c r="BQ35" s="25">
        <f t="shared" si="3"/>
        <v>0</v>
      </c>
      <c r="BR35" s="36"/>
      <c r="BS35" s="27">
        <f t="shared" si="9"/>
        <v>1961118.75</v>
      </c>
      <c r="BT35" s="19">
        <v>0</v>
      </c>
      <c r="BU35" s="19">
        <v>0</v>
      </c>
      <c r="BV35" s="19">
        <v>0</v>
      </c>
      <c r="BW35" s="19">
        <v>547769.92000000004</v>
      </c>
      <c r="BX35" s="13">
        <f t="shared" si="8"/>
        <v>1413348.83</v>
      </c>
      <c r="BY35" s="89"/>
      <c r="BZ35" s="95"/>
    </row>
    <row r="36" spans="1:78" s="85" customFormat="1" ht="14.25">
      <c r="A36" s="73" t="s">
        <v>48</v>
      </c>
      <c r="B36" s="74">
        <v>0</v>
      </c>
      <c r="C36" s="75">
        <v>45778</v>
      </c>
      <c r="D36" s="74">
        <v>0</v>
      </c>
      <c r="E36" s="75">
        <v>45748</v>
      </c>
      <c r="F36" s="74">
        <v>0</v>
      </c>
      <c r="G36" s="75">
        <v>45870</v>
      </c>
      <c r="H36" s="74">
        <v>0</v>
      </c>
      <c r="I36" s="75">
        <v>45689</v>
      </c>
      <c r="J36" s="74">
        <v>0</v>
      </c>
      <c r="K36" s="75">
        <v>45839</v>
      </c>
      <c r="L36" s="74">
        <v>0</v>
      </c>
      <c r="M36" s="75">
        <v>45809</v>
      </c>
      <c r="N36" s="74">
        <v>0</v>
      </c>
      <c r="O36" s="75">
        <v>45717</v>
      </c>
      <c r="P36" s="76">
        <f t="shared" si="0"/>
        <v>0</v>
      </c>
      <c r="Q36" s="77">
        <v>0</v>
      </c>
      <c r="R36" s="78">
        <v>45778</v>
      </c>
      <c r="S36" s="77">
        <v>44402.01</v>
      </c>
      <c r="T36" s="78">
        <v>45901</v>
      </c>
      <c r="U36" s="77">
        <v>10767.53</v>
      </c>
      <c r="V36" s="78">
        <v>45870</v>
      </c>
      <c r="W36" s="77">
        <v>33835.39</v>
      </c>
      <c r="X36" s="78">
        <v>45931</v>
      </c>
      <c r="Y36" s="77">
        <v>0</v>
      </c>
      <c r="Z36" s="78">
        <v>45809</v>
      </c>
      <c r="AA36" s="77">
        <v>0</v>
      </c>
      <c r="AB36" s="78">
        <v>45839</v>
      </c>
      <c r="AC36" s="77">
        <f t="shared" si="1"/>
        <v>89004.93</v>
      </c>
      <c r="AD36" s="77">
        <v>0</v>
      </c>
      <c r="AE36" s="78">
        <v>45901</v>
      </c>
      <c r="AF36" s="77">
        <v>0</v>
      </c>
      <c r="AG36" s="78">
        <v>45627</v>
      </c>
      <c r="AH36" s="77">
        <v>33835.39</v>
      </c>
      <c r="AI36" s="78">
        <v>45931</v>
      </c>
      <c r="AJ36" s="77">
        <v>42436.78</v>
      </c>
      <c r="AK36" s="78">
        <v>45901</v>
      </c>
      <c r="AL36" s="77">
        <v>0</v>
      </c>
      <c r="AM36" s="78">
        <v>45870</v>
      </c>
      <c r="AN36" s="77">
        <v>0</v>
      </c>
      <c r="AO36" s="78">
        <v>45839</v>
      </c>
      <c r="AP36" s="77">
        <v>17385.48</v>
      </c>
      <c r="AQ36" s="78">
        <v>45962</v>
      </c>
      <c r="AR36" s="77">
        <v>0</v>
      </c>
      <c r="AS36" s="78">
        <v>45742</v>
      </c>
      <c r="AT36" s="77">
        <v>0</v>
      </c>
      <c r="AU36" s="78">
        <v>45776</v>
      </c>
      <c r="AV36" s="77">
        <v>0</v>
      </c>
      <c r="AW36" s="78">
        <v>45806</v>
      </c>
      <c r="AX36" s="77">
        <v>0</v>
      </c>
      <c r="AY36" s="78">
        <v>45837</v>
      </c>
      <c r="AZ36" s="77">
        <v>0</v>
      </c>
      <c r="BA36" s="78">
        <v>45867</v>
      </c>
      <c r="BB36" s="77">
        <v>0</v>
      </c>
      <c r="BC36" s="78">
        <v>45898</v>
      </c>
      <c r="BD36" s="77">
        <v>0</v>
      </c>
      <c r="BE36" s="78">
        <v>45929</v>
      </c>
      <c r="BF36" s="77">
        <v>0</v>
      </c>
      <c r="BG36" s="78">
        <v>45959</v>
      </c>
      <c r="BH36" s="77">
        <v>0</v>
      </c>
      <c r="BI36" s="78">
        <v>45990</v>
      </c>
      <c r="BJ36" s="86">
        <v>2869</v>
      </c>
      <c r="BK36" s="78">
        <v>46020</v>
      </c>
      <c r="BL36" s="81">
        <f t="shared" si="2"/>
        <v>2869</v>
      </c>
      <c r="BM36" s="80">
        <v>0</v>
      </c>
      <c r="BN36" s="78">
        <v>46020</v>
      </c>
      <c r="BO36" s="77">
        <v>0</v>
      </c>
      <c r="BP36" s="75">
        <v>46023</v>
      </c>
      <c r="BQ36" s="81">
        <f t="shared" si="3"/>
        <v>0</v>
      </c>
      <c r="BR36" s="82"/>
      <c r="BS36" s="83">
        <f t="shared" si="9"/>
        <v>185531.58</v>
      </c>
      <c r="BT36" s="77">
        <v>21977.95</v>
      </c>
      <c r="BU36" s="77">
        <v>5241.95</v>
      </c>
      <c r="BV36" s="77">
        <v>0</v>
      </c>
      <c r="BW36" s="77">
        <v>0</v>
      </c>
      <c r="BX36" s="84">
        <f t="shared" si="8"/>
        <v>158311.67999999996</v>
      </c>
      <c r="BY36" s="87"/>
      <c r="BZ36" s="97"/>
    </row>
    <row r="37" spans="1:78" ht="14.25">
      <c r="A37" s="15" t="s">
        <v>49</v>
      </c>
      <c r="B37" s="16">
        <v>0</v>
      </c>
      <c r="C37" s="17">
        <v>45778</v>
      </c>
      <c r="D37" s="16">
        <v>0</v>
      </c>
      <c r="E37" s="17">
        <v>45748</v>
      </c>
      <c r="F37" s="16">
        <v>0</v>
      </c>
      <c r="G37" s="17">
        <v>45870</v>
      </c>
      <c r="H37" s="16">
        <v>0</v>
      </c>
      <c r="I37" s="17">
        <v>45689</v>
      </c>
      <c r="J37" s="16">
        <v>0</v>
      </c>
      <c r="K37" s="17">
        <v>45839</v>
      </c>
      <c r="L37" s="16">
        <v>0</v>
      </c>
      <c r="M37" s="17">
        <v>45809</v>
      </c>
      <c r="N37" s="16">
        <v>0</v>
      </c>
      <c r="O37" s="17">
        <v>45717</v>
      </c>
      <c r="P37" s="18">
        <f t="shared" si="0"/>
        <v>0</v>
      </c>
      <c r="Q37" s="19">
        <v>0</v>
      </c>
      <c r="R37" s="20">
        <v>45778</v>
      </c>
      <c r="S37" s="19">
        <v>197607.39</v>
      </c>
      <c r="T37" s="20">
        <v>45901</v>
      </c>
      <c r="U37" s="19">
        <v>0</v>
      </c>
      <c r="V37" s="20">
        <v>45870</v>
      </c>
      <c r="W37" s="19">
        <v>498265.57</v>
      </c>
      <c r="X37" s="20">
        <v>45931</v>
      </c>
      <c r="Y37" s="19">
        <v>0</v>
      </c>
      <c r="Z37" s="20">
        <v>45809</v>
      </c>
      <c r="AA37" s="19">
        <v>0</v>
      </c>
      <c r="AB37" s="20">
        <v>45839</v>
      </c>
      <c r="AC37" s="21">
        <f t="shared" si="1"/>
        <v>695872.96</v>
      </c>
      <c r="AD37" s="21">
        <v>0</v>
      </c>
      <c r="AE37" s="20">
        <v>45901</v>
      </c>
      <c r="AF37" s="21">
        <v>0</v>
      </c>
      <c r="AG37" s="20">
        <v>45627</v>
      </c>
      <c r="AH37" s="21">
        <v>498265.57</v>
      </c>
      <c r="AI37" s="20">
        <v>45931</v>
      </c>
      <c r="AJ37" s="21">
        <v>98058.01</v>
      </c>
      <c r="AK37" s="20">
        <v>45901</v>
      </c>
      <c r="AL37" s="21">
        <v>0</v>
      </c>
      <c r="AM37" s="20">
        <v>45870</v>
      </c>
      <c r="AN37" s="21">
        <v>0</v>
      </c>
      <c r="AO37" s="20">
        <v>45839</v>
      </c>
      <c r="AP37" s="21">
        <v>544242.07999999996</v>
      </c>
      <c r="AQ37" s="20">
        <v>45962</v>
      </c>
      <c r="AR37" s="21">
        <v>0</v>
      </c>
      <c r="AS37" s="20">
        <v>45743</v>
      </c>
      <c r="AT37" s="21">
        <v>0</v>
      </c>
      <c r="AU37" s="20">
        <v>45776</v>
      </c>
      <c r="AV37" s="21">
        <v>0</v>
      </c>
      <c r="AW37" s="20">
        <v>45806</v>
      </c>
      <c r="AX37" s="21">
        <v>0</v>
      </c>
      <c r="AY37" s="20">
        <v>45837</v>
      </c>
      <c r="AZ37" s="21">
        <v>0</v>
      </c>
      <c r="BA37" s="20">
        <v>45867</v>
      </c>
      <c r="BB37" s="21">
        <v>0</v>
      </c>
      <c r="BC37" s="20">
        <v>45898</v>
      </c>
      <c r="BD37" s="21">
        <v>0</v>
      </c>
      <c r="BE37" s="20">
        <v>45929</v>
      </c>
      <c r="BF37" s="21">
        <v>0</v>
      </c>
      <c r="BG37" s="20">
        <v>45959</v>
      </c>
      <c r="BH37" s="21">
        <v>0</v>
      </c>
      <c r="BI37" s="20">
        <v>45990</v>
      </c>
      <c r="BJ37" s="39">
        <v>361042.89</v>
      </c>
      <c r="BK37" s="20">
        <v>46020</v>
      </c>
      <c r="BL37" s="22">
        <f t="shared" si="2"/>
        <v>361042.89</v>
      </c>
      <c r="BM37" s="23">
        <v>18406.919999999998</v>
      </c>
      <c r="BN37" s="20">
        <v>46020</v>
      </c>
      <c r="BO37" s="24">
        <v>314556.07</v>
      </c>
      <c r="BP37" s="17">
        <v>46023</v>
      </c>
      <c r="BQ37" s="25">
        <f t="shared" si="3"/>
        <v>332962.99</v>
      </c>
      <c r="BR37" s="26"/>
      <c r="BS37" s="27">
        <f t="shared" si="9"/>
        <v>2530444.5</v>
      </c>
      <c r="BT37" s="24">
        <v>695872.96</v>
      </c>
      <c r="BU37" s="24">
        <v>655068.29</v>
      </c>
      <c r="BV37" s="24">
        <v>614752.03</v>
      </c>
      <c r="BW37" s="19">
        <v>858072.89</v>
      </c>
      <c r="BX37" s="13">
        <v>0</v>
      </c>
      <c r="BY37" s="88"/>
      <c r="BZ37" s="95"/>
    </row>
    <row r="38" spans="1:78" ht="14.25">
      <c r="A38" s="28" t="s">
        <v>50</v>
      </c>
      <c r="B38" s="16">
        <v>745826.15</v>
      </c>
      <c r="C38" s="17">
        <v>45778</v>
      </c>
      <c r="D38" s="16">
        <v>1006316.64</v>
      </c>
      <c r="E38" s="17">
        <v>45748</v>
      </c>
      <c r="F38" s="16">
        <v>0</v>
      </c>
      <c r="G38" s="17">
        <v>45870</v>
      </c>
      <c r="H38" s="16">
        <v>349182.17</v>
      </c>
      <c r="I38" s="17">
        <v>45689</v>
      </c>
      <c r="J38" s="16">
        <v>0</v>
      </c>
      <c r="K38" s="17">
        <v>45839</v>
      </c>
      <c r="L38" s="16">
        <v>0</v>
      </c>
      <c r="M38" s="17">
        <v>45809</v>
      </c>
      <c r="N38" s="16">
        <v>920824.47</v>
      </c>
      <c r="O38" s="17">
        <v>45717</v>
      </c>
      <c r="P38" s="18">
        <f t="shared" si="0"/>
        <v>3022149.4299999997</v>
      </c>
      <c r="Q38" s="19">
        <v>24650.71</v>
      </c>
      <c r="R38" s="20">
        <v>45778</v>
      </c>
      <c r="S38" s="19">
        <v>898800.29</v>
      </c>
      <c r="T38" s="20">
        <v>45901</v>
      </c>
      <c r="U38" s="19">
        <v>743530.18</v>
      </c>
      <c r="V38" s="20">
        <v>45870</v>
      </c>
      <c r="W38" s="19">
        <v>707234.31</v>
      </c>
      <c r="X38" s="20">
        <v>45931</v>
      </c>
      <c r="Y38" s="19">
        <v>658040.68999999994</v>
      </c>
      <c r="Z38" s="20">
        <v>45809</v>
      </c>
      <c r="AA38" s="19">
        <v>758165.8</v>
      </c>
      <c r="AB38" s="20">
        <v>45839</v>
      </c>
      <c r="AC38" s="21">
        <f t="shared" si="1"/>
        <v>3790421.9800000004</v>
      </c>
      <c r="AD38" s="21">
        <v>0</v>
      </c>
      <c r="AE38" s="20">
        <v>45901</v>
      </c>
      <c r="AF38" s="21">
        <v>0</v>
      </c>
      <c r="AG38" s="20">
        <v>45627</v>
      </c>
      <c r="AH38" s="21">
        <v>226026.79</v>
      </c>
      <c r="AI38" s="20">
        <v>45931</v>
      </c>
      <c r="AJ38" s="21">
        <v>0</v>
      </c>
      <c r="AK38" s="20">
        <v>45901</v>
      </c>
      <c r="AL38" s="21">
        <v>0</v>
      </c>
      <c r="AM38" s="20">
        <v>45870</v>
      </c>
      <c r="AN38" s="21">
        <v>0</v>
      </c>
      <c r="AO38" s="20">
        <v>45839</v>
      </c>
      <c r="AP38" s="21">
        <v>738355.01</v>
      </c>
      <c r="AQ38" s="20">
        <v>45962</v>
      </c>
      <c r="AR38" s="21">
        <v>0</v>
      </c>
      <c r="AS38" s="20">
        <v>45744</v>
      </c>
      <c r="AT38" s="21">
        <v>0</v>
      </c>
      <c r="AU38" s="20">
        <v>45776</v>
      </c>
      <c r="AV38" s="21">
        <v>0</v>
      </c>
      <c r="AW38" s="20">
        <v>45806</v>
      </c>
      <c r="AX38" s="21">
        <v>0</v>
      </c>
      <c r="AY38" s="20">
        <v>45837</v>
      </c>
      <c r="AZ38" s="21">
        <v>0</v>
      </c>
      <c r="BA38" s="20">
        <v>45867</v>
      </c>
      <c r="BB38" s="21">
        <v>0</v>
      </c>
      <c r="BC38" s="20">
        <v>45898</v>
      </c>
      <c r="BD38" s="21">
        <v>0</v>
      </c>
      <c r="BE38" s="20">
        <v>45929</v>
      </c>
      <c r="BF38" s="21">
        <v>0</v>
      </c>
      <c r="BG38" s="20">
        <v>45959</v>
      </c>
      <c r="BH38" s="21">
        <v>0</v>
      </c>
      <c r="BI38" s="20">
        <v>45990</v>
      </c>
      <c r="BJ38" s="39">
        <v>656092.49</v>
      </c>
      <c r="BK38" s="20">
        <v>46020</v>
      </c>
      <c r="BL38" s="22">
        <f t="shared" si="2"/>
        <v>656092.49</v>
      </c>
      <c r="BM38" s="23">
        <v>27448.59</v>
      </c>
      <c r="BN38" s="20">
        <v>46020</v>
      </c>
      <c r="BO38" s="24">
        <v>658057.39</v>
      </c>
      <c r="BP38" s="17">
        <v>46023</v>
      </c>
      <c r="BQ38" s="25">
        <f t="shared" si="3"/>
        <v>685505.98</v>
      </c>
      <c r="BR38" s="26"/>
      <c r="BS38" s="27">
        <f t="shared" si="9"/>
        <v>9118551.6799999997</v>
      </c>
      <c r="BT38" s="24">
        <v>1423580.3</v>
      </c>
      <c r="BU38" s="24">
        <v>1178844.93</v>
      </c>
      <c r="BV38" s="24">
        <v>1208025.43</v>
      </c>
      <c r="BW38" s="19">
        <v>1126042.25</v>
      </c>
      <c r="BX38" s="13">
        <f t="shared" ref="BX38:BX44" si="10">BS38-BT38-BU38-BV38-BW38</f>
        <v>4182058.7700000005</v>
      </c>
      <c r="BY38" s="88"/>
      <c r="BZ38" s="95"/>
    </row>
    <row r="39" spans="1:78" ht="14.25">
      <c r="A39" s="15" t="s">
        <v>51</v>
      </c>
      <c r="B39" s="16">
        <v>0</v>
      </c>
      <c r="C39" s="17">
        <v>45778</v>
      </c>
      <c r="D39" s="16">
        <v>0</v>
      </c>
      <c r="E39" s="17">
        <v>45748</v>
      </c>
      <c r="F39" s="16">
        <v>0</v>
      </c>
      <c r="G39" s="17">
        <v>45870</v>
      </c>
      <c r="H39" s="16">
        <v>0</v>
      </c>
      <c r="I39" s="17">
        <v>45689</v>
      </c>
      <c r="J39" s="16">
        <v>0</v>
      </c>
      <c r="K39" s="17">
        <v>45839</v>
      </c>
      <c r="L39" s="16">
        <v>0</v>
      </c>
      <c r="M39" s="17">
        <v>45809</v>
      </c>
      <c r="N39" s="16">
        <v>0</v>
      </c>
      <c r="O39" s="17">
        <v>45717</v>
      </c>
      <c r="P39" s="18">
        <f t="shared" si="0"/>
        <v>0</v>
      </c>
      <c r="Q39" s="19">
        <v>0</v>
      </c>
      <c r="R39" s="20">
        <v>45778</v>
      </c>
      <c r="S39" s="19">
        <v>0</v>
      </c>
      <c r="T39" s="20">
        <v>45901</v>
      </c>
      <c r="U39" s="19">
        <v>0</v>
      </c>
      <c r="V39" s="20">
        <v>45870</v>
      </c>
      <c r="W39" s="19">
        <v>0</v>
      </c>
      <c r="X39" s="20">
        <v>45931</v>
      </c>
      <c r="Y39" s="19">
        <v>0</v>
      </c>
      <c r="Z39" s="20">
        <v>45809</v>
      </c>
      <c r="AA39" s="19">
        <v>0</v>
      </c>
      <c r="AB39" s="20">
        <v>45839</v>
      </c>
      <c r="AC39" s="21">
        <f t="shared" si="1"/>
        <v>0</v>
      </c>
      <c r="AD39" s="21">
        <v>0</v>
      </c>
      <c r="AE39" s="20">
        <v>45901</v>
      </c>
      <c r="AF39" s="21">
        <v>0</v>
      </c>
      <c r="AG39" s="20">
        <v>45627</v>
      </c>
      <c r="AH39" s="21">
        <v>0</v>
      </c>
      <c r="AI39" s="20">
        <v>45931</v>
      </c>
      <c r="AJ39" s="21">
        <v>0</v>
      </c>
      <c r="AK39" s="20">
        <v>45901</v>
      </c>
      <c r="AL39" s="21">
        <v>0</v>
      </c>
      <c r="AM39" s="20">
        <v>45870</v>
      </c>
      <c r="AN39" s="21">
        <v>0</v>
      </c>
      <c r="AO39" s="20">
        <v>45839</v>
      </c>
      <c r="AP39" s="21">
        <v>0</v>
      </c>
      <c r="AQ39" s="20">
        <v>45962</v>
      </c>
      <c r="AR39" s="37">
        <v>13817.98</v>
      </c>
      <c r="AS39" s="20">
        <v>45745</v>
      </c>
      <c r="AT39" s="37">
        <v>29223.14</v>
      </c>
      <c r="AU39" s="20">
        <v>45776</v>
      </c>
      <c r="AV39" s="37">
        <v>20200.349999999999</v>
      </c>
      <c r="AW39" s="20">
        <v>45806</v>
      </c>
      <c r="AX39" s="37">
        <v>19293.330000000002</v>
      </c>
      <c r="AY39" s="20">
        <v>45837</v>
      </c>
      <c r="AZ39" s="37">
        <v>19218.16</v>
      </c>
      <c r="BA39" s="20">
        <v>45867</v>
      </c>
      <c r="BB39" s="37">
        <v>25922.48</v>
      </c>
      <c r="BC39" s="20">
        <v>45898</v>
      </c>
      <c r="BD39" s="37">
        <v>18845.18</v>
      </c>
      <c r="BE39" s="20">
        <v>45929</v>
      </c>
      <c r="BF39" s="37">
        <v>23585.82</v>
      </c>
      <c r="BG39" s="20">
        <v>45959</v>
      </c>
      <c r="BH39" s="21">
        <v>21956.54</v>
      </c>
      <c r="BI39" s="20">
        <v>45990</v>
      </c>
      <c r="BJ39" s="39">
        <v>35051.06</v>
      </c>
      <c r="BK39" s="20">
        <v>46020</v>
      </c>
      <c r="BL39" s="22">
        <f t="shared" si="2"/>
        <v>227114.04</v>
      </c>
      <c r="BM39" s="23">
        <v>0</v>
      </c>
      <c r="BN39" s="20">
        <v>46020</v>
      </c>
      <c r="BO39" s="24">
        <v>28396.240000000002</v>
      </c>
      <c r="BP39" s="17">
        <v>46023</v>
      </c>
      <c r="BQ39" s="25">
        <f t="shared" si="3"/>
        <v>28396.240000000002</v>
      </c>
      <c r="BR39" s="26"/>
      <c r="BS39" s="27">
        <f t="shared" si="9"/>
        <v>255510.28</v>
      </c>
      <c r="BT39" s="24">
        <v>0</v>
      </c>
      <c r="BU39" s="24">
        <v>0</v>
      </c>
      <c r="BV39" s="24">
        <v>70016.83</v>
      </c>
      <c r="BW39" s="19">
        <v>0</v>
      </c>
      <c r="BX39" s="13">
        <f t="shared" si="10"/>
        <v>185493.45</v>
      </c>
      <c r="BY39" s="88"/>
      <c r="BZ39" s="95"/>
    </row>
    <row r="40" spans="1:78" ht="14.25">
      <c r="A40" s="28" t="s">
        <v>52</v>
      </c>
      <c r="B40" s="16">
        <v>744859.56</v>
      </c>
      <c r="C40" s="17">
        <v>45778</v>
      </c>
      <c r="D40" s="16">
        <v>0</v>
      </c>
      <c r="E40" s="17">
        <v>45748</v>
      </c>
      <c r="F40" s="16">
        <v>0</v>
      </c>
      <c r="G40" s="17">
        <v>45870</v>
      </c>
      <c r="H40" s="16">
        <v>0</v>
      </c>
      <c r="I40" s="17">
        <v>45689</v>
      </c>
      <c r="J40" s="16">
        <v>377985.23</v>
      </c>
      <c r="K40" s="17">
        <v>45839</v>
      </c>
      <c r="L40" s="16">
        <v>624076.44999999995</v>
      </c>
      <c r="M40" s="17">
        <v>45809</v>
      </c>
      <c r="N40" s="16">
        <v>0</v>
      </c>
      <c r="O40" s="17">
        <v>45717</v>
      </c>
      <c r="P40" s="18">
        <f t="shared" si="0"/>
        <v>1746921.24</v>
      </c>
      <c r="Q40" s="19">
        <v>0</v>
      </c>
      <c r="R40" s="20">
        <v>45778</v>
      </c>
      <c r="S40" s="19">
        <v>1106342.7</v>
      </c>
      <c r="T40" s="20">
        <v>45901</v>
      </c>
      <c r="U40" s="19">
        <v>875433.95</v>
      </c>
      <c r="V40" s="20">
        <v>45870</v>
      </c>
      <c r="W40" s="19">
        <v>971402.55</v>
      </c>
      <c r="X40" s="20">
        <v>45931</v>
      </c>
      <c r="Y40" s="19">
        <v>0</v>
      </c>
      <c r="Z40" s="20">
        <v>45809</v>
      </c>
      <c r="AA40" s="19">
        <v>428674.24</v>
      </c>
      <c r="AB40" s="20">
        <v>45839</v>
      </c>
      <c r="AC40" s="21">
        <f t="shared" si="1"/>
        <v>3381853.4400000004</v>
      </c>
      <c r="AD40" s="21">
        <v>0</v>
      </c>
      <c r="AE40" s="20">
        <v>45901</v>
      </c>
      <c r="AF40" s="21">
        <v>0</v>
      </c>
      <c r="AG40" s="20">
        <v>45627</v>
      </c>
      <c r="AH40" s="21">
        <v>971402.55</v>
      </c>
      <c r="AI40" s="20">
        <v>45931</v>
      </c>
      <c r="AJ40" s="21">
        <v>179732.41</v>
      </c>
      <c r="AK40" s="20">
        <v>45901</v>
      </c>
      <c r="AL40" s="21">
        <v>0</v>
      </c>
      <c r="AM40" s="20">
        <v>45870</v>
      </c>
      <c r="AN40" s="21">
        <v>0</v>
      </c>
      <c r="AO40" s="20">
        <v>45839</v>
      </c>
      <c r="AP40" s="21">
        <v>754900.31</v>
      </c>
      <c r="AQ40" s="20">
        <v>45962</v>
      </c>
      <c r="AR40" s="21">
        <v>0</v>
      </c>
      <c r="AS40" s="20">
        <v>45746</v>
      </c>
      <c r="AT40" s="21">
        <v>0</v>
      </c>
      <c r="AU40" s="20">
        <v>45776</v>
      </c>
      <c r="AV40" s="21">
        <v>0</v>
      </c>
      <c r="AW40" s="20">
        <v>45806</v>
      </c>
      <c r="AX40" s="21">
        <v>0</v>
      </c>
      <c r="AY40" s="20">
        <v>45837</v>
      </c>
      <c r="AZ40" s="21">
        <v>0</v>
      </c>
      <c r="BA40" s="20">
        <v>45867</v>
      </c>
      <c r="BB40" s="21">
        <v>0</v>
      </c>
      <c r="BC40" s="20">
        <v>45898</v>
      </c>
      <c r="BD40" s="21">
        <v>0</v>
      </c>
      <c r="BE40" s="20">
        <v>45929</v>
      </c>
      <c r="BF40" s="21">
        <v>0</v>
      </c>
      <c r="BG40" s="20">
        <v>45959</v>
      </c>
      <c r="BH40" s="21">
        <v>0</v>
      </c>
      <c r="BI40" s="20">
        <v>45990</v>
      </c>
      <c r="BJ40" s="40">
        <v>796876.74</v>
      </c>
      <c r="BK40" s="20">
        <v>46020</v>
      </c>
      <c r="BL40" s="22">
        <f t="shared" si="2"/>
        <v>796876.74</v>
      </c>
      <c r="BM40" s="23">
        <v>0</v>
      </c>
      <c r="BN40" s="20">
        <v>46020</v>
      </c>
      <c r="BO40" s="24">
        <v>1112217.6499999999</v>
      </c>
      <c r="BP40" s="17">
        <v>46023</v>
      </c>
      <c r="BQ40" s="25">
        <f t="shared" si="3"/>
        <v>1112217.6499999999</v>
      </c>
      <c r="BR40" s="26"/>
      <c r="BS40" s="27">
        <f t="shared" si="9"/>
        <v>8943904.3399999999</v>
      </c>
      <c r="BT40" s="24">
        <v>1239253.71</v>
      </c>
      <c r="BU40" s="24">
        <v>1233210.42</v>
      </c>
      <c r="BV40" s="24">
        <v>1751956.69</v>
      </c>
      <c r="BW40" s="19">
        <v>1985617.6</v>
      </c>
      <c r="BX40" s="13">
        <f t="shared" si="10"/>
        <v>2733865.9199999995</v>
      </c>
      <c r="BY40" s="88"/>
      <c r="BZ40" s="95"/>
    </row>
    <row r="41" spans="1:78" ht="14.25">
      <c r="A41" s="15" t="s">
        <v>53</v>
      </c>
      <c r="B41" s="16">
        <v>0</v>
      </c>
      <c r="C41" s="17">
        <v>45778</v>
      </c>
      <c r="D41" s="16">
        <v>0</v>
      </c>
      <c r="E41" s="17">
        <v>45748</v>
      </c>
      <c r="F41" s="16">
        <v>0</v>
      </c>
      <c r="G41" s="17">
        <v>45870</v>
      </c>
      <c r="H41" s="16">
        <v>0</v>
      </c>
      <c r="I41" s="17">
        <v>45689</v>
      </c>
      <c r="J41" s="16">
        <v>0</v>
      </c>
      <c r="K41" s="17">
        <v>45839</v>
      </c>
      <c r="L41" s="16">
        <v>0</v>
      </c>
      <c r="M41" s="17">
        <v>45809</v>
      </c>
      <c r="N41" s="16">
        <v>0</v>
      </c>
      <c r="O41" s="17">
        <v>45717</v>
      </c>
      <c r="P41" s="18">
        <f t="shared" si="0"/>
        <v>0</v>
      </c>
      <c r="Q41" s="19">
        <v>0</v>
      </c>
      <c r="R41" s="20">
        <v>45778</v>
      </c>
      <c r="S41" s="19">
        <v>428440.96</v>
      </c>
      <c r="T41" s="20">
        <v>45901</v>
      </c>
      <c r="U41" s="19">
        <v>14711.7</v>
      </c>
      <c r="V41" s="20">
        <v>45870</v>
      </c>
      <c r="W41" s="19">
        <v>328668.21000000002</v>
      </c>
      <c r="X41" s="20">
        <v>45931</v>
      </c>
      <c r="Y41" s="19">
        <v>0</v>
      </c>
      <c r="Z41" s="20">
        <v>45809</v>
      </c>
      <c r="AA41" s="19">
        <v>0</v>
      </c>
      <c r="AB41" s="20">
        <v>45839</v>
      </c>
      <c r="AC41" s="21">
        <f t="shared" si="1"/>
        <v>771820.87000000011</v>
      </c>
      <c r="AD41" s="21">
        <v>0</v>
      </c>
      <c r="AE41" s="20">
        <v>45901</v>
      </c>
      <c r="AF41" s="21">
        <v>0</v>
      </c>
      <c r="AG41" s="20">
        <v>45627</v>
      </c>
      <c r="AH41" s="21">
        <v>328668.21000000002</v>
      </c>
      <c r="AI41" s="20">
        <v>45931</v>
      </c>
      <c r="AJ41" s="21">
        <v>332738.42</v>
      </c>
      <c r="AK41" s="20">
        <v>45901</v>
      </c>
      <c r="AL41" s="21">
        <v>0</v>
      </c>
      <c r="AM41" s="20">
        <v>45870</v>
      </c>
      <c r="AN41" s="21">
        <v>0</v>
      </c>
      <c r="AO41" s="20">
        <v>45839</v>
      </c>
      <c r="AP41" s="21">
        <v>357366.41</v>
      </c>
      <c r="AQ41" s="20">
        <v>45962</v>
      </c>
      <c r="AR41" s="21">
        <v>0</v>
      </c>
      <c r="AS41" s="20">
        <v>45747</v>
      </c>
      <c r="AT41" s="21">
        <v>0</v>
      </c>
      <c r="AU41" s="20">
        <v>45776</v>
      </c>
      <c r="AV41" s="21">
        <v>0</v>
      </c>
      <c r="AW41" s="20">
        <v>45806</v>
      </c>
      <c r="AX41" s="21">
        <v>0</v>
      </c>
      <c r="AY41" s="20">
        <v>45837</v>
      </c>
      <c r="AZ41" s="21">
        <v>0</v>
      </c>
      <c r="BA41" s="20">
        <v>45867</v>
      </c>
      <c r="BB41" s="21">
        <v>0</v>
      </c>
      <c r="BC41" s="20">
        <v>45898</v>
      </c>
      <c r="BD41" s="21">
        <v>0</v>
      </c>
      <c r="BE41" s="20">
        <v>45929</v>
      </c>
      <c r="BF41" s="21">
        <v>0</v>
      </c>
      <c r="BG41" s="20">
        <v>45959</v>
      </c>
      <c r="BH41" s="21">
        <v>0</v>
      </c>
      <c r="BI41" s="20">
        <v>45990</v>
      </c>
      <c r="BJ41" s="39">
        <v>214355.02</v>
      </c>
      <c r="BK41" s="20">
        <v>46020</v>
      </c>
      <c r="BL41" s="22">
        <f t="shared" si="2"/>
        <v>214355.02</v>
      </c>
      <c r="BM41" s="23">
        <v>2243.56</v>
      </c>
      <c r="BN41" s="20">
        <v>46020</v>
      </c>
      <c r="BO41" s="24">
        <v>207686.45</v>
      </c>
      <c r="BP41" s="17">
        <v>46023</v>
      </c>
      <c r="BQ41" s="25">
        <f t="shared" si="3"/>
        <v>209930.01</v>
      </c>
      <c r="BR41" s="26"/>
      <c r="BS41" s="27">
        <f t="shared" si="9"/>
        <v>2214878.94</v>
      </c>
      <c r="BT41" s="24">
        <v>611454.18000000005</v>
      </c>
      <c r="BU41" s="24">
        <v>379859</v>
      </c>
      <c r="BV41" s="24">
        <v>358430.82</v>
      </c>
      <c r="BW41" s="19">
        <v>314589.46999999997</v>
      </c>
      <c r="BX41" s="13">
        <f t="shared" si="10"/>
        <v>550545.46999999974</v>
      </c>
      <c r="BY41" s="88"/>
      <c r="BZ41" s="95"/>
    </row>
    <row r="42" spans="1:78" ht="14.25">
      <c r="A42" s="15" t="s">
        <v>54</v>
      </c>
      <c r="B42" s="16">
        <v>0</v>
      </c>
      <c r="C42" s="17">
        <v>45778</v>
      </c>
      <c r="D42" s="16">
        <v>0</v>
      </c>
      <c r="E42" s="17">
        <v>45748</v>
      </c>
      <c r="F42" s="16">
        <v>0</v>
      </c>
      <c r="G42" s="17">
        <v>45870</v>
      </c>
      <c r="H42" s="16">
        <v>0</v>
      </c>
      <c r="I42" s="17">
        <v>45689</v>
      </c>
      <c r="J42" s="16">
        <v>0</v>
      </c>
      <c r="K42" s="17">
        <v>45839</v>
      </c>
      <c r="L42" s="16">
        <v>0</v>
      </c>
      <c r="M42" s="17">
        <v>45809</v>
      </c>
      <c r="N42" s="16">
        <v>0</v>
      </c>
      <c r="O42" s="17">
        <v>45717</v>
      </c>
      <c r="P42" s="18">
        <f t="shared" si="0"/>
        <v>0</v>
      </c>
      <c r="Q42" s="19">
        <v>0</v>
      </c>
      <c r="R42" s="20">
        <v>45778</v>
      </c>
      <c r="S42" s="19">
        <v>58565.55</v>
      </c>
      <c r="T42" s="20">
        <v>45901</v>
      </c>
      <c r="U42" s="19">
        <v>0</v>
      </c>
      <c r="V42" s="20">
        <v>45870</v>
      </c>
      <c r="W42" s="19">
        <v>55315.63</v>
      </c>
      <c r="X42" s="20">
        <v>45931</v>
      </c>
      <c r="Y42" s="19">
        <v>0</v>
      </c>
      <c r="Z42" s="20">
        <v>45809</v>
      </c>
      <c r="AA42" s="19">
        <v>0</v>
      </c>
      <c r="AB42" s="20">
        <v>45839</v>
      </c>
      <c r="AC42" s="21">
        <f t="shared" si="1"/>
        <v>113881.18</v>
      </c>
      <c r="AD42" s="21">
        <v>0</v>
      </c>
      <c r="AE42" s="20">
        <v>45901</v>
      </c>
      <c r="AF42" s="21">
        <v>0</v>
      </c>
      <c r="AG42" s="20">
        <v>45627</v>
      </c>
      <c r="AH42" s="21">
        <v>55315.63</v>
      </c>
      <c r="AI42" s="20">
        <v>45931</v>
      </c>
      <c r="AJ42" s="21">
        <v>42274.07</v>
      </c>
      <c r="AK42" s="20">
        <v>45901</v>
      </c>
      <c r="AL42" s="21">
        <v>0</v>
      </c>
      <c r="AM42" s="20">
        <v>45870</v>
      </c>
      <c r="AN42" s="21">
        <v>0</v>
      </c>
      <c r="AO42" s="20">
        <v>45839</v>
      </c>
      <c r="AP42" s="21">
        <v>23079.279999999999</v>
      </c>
      <c r="AQ42" s="20">
        <v>45962</v>
      </c>
      <c r="AR42" s="21">
        <v>0</v>
      </c>
      <c r="AS42" s="20">
        <v>45747</v>
      </c>
      <c r="AT42" s="21">
        <v>0</v>
      </c>
      <c r="AU42" s="20">
        <v>45776</v>
      </c>
      <c r="AV42" s="21">
        <v>0</v>
      </c>
      <c r="AW42" s="20">
        <v>45806</v>
      </c>
      <c r="AX42" s="21">
        <v>0</v>
      </c>
      <c r="AY42" s="20">
        <v>45837</v>
      </c>
      <c r="AZ42" s="21">
        <v>0</v>
      </c>
      <c r="BA42" s="20">
        <v>45867</v>
      </c>
      <c r="BB42" s="21">
        <v>0</v>
      </c>
      <c r="BC42" s="20">
        <v>45898</v>
      </c>
      <c r="BD42" s="21">
        <v>0</v>
      </c>
      <c r="BE42" s="20">
        <v>45929</v>
      </c>
      <c r="BF42" s="21">
        <v>0</v>
      </c>
      <c r="BG42" s="20">
        <v>45959</v>
      </c>
      <c r="BH42" s="21">
        <v>0</v>
      </c>
      <c r="BI42" s="20">
        <v>45990</v>
      </c>
      <c r="BJ42" s="37">
        <v>30153.94</v>
      </c>
      <c r="BK42" s="20">
        <v>46020</v>
      </c>
      <c r="BL42" s="22">
        <f t="shared" si="2"/>
        <v>30153.94</v>
      </c>
      <c r="BM42" s="23">
        <v>0</v>
      </c>
      <c r="BN42" s="20">
        <v>46020</v>
      </c>
      <c r="BO42" s="24">
        <v>11477.86</v>
      </c>
      <c r="BP42" s="17">
        <v>46023</v>
      </c>
      <c r="BQ42" s="25">
        <f t="shared" si="3"/>
        <v>11477.86</v>
      </c>
      <c r="BR42" s="26"/>
      <c r="BS42" s="27">
        <f t="shared" si="9"/>
        <v>276181.95999999996</v>
      </c>
      <c r="BT42" s="24">
        <v>50174.25</v>
      </c>
      <c r="BU42" s="24">
        <v>49331.62</v>
      </c>
      <c r="BV42" s="24">
        <v>21169.03</v>
      </c>
      <c r="BW42" s="19">
        <v>38181.07</v>
      </c>
      <c r="BX42" s="13">
        <f t="shared" si="10"/>
        <v>117325.98999999996</v>
      </c>
      <c r="BY42" s="88"/>
      <c r="BZ42" s="95"/>
    </row>
    <row r="43" spans="1:78" ht="14.25">
      <c r="A43" s="28" t="s">
        <v>55</v>
      </c>
      <c r="B43" s="16">
        <v>108620.94</v>
      </c>
      <c r="C43" s="17">
        <v>45778</v>
      </c>
      <c r="D43" s="16">
        <v>28146.41</v>
      </c>
      <c r="E43" s="17">
        <v>45748</v>
      </c>
      <c r="F43" s="16">
        <v>0</v>
      </c>
      <c r="G43" s="17">
        <v>45870</v>
      </c>
      <c r="H43" s="16">
        <v>0</v>
      </c>
      <c r="I43" s="17">
        <v>45689</v>
      </c>
      <c r="J43" s="16">
        <v>0</v>
      </c>
      <c r="K43" s="17">
        <v>45839</v>
      </c>
      <c r="L43" s="16">
        <v>51163.040000000001</v>
      </c>
      <c r="M43" s="17">
        <v>45809</v>
      </c>
      <c r="N43" s="16">
        <v>0</v>
      </c>
      <c r="O43" s="17">
        <v>45717</v>
      </c>
      <c r="P43" s="18">
        <f t="shared" si="0"/>
        <v>187930.39</v>
      </c>
      <c r="Q43" s="19">
        <v>0</v>
      </c>
      <c r="R43" s="20">
        <v>45778</v>
      </c>
      <c r="S43" s="19">
        <v>57443.33</v>
      </c>
      <c r="T43" s="20">
        <v>45901</v>
      </c>
      <c r="U43" s="19">
        <v>68006.97</v>
      </c>
      <c r="V43" s="20">
        <v>45870</v>
      </c>
      <c r="W43" s="19">
        <v>115916.35</v>
      </c>
      <c r="X43" s="20">
        <v>45931</v>
      </c>
      <c r="Y43" s="19">
        <v>528.70000000000005</v>
      </c>
      <c r="Z43" s="20">
        <v>45809</v>
      </c>
      <c r="AA43" s="19">
        <v>32642.7</v>
      </c>
      <c r="AB43" s="20">
        <v>45839</v>
      </c>
      <c r="AC43" s="21">
        <f t="shared" si="1"/>
        <v>274538.05000000005</v>
      </c>
      <c r="AD43" s="21">
        <v>0</v>
      </c>
      <c r="AE43" s="20">
        <v>45901</v>
      </c>
      <c r="AF43" s="21">
        <v>0</v>
      </c>
      <c r="AG43" s="20">
        <v>45627</v>
      </c>
      <c r="AH43" s="21">
        <v>47333.120000000003</v>
      </c>
      <c r="AI43" s="20">
        <v>45931</v>
      </c>
      <c r="AJ43" s="21">
        <v>0</v>
      </c>
      <c r="AK43" s="20">
        <v>45901</v>
      </c>
      <c r="AL43" s="21">
        <v>0</v>
      </c>
      <c r="AM43" s="20">
        <v>45870</v>
      </c>
      <c r="AN43" s="21">
        <v>0</v>
      </c>
      <c r="AO43" s="20">
        <v>45839</v>
      </c>
      <c r="AP43" s="21">
        <v>100531.35</v>
      </c>
      <c r="AQ43" s="20">
        <v>45962</v>
      </c>
      <c r="AR43" s="21">
        <v>0</v>
      </c>
      <c r="AS43" s="20">
        <v>45747</v>
      </c>
      <c r="AT43" s="21">
        <v>0</v>
      </c>
      <c r="AU43" s="20">
        <v>45776</v>
      </c>
      <c r="AV43" s="21">
        <v>0</v>
      </c>
      <c r="AW43" s="20">
        <v>45806</v>
      </c>
      <c r="AX43" s="21">
        <v>0</v>
      </c>
      <c r="AY43" s="20">
        <v>45837</v>
      </c>
      <c r="AZ43" s="21">
        <v>0</v>
      </c>
      <c r="BA43" s="20">
        <v>45867</v>
      </c>
      <c r="BB43" s="21">
        <v>0</v>
      </c>
      <c r="BC43" s="20">
        <v>45898</v>
      </c>
      <c r="BD43" s="21">
        <v>0</v>
      </c>
      <c r="BE43" s="20">
        <v>45929</v>
      </c>
      <c r="BF43" s="21">
        <v>0</v>
      </c>
      <c r="BG43" s="20">
        <v>45959</v>
      </c>
      <c r="BH43" s="21">
        <v>0</v>
      </c>
      <c r="BI43" s="20">
        <v>45990</v>
      </c>
      <c r="BJ43" s="37">
        <v>99731.19</v>
      </c>
      <c r="BK43" s="20">
        <v>46020</v>
      </c>
      <c r="BL43" s="22">
        <f t="shared" si="2"/>
        <v>99731.19</v>
      </c>
      <c r="BM43" s="23">
        <v>13230.2</v>
      </c>
      <c r="BN43" s="20">
        <v>46020</v>
      </c>
      <c r="BO43" s="24">
        <v>64112.88</v>
      </c>
      <c r="BP43" s="17">
        <v>46023</v>
      </c>
      <c r="BQ43" s="25">
        <f t="shared" si="3"/>
        <v>77343.08</v>
      </c>
      <c r="BR43" s="26"/>
      <c r="BS43" s="27">
        <f t="shared" si="9"/>
        <v>787407.18</v>
      </c>
      <c r="BT43" s="24">
        <v>162180.45000000001</v>
      </c>
      <c r="BU43" s="24">
        <v>147692.29</v>
      </c>
      <c r="BV43" s="24">
        <v>107347.97</v>
      </c>
      <c r="BW43" s="19">
        <v>90493.45</v>
      </c>
      <c r="BX43" s="13">
        <f t="shared" si="10"/>
        <v>279693.01999999996</v>
      </c>
      <c r="BY43" s="88"/>
      <c r="BZ43" s="95"/>
    </row>
    <row r="44" spans="1:78" ht="12.75">
      <c r="A44" s="41" t="s">
        <v>56</v>
      </c>
      <c r="B44" s="24">
        <v>0</v>
      </c>
      <c r="C44" s="17">
        <v>45778</v>
      </c>
      <c r="D44" s="24">
        <v>0</v>
      </c>
      <c r="E44" s="17">
        <v>45748</v>
      </c>
      <c r="F44" s="24">
        <v>0</v>
      </c>
      <c r="G44" s="17">
        <v>45870</v>
      </c>
      <c r="H44" s="24">
        <v>0</v>
      </c>
      <c r="I44" s="17">
        <v>45689</v>
      </c>
      <c r="J44" s="24">
        <v>0</v>
      </c>
      <c r="K44" s="17">
        <v>45839</v>
      </c>
      <c r="L44" s="24">
        <v>0</v>
      </c>
      <c r="M44" s="17">
        <v>45809</v>
      </c>
      <c r="N44" s="24">
        <v>0</v>
      </c>
      <c r="O44" s="17">
        <v>45717</v>
      </c>
      <c r="P44" s="18">
        <f t="shared" si="0"/>
        <v>0</v>
      </c>
      <c r="Q44" s="19">
        <v>0</v>
      </c>
      <c r="R44" s="20">
        <v>45778</v>
      </c>
      <c r="S44" s="19">
        <v>49886.44</v>
      </c>
      <c r="T44" s="20">
        <v>45901</v>
      </c>
      <c r="U44" s="19">
        <v>0</v>
      </c>
      <c r="V44" s="20">
        <v>45870</v>
      </c>
      <c r="W44" s="19">
        <v>125433.77</v>
      </c>
      <c r="X44" s="20">
        <v>45931</v>
      </c>
      <c r="Y44" s="19">
        <v>0</v>
      </c>
      <c r="Z44" s="20">
        <v>45809</v>
      </c>
      <c r="AA44" s="19">
        <v>0</v>
      </c>
      <c r="AB44" s="20">
        <v>45839</v>
      </c>
      <c r="AC44" s="21">
        <f t="shared" si="1"/>
        <v>175320.21000000002</v>
      </c>
      <c r="AD44" s="21">
        <v>9389.61</v>
      </c>
      <c r="AE44" s="20">
        <v>45901</v>
      </c>
      <c r="AF44" s="21">
        <v>0</v>
      </c>
      <c r="AG44" s="20">
        <v>45627</v>
      </c>
      <c r="AH44" s="21">
        <v>125433.77</v>
      </c>
      <c r="AI44" s="20">
        <v>45931</v>
      </c>
      <c r="AJ44" s="21">
        <v>15416.08</v>
      </c>
      <c r="AK44" s="20">
        <v>45901</v>
      </c>
      <c r="AL44" s="21">
        <v>0</v>
      </c>
      <c r="AM44" s="20">
        <v>45870</v>
      </c>
      <c r="AN44" s="21">
        <v>0</v>
      </c>
      <c r="AO44" s="20">
        <v>45839</v>
      </c>
      <c r="AP44" s="21">
        <v>93054.45</v>
      </c>
      <c r="AQ44" s="20">
        <v>45962</v>
      </c>
      <c r="AR44" s="21">
        <v>0</v>
      </c>
      <c r="AS44" s="20">
        <v>45747</v>
      </c>
      <c r="AT44" s="21">
        <v>0</v>
      </c>
      <c r="AU44" s="20">
        <v>45776</v>
      </c>
      <c r="AV44" s="21">
        <v>0</v>
      </c>
      <c r="AW44" s="20">
        <v>45806</v>
      </c>
      <c r="AX44" s="21">
        <v>0</v>
      </c>
      <c r="AY44" s="20">
        <v>45837</v>
      </c>
      <c r="AZ44" s="21">
        <v>0</v>
      </c>
      <c r="BA44" s="20">
        <v>45867</v>
      </c>
      <c r="BB44" s="21">
        <v>0</v>
      </c>
      <c r="BC44" s="20">
        <v>45898</v>
      </c>
      <c r="BD44" s="21">
        <v>0</v>
      </c>
      <c r="BE44" s="20">
        <v>45929</v>
      </c>
      <c r="BF44" s="21">
        <v>0</v>
      </c>
      <c r="BG44" s="20">
        <v>45959</v>
      </c>
      <c r="BH44" s="21">
        <v>0</v>
      </c>
      <c r="BI44" s="20">
        <v>45990</v>
      </c>
      <c r="BJ44" s="37">
        <v>131237.72</v>
      </c>
      <c r="BK44" s="20">
        <v>46020</v>
      </c>
      <c r="BL44" s="22">
        <f t="shared" si="2"/>
        <v>131237.72</v>
      </c>
      <c r="BM44" s="23">
        <v>2582.7800000000002</v>
      </c>
      <c r="BN44" s="20">
        <v>46020</v>
      </c>
      <c r="BO44" s="24">
        <v>57645.65</v>
      </c>
      <c r="BP44" s="17">
        <v>46023</v>
      </c>
      <c r="BQ44" s="25">
        <f t="shared" si="3"/>
        <v>60228.43</v>
      </c>
      <c r="BR44" s="26"/>
      <c r="BS44" s="27">
        <f t="shared" si="9"/>
        <v>610080.27</v>
      </c>
      <c r="BT44" s="24">
        <v>120562.16</v>
      </c>
      <c r="BU44" s="24">
        <v>181904.38</v>
      </c>
      <c r="BV44" s="24">
        <v>84281.24</v>
      </c>
      <c r="BW44" s="19">
        <v>61699.78</v>
      </c>
      <c r="BX44" s="13">
        <f t="shared" si="10"/>
        <v>161632.71</v>
      </c>
      <c r="BY44" s="88"/>
      <c r="BZ44" s="95"/>
    </row>
    <row r="45" spans="1:78" ht="12.75">
      <c r="A45" s="4"/>
      <c r="B45" s="42">
        <f>SUM(B14:B44)</f>
        <v>3601884.3200000003</v>
      </c>
      <c r="C45" s="10"/>
      <c r="D45" s="43">
        <f>SUM(D14:D44)</f>
        <v>2353915.08</v>
      </c>
      <c r="E45" s="4"/>
      <c r="F45" s="43">
        <f>SUM(F14:F44)</f>
        <v>2947118.6999999997</v>
      </c>
      <c r="G45" s="4"/>
      <c r="H45" s="43">
        <f>SUM(H14:H44)</f>
        <v>499133.73</v>
      </c>
      <c r="I45" s="4"/>
      <c r="J45" s="43">
        <f>SUM(J14:J44)</f>
        <v>5373636.709999999</v>
      </c>
      <c r="K45" s="4"/>
      <c r="L45" s="43">
        <f>SUM(L14:L44)</f>
        <v>9291127.8699999973</v>
      </c>
      <c r="M45" s="4"/>
      <c r="N45" s="43">
        <f>SUM(N14:N44)</f>
        <v>2066539.8599999999</v>
      </c>
      <c r="O45" s="4"/>
      <c r="P45" s="44">
        <f>SUM(P14:P43)</f>
        <v>26133356.27</v>
      </c>
      <c r="Q45" s="45">
        <f>SUM(Q14:Q44)</f>
        <v>222234.02</v>
      </c>
      <c r="R45" s="46"/>
      <c r="S45" s="45">
        <f>SUM(S12:S44)</f>
        <v>14913819.950000003</v>
      </c>
      <c r="T45" s="46"/>
      <c r="U45" s="45">
        <f>SUM(U12:U44)</f>
        <v>11039371.93</v>
      </c>
      <c r="V45" s="47"/>
      <c r="W45" s="45">
        <f>SUM(W12:W44)</f>
        <v>16469318.270000001</v>
      </c>
      <c r="X45" s="46"/>
      <c r="Y45" s="45">
        <f>SUM(Y12:Y44)</f>
        <v>1007934.9299999999</v>
      </c>
      <c r="Z45" s="46"/>
      <c r="AA45" s="45">
        <f>SUM(AA12:AA44)</f>
        <v>6476841.04</v>
      </c>
      <c r="AB45" s="46"/>
      <c r="AC45" s="47">
        <f t="shared" ref="AC45:AD45" si="11">SUM(AC12:AC44)</f>
        <v>50129520.139999993</v>
      </c>
      <c r="AD45" s="47">
        <f t="shared" si="11"/>
        <v>410392.77</v>
      </c>
      <c r="AE45" s="4"/>
      <c r="AF45" s="47">
        <f>SUM(AF12:AF44)</f>
        <v>10721.39</v>
      </c>
      <c r="AG45" s="4"/>
      <c r="AH45" s="47">
        <f>SUM(AH12:AH44)</f>
        <v>9796956.1400000006</v>
      </c>
      <c r="AI45" s="4"/>
      <c r="AJ45" s="47">
        <f>SUM(AJ12:AJ44)</f>
        <v>6013368.0500000007</v>
      </c>
      <c r="AK45" s="48"/>
      <c r="AL45" s="47">
        <f>SUM(AL12:AL44)</f>
        <v>414915.75000000006</v>
      </c>
      <c r="AM45" s="49"/>
      <c r="AN45" s="47">
        <f>SUM(AN12:AN44)</f>
        <v>13528.59</v>
      </c>
      <c r="AO45" s="46"/>
      <c r="AP45" s="47">
        <f>SUM(AP12:AP44)</f>
        <v>15723905.070000002</v>
      </c>
      <c r="AQ45" s="4"/>
      <c r="AR45" s="47">
        <f>SUM(AR12:AR44)</f>
        <v>13817.98</v>
      </c>
      <c r="AS45" s="4"/>
      <c r="AT45" s="47">
        <f>SUM(AT12:AT44)</f>
        <v>29223.14</v>
      </c>
      <c r="AU45" s="4"/>
      <c r="AV45" s="47">
        <f>SUM(AV12:AV44)</f>
        <v>20200.349999999999</v>
      </c>
      <c r="AW45" s="4"/>
      <c r="AX45" s="47">
        <f>SUM(AX12:AX44)</f>
        <v>19293.330000000002</v>
      </c>
      <c r="AY45" s="4"/>
      <c r="AZ45" s="47">
        <f>SUM(AZ12:AZ44)</f>
        <v>19218.16</v>
      </c>
      <c r="BA45" s="4"/>
      <c r="BB45" s="47">
        <f>SUM(BB12:BB44)</f>
        <v>25922.48</v>
      </c>
      <c r="BC45" s="4"/>
      <c r="BD45" s="47">
        <f>SUM(BD12:BD44)</f>
        <v>18845.18</v>
      </c>
      <c r="BE45" s="4"/>
      <c r="BF45" s="47">
        <f>SUM(BF12:BF44)</f>
        <v>144192.82999999999</v>
      </c>
      <c r="BG45" s="4"/>
      <c r="BH45" s="47">
        <f>SUM(BH12:BH44)</f>
        <v>1056257.05</v>
      </c>
      <c r="BI45" s="4"/>
      <c r="BJ45" s="47">
        <f>SUM(BJ12:BJ44)</f>
        <v>14238898.220000001</v>
      </c>
      <c r="BK45" s="4"/>
      <c r="BL45" s="44">
        <f t="shared" ref="BL45:BM45" si="12">SUM(BL12:BL44)</f>
        <v>15585868.720000003</v>
      </c>
      <c r="BM45" s="44">
        <f t="shared" si="12"/>
        <v>551095.51</v>
      </c>
      <c r="BN45" s="43"/>
      <c r="BO45" s="43">
        <f>SUM(BO12:BO44)</f>
        <v>13041603.41</v>
      </c>
      <c r="BP45" s="43"/>
      <c r="BQ45" s="44">
        <f>SUM(BQ12:BQ44)</f>
        <v>13592698.92</v>
      </c>
      <c r="BR45" s="50"/>
      <c r="BS45" s="43">
        <f t="shared" si="9"/>
        <v>137811703.21999997</v>
      </c>
      <c r="BT45" s="43">
        <f t="shared" ref="BT45:BU45" si="13">SUM(BT12:BT44)</f>
        <v>24463367.580000002</v>
      </c>
      <c r="BU45" s="43">
        <f t="shared" si="13"/>
        <v>23462977.689999998</v>
      </c>
      <c r="BV45" s="43">
        <f t="shared" ref="BV45:BX45" si="14">SUM(BV10:BV44)</f>
        <v>21308355.280000005</v>
      </c>
      <c r="BW45" s="43">
        <f t="shared" si="14"/>
        <v>25569833.350000001</v>
      </c>
      <c r="BX45" s="43">
        <f t="shared" si="14"/>
        <v>45799963.509999998</v>
      </c>
      <c r="BY45" s="90"/>
      <c r="BZ45" s="98"/>
    </row>
    <row r="46" spans="1:78" ht="12.75">
      <c r="Q46" s="2"/>
      <c r="S46" s="2"/>
      <c r="U46" s="2"/>
      <c r="W46" s="2"/>
      <c r="Y46" s="2"/>
      <c r="AA46" s="2"/>
      <c r="BM46" s="51"/>
      <c r="BN46" s="51"/>
      <c r="BO46" s="51"/>
      <c r="BR46" s="52"/>
      <c r="BW46" s="51"/>
      <c r="BY46" s="91"/>
      <c r="BZ46" s="99"/>
    </row>
    <row r="47" spans="1:78" ht="12.75">
      <c r="Q47" s="2"/>
      <c r="S47" s="2"/>
      <c r="U47" s="2"/>
      <c r="W47" s="2"/>
      <c r="Y47" s="2"/>
      <c r="AA47" s="2"/>
      <c r="BL47" s="51"/>
      <c r="BM47" s="51"/>
      <c r="BN47" s="51"/>
      <c r="BO47" s="51"/>
      <c r="BQ47" s="51"/>
      <c r="BR47" s="52"/>
      <c r="BW47" s="51"/>
      <c r="BY47" s="91"/>
      <c r="BZ47" s="99"/>
    </row>
    <row r="48" spans="1:78" ht="12.75">
      <c r="Q48" s="2"/>
      <c r="S48" s="2"/>
      <c r="U48" s="2"/>
      <c r="W48" s="2"/>
      <c r="Y48" s="2"/>
      <c r="AA48" s="2"/>
      <c r="BR48" s="52"/>
      <c r="BW48" s="43"/>
      <c r="BY48" s="91"/>
      <c r="BZ48" s="99"/>
    </row>
    <row r="49" spans="1:78" ht="12.75">
      <c r="Q49" s="2"/>
      <c r="S49" s="2"/>
      <c r="U49" s="2"/>
      <c r="W49" s="2"/>
      <c r="Y49" s="2"/>
      <c r="AA49" s="2"/>
      <c r="BR49" s="52"/>
      <c r="BY49" s="91"/>
      <c r="BZ49" s="99"/>
    </row>
    <row r="50" spans="1:78" ht="14.25">
      <c r="A50" s="53"/>
      <c r="C50" s="54"/>
      <c r="E50" s="54"/>
      <c r="F50" s="55"/>
      <c r="G50" s="54"/>
      <c r="J50" s="56"/>
      <c r="K50" s="54"/>
      <c r="Q50" s="2"/>
      <c r="S50" s="2"/>
      <c r="U50" s="2"/>
      <c r="W50" s="2"/>
      <c r="Y50" s="2"/>
      <c r="AA50" s="2"/>
      <c r="AJ50" s="51"/>
      <c r="AK50" s="51"/>
      <c r="AL50" s="51"/>
      <c r="AM50" s="51"/>
      <c r="AN50" s="51"/>
      <c r="AO50" s="51"/>
      <c r="AP50" s="51"/>
      <c r="BH50" s="51"/>
      <c r="BL50" s="51"/>
      <c r="BQ50" s="51"/>
      <c r="BR50" s="52"/>
      <c r="BY50" s="91"/>
      <c r="BZ50" s="99"/>
    </row>
    <row r="51" spans="1:78" ht="12.75">
      <c r="Q51" s="2"/>
      <c r="S51" s="2"/>
      <c r="U51" s="2"/>
      <c r="W51" s="2"/>
      <c r="Y51" s="2"/>
      <c r="AA51" s="2"/>
      <c r="BR51" s="52"/>
      <c r="BY51" s="91"/>
      <c r="BZ51" s="99"/>
    </row>
    <row r="52" spans="1:78" ht="12.75">
      <c r="Q52" s="2"/>
      <c r="S52" s="2"/>
      <c r="U52" s="2"/>
      <c r="W52" s="2"/>
      <c r="Y52" s="2"/>
      <c r="AA52" s="2"/>
      <c r="AP52" s="51"/>
      <c r="BH52" s="51"/>
      <c r="BL52" s="51"/>
      <c r="BQ52" s="51"/>
      <c r="BR52" s="52"/>
      <c r="BY52" s="91"/>
      <c r="BZ52" s="99"/>
    </row>
    <row r="53" spans="1:78" ht="12.75">
      <c r="Q53" s="2"/>
      <c r="S53" s="2"/>
      <c r="U53" s="2"/>
      <c r="W53" s="2"/>
      <c r="Y53" s="2"/>
      <c r="AA53" s="2"/>
      <c r="BR53" s="52"/>
      <c r="BY53" s="91"/>
      <c r="BZ53" s="99"/>
    </row>
    <row r="54" spans="1:78" ht="12.75">
      <c r="P54" s="51"/>
      <c r="Q54" s="2"/>
      <c r="S54" s="2"/>
      <c r="U54" s="2"/>
      <c r="W54" s="2"/>
      <c r="Y54" s="2"/>
      <c r="AA54" s="2"/>
      <c r="BR54" s="52"/>
      <c r="BY54" s="91"/>
      <c r="BZ54" s="99"/>
    </row>
    <row r="55" spans="1:78" ht="12.75">
      <c r="Q55" s="2"/>
      <c r="S55" s="2"/>
      <c r="U55" s="2"/>
      <c r="W55" s="2"/>
      <c r="Y55" s="2"/>
      <c r="AA55" s="2"/>
      <c r="BR55" s="52"/>
      <c r="BY55" s="91"/>
      <c r="BZ55" s="99"/>
    </row>
    <row r="56" spans="1:78" ht="12.75">
      <c r="Q56" s="2"/>
      <c r="S56" s="2"/>
      <c r="U56" s="2"/>
      <c r="W56" s="2"/>
      <c r="Y56" s="2"/>
      <c r="AA56" s="2"/>
      <c r="BR56" s="52"/>
      <c r="BY56" s="91"/>
      <c r="BZ56" s="99"/>
    </row>
    <row r="57" spans="1:78" ht="12.75">
      <c r="Q57" s="2"/>
      <c r="S57" s="2"/>
      <c r="U57" s="2"/>
      <c r="W57" s="2"/>
      <c r="Y57" s="2"/>
      <c r="AA57" s="2"/>
      <c r="BR57" s="52"/>
      <c r="BY57" s="91"/>
      <c r="BZ57" s="99"/>
    </row>
    <row r="58" spans="1:78" ht="12.75">
      <c r="Q58" s="2"/>
      <c r="S58" s="2"/>
      <c r="U58" s="2"/>
      <c r="W58" s="2"/>
      <c r="Y58" s="2"/>
      <c r="AA58" s="2"/>
      <c r="BR58" s="52"/>
      <c r="BY58" s="91"/>
      <c r="BZ58" s="99"/>
    </row>
    <row r="59" spans="1:78" ht="12.75">
      <c r="Q59" s="2"/>
      <c r="S59" s="2"/>
      <c r="U59" s="2"/>
      <c r="W59" s="2"/>
      <c r="Y59" s="2"/>
      <c r="AA59" s="2"/>
      <c r="BR59" s="52"/>
      <c r="BY59" s="91"/>
      <c r="BZ59" s="99"/>
    </row>
    <row r="60" spans="1:78" ht="12.75">
      <c r="Q60" s="2"/>
      <c r="S60" s="2"/>
      <c r="U60" s="2"/>
      <c r="W60" s="2"/>
      <c r="Y60" s="2"/>
      <c r="AA60" s="2"/>
      <c r="BR60" s="52"/>
      <c r="BY60" s="91"/>
      <c r="BZ60" s="99"/>
    </row>
    <row r="61" spans="1:78" ht="12.75">
      <c r="Q61" s="2"/>
      <c r="S61" s="2"/>
      <c r="U61" s="2"/>
      <c r="W61" s="2"/>
      <c r="Y61" s="2"/>
      <c r="AA61" s="2"/>
      <c r="BR61" s="52"/>
      <c r="BY61" s="91"/>
      <c r="BZ61" s="99"/>
    </row>
    <row r="62" spans="1:78" ht="12.75">
      <c r="Q62" s="2"/>
      <c r="S62" s="2"/>
      <c r="U62" s="2"/>
      <c r="W62" s="2"/>
      <c r="Y62" s="2"/>
      <c r="AA62" s="2"/>
      <c r="BR62" s="52"/>
      <c r="BY62" s="91"/>
      <c r="BZ62" s="99"/>
    </row>
    <row r="63" spans="1:78" ht="12.75">
      <c r="Q63" s="2"/>
      <c r="S63" s="2"/>
      <c r="U63" s="2"/>
      <c r="W63" s="2"/>
      <c r="Y63" s="2"/>
      <c r="AA63" s="2"/>
      <c r="BR63" s="52"/>
      <c r="BY63" s="91"/>
      <c r="BZ63" s="99"/>
    </row>
    <row r="64" spans="1:78" ht="12.75">
      <c r="Q64" s="2"/>
      <c r="S64" s="2"/>
      <c r="U64" s="2"/>
      <c r="W64" s="2"/>
      <c r="Y64" s="2"/>
      <c r="AA64" s="2"/>
      <c r="BR64" s="52"/>
      <c r="BY64" s="91"/>
      <c r="BZ64" s="99"/>
    </row>
    <row r="65" spans="17:78" ht="12.75">
      <c r="Q65" s="2"/>
      <c r="S65" s="2"/>
      <c r="U65" s="2"/>
      <c r="W65" s="2"/>
      <c r="Y65" s="2"/>
      <c r="AA65" s="2"/>
      <c r="BR65" s="52"/>
      <c r="BY65" s="91"/>
      <c r="BZ65" s="99"/>
    </row>
    <row r="66" spans="17:78" ht="12.75">
      <c r="Q66" s="2"/>
      <c r="S66" s="2"/>
      <c r="U66" s="2"/>
      <c r="W66" s="2"/>
      <c r="Y66" s="2"/>
      <c r="AA66" s="2"/>
      <c r="BR66" s="52"/>
      <c r="BY66" s="91"/>
      <c r="BZ66" s="99"/>
    </row>
    <row r="67" spans="17:78" ht="12.75">
      <c r="Q67" s="2"/>
      <c r="S67" s="2"/>
      <c r="U67" s="2"/>
      <c r="W67" s="2"/>
      <c r="Y67" s="2"/>
      <c r="AA67" s="2"/>
      <c r="BR67" s="52"/>
      <c r="BY67" s="91"/>
      <c r="BZ67" s="99"/>
    </row>
    <row r="68" spans="17:78" ht="12.75">
      <c r="Q68" s="2"/>
      <c r="S68" s="2"/>
      <c r="U68" s="2"/>
      <c r="W68" s="2"/>
      <c r="Y68" s="2"/>
      <c r="AA68" s="2"/>
      <c r="BR68" s="52"/>
      <c r="BY68" s="91"/>
      <c r="BZ68" s="99"/>
    </row>
    <row r="69" spans="17:78" ht="12.75">
      <c r="Q69" s="2"/>
      <c r="S69" s="2"/>
      <c r="U69" s="2"/>
      <c r="W69" s="2"/>
      <c r="Y69" s="2"/>
      <c r="AA69" s="2"/>
      <c r="BR69" s="52"/>
      <c r="BY69" s="91"/>
      <c r="BZ69" s="99"/>
    </row>
    <row r="70" spans="17:78" ht="12.75">
      <c r="Q70" s="2"/>
      <c r="S70" s="2"/>
      <c r="U70" s="2"/>
      <c r="W70" s="2"/>
      <c r="Y70" s="2"/>
      <c r="AA70" s="2"/>
      <c r="BR70" s="52"/>
      <c r="BY70" s="91"/>
      <c r="BZ70" s="99"/>
    </row>
    <row r="71" spans="17:78" ht="12.75">
      <c r="Q71" s="2"/>
      <c r="S71" s="2"/>
      <c r="U71" s="2"/>
      <c r="W71" s="2"/>
      <c r="Y71" s="2"/>
      <c r="AA71" s="2"/>
      <c r="BR71" s="52"/>
      <c r="BY71" s="91"/>
      <c r="BZ71" s="99"/>
    </row>
    <row r="72" spans="17:78" ht="12.75">
      <c r="Q72" s="2"/>
      <c r="S72" s="2"/>
      <c r="U72" s="2"/>
      <c r="W72" s="2"/>
      <c r="Y72" s="2"/>
      <c r="AA72" s="2"/>
      <c r="BR72" s="52"/>
      <c r="BY72" s="91"/>
      <c r="BZ72" s="99"/>
    </row>
    <row r="73" spans="17:78" ht="12.75">
      <c r="Q73" s="2"/>
      <c r="S73" s="2"/>
      <c r="U73" s="2"/>
      <c r="W73" s="2"/>
      <c r="Y73" s="2"/>
      <c r="AA73" s="2"/>
      <c r="BR73" s="52"/>
      <c r="BY73" s="91"/>
      <c r="BZ73" s="99"/>
    </row>
    <row r="74" spans="17:78" ht="12.75">
      <c r="Q74" s="2"/>
      <c r="S74" s="2"/>
      <c r="U74" s="2"/>
      <c r="W74" s="2"/>
      <c r="Y74" s="2"/>
      <c r="AA74" s="2"/>
      <c r="BR74" s="52"/>
      <c r="BY74" s="91"/>
      <c r="BZ74" s="99"/>
    </row>
    <row r="75" spans="17:78" ht="12.75">
      <c r="Q75" s="2"/>
      <c r="S75" s="2"/>
      <c r="U75" s="2"/>
      <c r="W75" s="2"/>
      <c r="Y75" s="2"/>
      <c r="AA75" s="2"/>
      <c r="BR75" s="52"/>
      <c r="BY75" s="91"/>
      <c r="BZ75" s="99"/>
    </row>
    <row r="76" spans="17:78" ht="12.75">
      <c r="Q76" s="2"/>
      <c r="S76" s="2"/>
      <c r="U76" s="2"/>
      <c r="W76" s="2"/>
      <c r="Y76" s="2"/>
      <c r="AA76" s="2"/>
      <c r="BR76" s="52"/>
      <c r="BY76" s="91"/>
      <c r="BZ76" s="99"/>
    </row>
    <row r="77" spans="17:78" ht="12.75">
      <c r="Q77" s="2"/>
      <c r="S77" s="2"/>
      <c r="U77" s="2"/>
      <c r="W77" s="2"/>
      <c r="Y77" s="2"/>
      <c r="AA77" s="2"/>
      <c r="BR77" s="52"/>
      <c r="BY77" s="91"/>
      <c r="BZ77" s="99"/>
    </row>
    <row r="78" spans="17:78" ht="12.75">
      <c r="Q78" s="2"/>
      <c r="S78" s="2"/>
      <c r="U78" s="2"/>
      <c r="W78" s="2"/>
      <c r="Y78" s="2"/>
      <c r="AA78" s="2"/>
      <c r="BR78" s="52"/>
      <c r="BY78" s="91"/>
      <c r="BZ78" s="99"/>
    </row>
    <row r="79" spans="17:78" ht="12.75">
      <c r="Q79" s="2"/>
      <c r="S79" s="2"/>
      <c r="U79" s="2"/>
      <c r="W79" s="2"/>
      <c r="Y79" s="2"/>
      <c r="AA79" s="2"/>
      <c r="BR79" s="52"/>
      <c r="BY79" s="91"/>
      <c r="BZ79" s="99"/>
    </row>
    <row r="80" spans="17:78" ht="12.75">
      <c r="Q80" s="2"/>
      <c r="S80" s="2"/>
      <c r="U80" s="2"/>
      <c r="W80" s="2"/>
      <c r="Y80" s="2"/>
      <c r="AA80" s="2"/>
      <c r="BR80" s="52"/>
      <c r="BY80" s="91"/>
      <c r="BZ80" s="99"/>
    </row>
    <row r="81" spans="17:78" ht="12.75">
      <c r="Q81" s="2"/>
      <c r="S81" s="2"/>
      <c r="U81" s="2"/>
      <c r="W81" s="2"/>
      <c r="Y81" s="2"/>
      <c r="AA81" s="2"/>
      <c r="BR81" s="52"/>
      <c r="BY81" s="91"/>
      <c r="BZ81" s="99"/>
    </row>
    <row r="82" spans="17:78" ht="12.75">
      <c r="Q82" s="2"/>
      <c r="S82" s="2"/>
      <c r="U82" s="2"/>
      <c r="W82" s="2"/>
      <c r="Y82" s="2"/>
      <c r="AA82" s="2"/>
      <c r="BR82" s="52"/>
      <c r="BY82" s="91"/>
      <c r="BZ82" s="99"/>
    </row>
    <row r="83" spans="17:78" ht="12.75">
      <c r="Q83" s="2"/>
      <c r="S83" s="2"/>
      <c r="U83" s="2"/>
      <c r="W83" s="2"/>
      <c r="Y83" s="2"/>
      <c r="AA83" s="2"/>
      <c r="BR83" s="52"/>
      <c r="BY83" s="91"/>
      <c r="BZ83" s="99"/>
    </row>
    <row r="84" spans="17:78" ht="12.75">
      <c r="Q84" s="2"/>
      <c r="S84" s="2"/>
      <c r="U84" s="2"/>
      <c r="W84" s="2"/>
      <c r="Y84" s="2"/>
      <c r="AA84" s="2"/>
      <c r="BR84" s="52"/>
      <c r="BY84" s="91"/>
      <c r="BZ84" s="99"/>
    </row>
    <row r="85" spans="17:78" ht="12.75">
      <c r="Q85" s="2"/>
      <c r="S85" s="2"/>
      <c r="U85" s="2"/>
      <c r="W85" s="2"/>
      <c r="Y85" s="2"/>
      <c r="AA85" s="2"/>
      <c r="BR85" s="52"/>
      <c r="BY85" s="91"/>
      <c r="BZ85" s="99"/>
    </row>
    <row r="86" spans="17:78" ht="12.75">
      <c r="Q86" s="2"/>
      <c r="S86" s="2"/>
      <c r="U86" s="2"/>
      <c r="W86" s="2"/>
      <c r="Y86" s="2"/>
      <c r="AA86" s="2"/>
      <c r="BR86" s="52"/>
      <c r="BY86" s="91"/>
      <c r="BZ86" s="99"/>
    </row>
    <row r="87" spans="17:78" ht="12.75">
      <c r="Q87" s="2"/>
      <c r="S87" s="2"/>
      <c r="U87" s="2"/>
      <c r="W87" s="2"/>
      <c r="Y87" s="2"/>
      <c r="AA87" s="2"/>
      <c r="BR87" s="52"/>
      <c r="BY87" s="91"/>
      <c r="BZ87" s="99"/>
    </row>
    <row r="88" spans="17:78" ht="12.75">
      <c r="Q88" s="2"/>
      <c r="S88" s="2"/>
      <c r="U88" s="2"/>
      <c r="W88" s="2"/>
      <c r="Y88" s="2"/>
      <c r="AA88" s="2"/>
      <c r="BR88" s="52"/>
      <c r="BY88" s="91"/>
      <c r="BZ88" s="99"/>
    </row>
    <row r="89" spans="17:78" ht="12.75">
      <c r="Q89" s="2"/>
      <c r="S89" s="2"/>
      <c r="U89" s="2"/>
      <c r="W89" s="2"/>
      <c r="Y89" s="2"/>
      <c r="AA89" s="2"/>
      <c r="BR89" s="52"/>
      <c r="BY89" s="91"/>
      <c r="BZ89" s="99"/>
    </row>
    <row r="90" spans="17:78" ht="12.75">
      <c r="Q90" s="2"/>
      <c r="S90" s="2"/>
      <c r="U90" s="2"/>
      <c r="W90" s="2"/>
      <c r="Y90" s="2"/>
      <c r="AA90" s="2"/>
      <c r="BR90" s="52"/>
      <c r="BY90" s="91"/>
      <c r="BZ90" s="99"/>
    </row>
    <row r="91" spans="17:78" ht="12.75">
      <c r="Q91" s="2"/>
      <c r="S91" s="2"/>
      <c r="U91" s="2"/>
      <c r="W91" s="2"/>
      <c r="Y91" s="2"/>
      <c r="AA91" s="2"/>
      <c r="BR91" s="52"/>
      <c r="BY91" s="91"/>
      <c r="BZ91" s="99"/>
    </row>
    <row r="92" spans="17:78" ht="12.75">
      <c r="Q92" s="2"/>
      <c r="S92" s="2"/>
      <c r="U92" s="2"/>
      <c r="W92" s="2"/>
      <c r="Y92" s="2"/>
      <c r="AA92" s="2"/>
      <c r="BR92" s="52"/>
      <c r="BY92" s="91"/>
      <c r="BZ92" s="99"/>
    </row>
    <row r="93" spans="17:78" ht="12.75">
      <c r="Q93" s="2"/>
      <c r="S93" s="2"/>
      <c r="U93" s="2"/>
      <c r="W93" s="2"/>
      <c r="Y93" s="2"/>
      <c r="AA93" s="2"/>
      <c r="BR93" s="52"/>
      <c r="BY93" s="91"/>
      <c r="BZ93" s="99"/>
    </row>
    <row r="94" spans="17:78" ht="12.75">
      <c r="Q94" s="2"/>
      <c r="S94" s="2"/>
      <c r="U94" s="2"/>
      <c r="W94" s="2"/>
      <c r="Y94" s="2"/>
      <c r="AA94" s="2"/>
      <c r="BR94" s="52"/>
      <c r="BY94" s="91"/>
      <c r="BZ94" s="99"/>
    </row>
    <row r="95" spans="17:78" ht="12.75">
      <c r="Q95" s="2"/>
      <c r="S95" s="2"/>
      <c r="U95" s="2"/>
      <c r="W95" s="2"/>
      <c r="Y95" s="2"/>
      <c r="AA95" s="2"/>
      <c r="BR95" s="52"/>
      <c r="BY95" s="91"/>
      <c r="BZ95" s="99"/>
    </row>
    <row r="96" spans="17:78" ht="12.75">
      <c r="Q96" s="2"/>
      <c r="S96" s="2"/>
      <c r="U96" s="2"/>
      <c r="W96" s="2"/>
      <c r="Y96" s="2"/>
      <c r="AA96" s="2"/>
      <c r="BR96" s="52"/>
      <c r="BY96" s="91"/>
      <c r="BZ96" s="99"/>
    </row>
    <row r="97" spans="17:78" ht="12.75">
      <c r="Q97" s="2"/>
      <c r="S97" s="2"/>
      <c r="U97" s="2"/>
      <c r="W97" s="2"/>
      <c r="Y97" s="2"/>
      <c r="AA97" s="2"/>
      <c r="BR97" s="52"/>
      <c r="BY97" s="91"/>
      <c r="BZ97" s="99"/>
    </row>
    <row r="98" spans="17:78" ht="12.75">
      <c r="Q98" s="2"/>
      <c r="S98" s="2"/>
      <c r="U98" s="2"/>
      <c r="W98" s="2"/>
      <c r="Y98" s="2"/>
      <c r="AA98" s="2"/>
      <c r="BR98" s="52"/>
      <c r="BY98" s="91"/>
      <c r="BZ98" s="99"/>
    </row>
    <row r="99" spans="17:78" ht="12.75">
      <c r="Q99" s="2"/>
      <c r="S99" s="2"/>
      <c r="U99" s="2"/>
      <c r="W99" s="2"/>
      <c r="Y99" s="2"/>
      <c r="AA99" s="2"/>
      <c r="BR99" s="52"/>
      <c r="BY99" s="91"/>
      <c r="BZ99" s="99"/>
    </row>
    <row r="100" spans="17:78" ht="12.75">
      <c r="Q100" s="2"/>
      <c r="S100" s="2"/>
      <c r="U100" s="2"/>
      <c r="W100" s="2"/>
      <c r="Y100" s="2"/>
      <c r="AA100" s="2"/>
      <c r="BR100" s="52"/>
      <c r="BY100" s="91"/>
      <c r="BZ100" s="99"/>
    </row>
    <row r="101" spans="17:78" ht="12.75">
      <c r="Q101" s="2"/>
      <c r="S101" s="2"/>
      <c r="U101" s="2"/>
      <c r="W101" s="2"/>
      <c r="Y101" s="2"/>
      <c r="AA101" s="2"/>
      <c r="BR101" s="52"/>
      <c r="BY101" s="91"/>
      <c r="BZ101" s="99"/>
    </row>
    <row r="102" spans="17:78" ht="12.75">
      <c r="Q102" s="2"/>
      <c r="S102" s="2"/>
      <c r="U102" s="2"/>
      <c r="W102" s="2"/>
      <c r="Y102" s="2"/>
      <c r="AA102" s="2"/>
      <c r="BR102" s="52"/>
      <c r="BY102" s="91"/>
      <c r="BZ102" s="99"/>
    </row>
    <row r="103" spans="17:78" ht="12.75">
      <c r="Q103" s="2"/>
      <c r="S103" s="2"/>
      <c r="U103" s="2"/>
      <c r="W103" s="2"/>
      <c r="Y103" s="2"/>
      <c r="AA103" s="2"/>
      <c r="BR103" s="52"/>
      <c r="BY103" s="91"/>
      <c r="BZ103" s="99"/>
    </row>
    <row r="104" spans="17:78" ht="12.75">
      <c r="Q104" s="2"/>
      <c r="S104" s="2"/>
      <c r="U104" s="2"/>
      <c r="W104" s="2"/>
      <c r="Y104" s="2"/>
      <c r="AA104" s="2"/>
      <c r="BR104" s="52"/>
      <c r="BY104" s="91"/>
      <c r="BZ104" s="99"/>
    </row>
    <row r="105" spans="17:78" ht="12.75">
      <c r="Q105" s="2"/>
      <c r="S105" s="2"/>
      <c r="U105" s="2"/>
      <c r="W105" s="2"/>
      <c r="Y105" s="2"/>
      <c r="AA105" s="2"/>
      <c r="BR105" s="52"/>
      <c r="BY105" s="91"/>
      <c r="BZ105" s="99"/>
    </row>
    <row r="106" spans="17:78" ht="12.75">
      <c r="Q106" s="2"/>
      <c r="S106" s="2"/>
      <c r="U106" s="2"/>
      <c r="W106" s="2"/>
      <c r="Y106" s="2"/>
      <c r="AA106" s="2"/>
      <c r="BR106" s="52"/>
      <c r="BY106" s="91"/>
      <c r="BZ106" s="99"/>
    </row>
    <row r="107" spans="17:78" ht="12.75">
      <c r="Q107" s="2"/>
      <c r="S107" s="2"/>
      <c r="U107" s="2"/>
      <c r="W107" s="2"/>
      <c r="Y107" s="2"/>
      <c r="AA107" s="2"/>
      <c r="BR107" s="52"/>
      <c r="BY107" s="91"/>
      <c r="BZ107" s="99"/>
    </row>
    <row r="108" spans="17:78" ht="12.75">
      <c r="Q108" s="2"/>
      <c r="S108" s="2"/>
      <c r="U108" s="2"/>
      <c r="W108" s="2"/>
      <c r="Y108" s="2"/>
      <c r="AA108" s="2"/>
      <c r="BR108" s="52"/>
      <c r="BY108" s="91"/>
      <c r="BZ108" s="99"/>
    </row>
    <row r="109" spans="17:78" ht="12.75">
      <c r="Q109" s="2"/>
      <c r="S109" s="2"/>
      <c r="U109" s="2"/>
      <c r="W109" s="2"/>
      <c r="Y109" s="2"/>
      <c r="AA109" s="2"/>
      <c r="BR109" s="52"/>
      <c r="BY109" s="91"/>
      <c r="BZ109" s="99"/>
    </row>
    <row r="110" spans="17:78" ht="12.75">
      <c r="Q110" s="2"/>
      <c r="S110" s="2"/>
      <c r="U110" s="2"/>
      <c r="W110" s="2"/>
      <c r="Y110" s="2"/>
      <c r="AA110" s="2"/>
      <c r="BR110" s="52"/>
      <c r="BY110" s="91"/>
      <c r="BZ110" s="99"/>
    </row>
    <row r="111" spans="17:78" ht="12.75">
      <c r="Q111" s="2"/>
      <c r="S111" s="2"/>
      <c r="U111" s="2"/>
      <c r="W111" s="2"/>
      <c r="Y111" s="2"/>
      <c r="AA111" s="2"/>
      <c r="BR111" s="52"/>
      <c r="BY111" s="91"/>
      <c r="BZ111" s="99"/>
    </row>
    <row r="112" spans="17:78" ht="12.75">
      <c r="Q112" s="2"/>
      <c r="S112" s="2"/>
      <c r="U112" s="2"/>
      <c r="W112" s="2"/>
      <c r="Y112" s="2"/>
      <c r="AA112" s="2"/>
      <c r="BR112" s="52"/>
      <c r="BY112" s="91"/>
      <c r="BZ112" s="99"/>
    </row>
    <row r="113" spans="17:78" ht="12.75">
      <c r="Q113" s="2"/>
      <c r="S113" s="2"/>
      <c r="U113" s="2"/>
      <c r="W113" s="2"/>
      <c r="Y113" s="2"/>
      <c r="AA113" s="2"/>
      <c r="BR113" s="52"/>
      <c r="BY113" s="91"/>
      <c r="BZ113" s="99"/>
    </row>
    <row r="114" spans="17:78" ht="12.75">
      <c r="Q114" s="2"/>
      <c r="S114" s="2"/>
      <c r="U114" s="2"/>
      <c r="W114" s="2"/>
      <c r="Y114" s="2"/>
      <c r="AA114" s="2"/>
      <c r="BR114" s="52"/>
      <c r="BY114" s="91"/>
      <c r="BZ114" s="99"/>
    </row>
    <row r="115" spans="17:78" ht="12.75">
      <c r="Q115" s="2"/>
      <c r="S115" s="2"/>
      <c r="U115" s="2"/>
      <c r="W115" s="2"/>
      <c r="Y115" s="2"/>
      <c r="AA115" s="2"/>
      <c r="BR115" s="52"/>
      <c r="BY115" s="91"/>
      <c r="BZ115" s="99"/>
    </row>
    <row r="116" spans="17:78" ht="12.75">
      <c r="Q116" s="2"/>
      <c r="S116" s="2"/>
      <c r="U116" s="2"/>
      <c r="W116" s="2"/>
      <c r="Y116" s="2"/>
      <c r="AA116" s="2"/>
      <c r="BR116" s="52"/>
      <c r="BY116" s="91"/>
      <c r="BZ116" s="99"/>
    </row>
    <row r="117" spans="17:78" ht="12.75">
      <c r="Q117" s="2"/>
      <c r="S117" s="2"/>
      <c r="U117" s="2"/>
      <c r="W117" s="2"/>
      <c r="Y117" s="2"/>
      <c r="AA117" s="2"/>
      <c r="BR117" s="52"/>
      <c r="BY117" s="91"/>
      <c r="BZ117" s="99"/>
    </row>
    <row r="118" spans="17:78" ht="12.75">
      <c r="Q118" s="2"/>
      <c r="S118" s="2"/>
      <c r="U118" s="2"/>
      <c r="W118" s="2"/>
      <c r="Y118" s="2"/>
      <c r="AA118" s="2"/>
      <c r="BR118" s="52"/>
      <c r="BY118" s="91"/>
      <c r="BZ118" s="99"/>
    </row>
    <row r="119" spans="17:78" ht="12.75">
      <c r="Q119" s="2"/>
      <c r="S119" s="2"/>
      <c r="U119" s="2"/>
      <c r="W119" s="2"/>
      <c r="Y119" s="2"/>
      <c r="AA119" s="2"/>
      <c r="BR119" s="52"/>
      <c r="BY119" s="91"/>
      <c r="BZ119" s="99"/>
    </row>
    <row r="120" spans="17:78" ht="12.75">
      <c r="Q120" s="2"/>
      <c r="S120" s="2"/>
      <c r="U120" s="2"/>
      <c r="W120" s="2"/>
      <c r="Y120" s="2"/>
      <c r="AA120" s="2"/>
      <c r="BR120" s="52"/>
      <c r="BY120" s="91"/>
      <c r="BZ120" s="99"/>
    </row>
    <row r="121" spans="17:78" ht="12.75">
      <c r="Q121" s="2"/>
      <c r="S121" s="2"/>
      <c r="U121" s="2"/>
      <c r="W121" s="2"/>
      <c r="Y121" s="2"/>
      <c r="AA121" s="2"/>
      <c r="BR121" s="52"/>
      <c r="BY121" s="91"/>
      <c r="BZ121" s="99"/>
    </row>
    <row r="122" spans="17:78" ht="12.75">
      <c r="Q122" s="2"/>
      <c r="S122" s="2"/>
      <c r="U122" s="2"/>
      <c r="W122" s="2"/>
      <c r="Y122" s="2"/>
      <c r="AA122" s="2"/>
      <c r="BR122" s="52"/>
      <c r="BY122" s="91"/>
      <c r="BZ122" s="99"/>
    </row>
    <row r="123" spans="17:78" ht="12.75">
      <c r="Q123" s="2"/>
      <c r="S123" s="2"/>
      <c r="U123" s="2"/>
      <c r="W123" s="2"/>
      <c r="Y123" s="2"/>
      <c r="AA123" s="2"/>
      <c r="BR123" s="52"/>
      <c r="BY123" s="91"/>
      <c r="BZ123" s="99"/>
    </row>
    <row r="124" spans="17:78" ht="12.75">
      <c r="Q124" s="2"/>
      <c r="S124" s="2"/>
      <c r="U124" s="2"/>
      <c r="W124" s="2"/>
      <c r="Y124" s="2"/>
      <c r="AA124" s="2"/>
      <c r="BR124" s="52"/>
      <c r="BY124" s="91"/>
      <c r="BZ124" s="99"/>
    </row>
    <row r="125" spans="17:78" ht="12.75">
      <c r="Q125" s="2"/>
      <c r="S125" s="2"/>
      <c r="U125" s="2"/>
      <c r="W125" s="2"/>
      <c r="Y125" s="2"/>
      <c r="AA125" s="2"/>
      <c r="BR125" s="52"/>
      <c r="BY125" s="91"/>
      <c r="BZ125" s="99"/>
    </row>
    <row r="126" spans="17:78" ht="12.75">
      <c r="Q126" s="2"/>
      <c r="S126" s="2"/>
      <c r="U126" s="2"/>
      <c r="W126" s="2"/>
      <c r="Y126" s="2"/>
      <c r="AA126" s="2"/>
      <c r="BR126" s="52"/>
      <c r="BY126" s="91"/>
      <c r="BZ126" s="99"/>
    </row>
    <row r="127" spans="17:78" ht="12.75">
      <c r="Q127" s="2"/>
      <c r="S127" s="2"/>
      <c r="U127" s="2"/>
      <c r="W127" s="2"/>
      <c r="Y127" s="2"/>
      <c r="AA127" s="2"/>
      <c r="BR127" s="52"/>
      <c r="BY127" s="91"/>
      <c r="BZ127" s="99"/>
    </row>
    <row r="128" spans="17:78" ht="12.75">
      <c r="Q128" s="2"/>
      <c r="S128" s="2"/>
      <c r="U128" s="2"/>
      <c r="W128" s="2"/>
      <c r="Y128" s="2"/>
      <c r="AA128" s="2"/>
      <c r="BR128" s="52"/>
      <c r="BY128" s="91"/>
      <c r="BZ128" s="99"/>
    </row>
    <row r="129" spans="17:78" ht="12.75">
      <c r="Q129" s="2"/>
      <c r="S129" s="2"/>
      <c r="U129" s="2"/>
      <c r="W129" s="2"/>
      <c r="Y129" s="2"/>
      <c r="AA129" s="2"/>
      <c r="BR129" s="52"/>
      <c r="BY129" s="91"/>
      <c r="BZ129" s="99"/>
    </row>
    <row r="130" spans="17:78" ht="12.75">
      <c r="Q130" s="2"/>
      <c r="S130" s="2"/>
      <c r="U130" s="2"/>
      <c r="W130" s="2"/>
      <c r="Y130" s="2"/>
      <c r="AA130" s="2"/>
      <c r="BR130" s="52"/>
      <c r="BY130" s="91"/>
      <c r="BZ130" s="99"/>
    </row>
    <row r="131" spans="17:78" ht="12.75">
      <c r="Q131" s="2"/>
      <c r="S131" s="2"/>
      <c r="U131" s="2"/>
      <c r="W131" s="2"/>
      <c r="Y131" s="2"/>
      <c r="AA131" s="2"/>
      <c r="BR131" s="52"/>
      <c r="BY131" s="91"/>
      <c r="BZ131" s="99"/>
    </row>
    <row r="132" spans="17:78" ht="12.75">
      <c r="Q132" s="2"/>
      <c r="S132" s="2"/>
      <c r="U132" s="2"/>
      <c r="W132" s="2"/>
      <c r="Y132" s="2"/>
      <c r="AA132" s="2"/>
      <c r="BR132" s="52"/>
      <c r="BY132" s="91"/>
      <c r="BZ132" s="99"/>
    </row>
    <row r="133" spans="17:78" ht="12.75">
      <c r="Q133" s="2"/>
      <c r="S133" s="2"/>
      <c r="U133" s="2"/>
      <c r="W133" s="2"/>
      <c r="Y133" s="2"/>
      <c r="AA133" s="2"/>
      <c r="BR133" s="52"/>
      <c r="BY133" s="91"/>
      <c r="BZ133" s="99"/>
    </row>
    <row r="134" spans="17:78" ht="12.75">
      <c r="Q134" s="2"/>
      <c r="S134" s="2"/>
      <c r="U134" s="2"/>
      <c r="W134" s="2"/>
      <c r="Y134" s="2"/>
      <c r="AA134" s="2"/>
      <c r="BR134" s="52"/>
      <c r="BY134" s="91"/>
      <c r="BZ134" s="99"/>
    </row>
    <row r="135" spans="17:78" ht="12.75">
      <c r="Q135" s="2"/>
      <c r="S135" s="2"/>
      <c r="U135" s="2"/>
      <c r="W135" s="2"/>
      <c r="Y135" s="2"/>
      <c r="AA135" s="2"/>
      <c r="BR135" s="52"/>
      <c r="BY135" s="91"/>
      <c r="BZ135" s="99"/>
    </row>
    <row r="136" spans="17:78" ht="12.75">
      <c r="Q136" s="2"/>
      <c r="S136" s="2"/>
      <c r="U136" s="2"/>
      <c r="W136" s="2"/>
      <c r="Y136" s="2"/>
      <c r="AA136" s="2"/>
      <c r="BR136" s="52"/>
      <c r="BY136" s="91"/>
      <c r="BZ136" s="99"/>
    </row>
    <row r="137" spans="17:78" ht="12.75">
      <c r="Q137" s="2"/>
      <c r="S137" s="2"/>
      <c r="U137" s="2"/>
      <c r="W137" s="2"/>
      <c r="Y137" s="2"/>
      <c r="AA137" s="2"/>
      <c r="BR137" s="52"/>
      <c r="BY137" s="91"/>
      <c r="BZ137" s="99"/>
    </row>
    <row r="138" spans="17:78" ht="12.75">
      <c r="Q138" s="2"/>
      <c r="S138" s="2"/>
      <c r="U138" s="2"/>
      <c r="W138" s="2"/>
      <c r="Y138" s="2"/>
      <c r="AA138" s="2"/>
      <c r="BR138" s="52"/>
      <c r="BY138" s="91"/>
      <c r="BZ138" s="99"/>
    </row>
    <row r="139" spans="17:78" ht="12.75">
      <c r="Q139" s="2"/>
      <c r="S139" s="2"/>
      <c r="U139" s="2"/>
      <c r="W139" s="2"/>
      <c r="Y139" s="2"/>
      <c r="AA139" s="2"/>
      <c r="BR139" s="52"/>
      <c r="BY139" s="91"/>
      <c r="BZ139" s="99"/>
    </row>
    <row r="140" spans="17:78" ht="12.75">
      <c r="Q140" s="2"/>
      <c r="S140" s="2"/>
      <c r="U140" s="2"/>
      <c r="W140" s="2"/>
      <c r="Y140" s="2"/>
      <c r="AA140" s="2"/>
      <c r="BR140" s="52"/>
      <c r="BY140" s="91"/>
      <c r="BZ140" s="99"/>
    </row>
    <row r="141" spans="17:78" ht="12.75">
      <c r="Q141" s="2"/>
      <c r="S141" s="2"/>
      <c r="U141" s="2"/>
      <c r="W141" s="2"/>
      <c r="Y141" s="2"/>
      <c r="AA141" s="2"/>
      <c r="BR141" s="52"/>
      <c r="BY141" s="91"/>
      <c r="BZ141" s="99"/>
    </row>
    <row r="142" spans="17:78" ht="12.75">
      <c r="Q142" s="2"/>
      <c r="S142" s="2"/>
      <c r="U142" s="2"/>
      <c r="W142" s="2"/>
      <c r="Y142" s="2"/>
      <c r="AA142" s="2"/>
      <c r="BR142" s="52"/>
      <c r="BY142" s="91"/>
      <c r="BZ142" s="99"/>
    </row>
    <row r="143" spans="17:78" ht="12.75">
      <c r="Q143" s="2"/>
      <c r="S143" s="2"/>
      <c r="U143" s="2"/>
      <c r="W143" s="2"/>
      <c r="Y143" s="2"/>
      <c r="AA143" s="2"/>
      <c r="BR143" s="52"/>
      <c r="BY143" s="91"/>
      <c r="BZ143" s="99"/>
    </row>
    <row r="144" spans="17:78" ht="12.75">
      <c r="Q144" s="2"/>
      <c r="S144" s="2"/>
      <c r="U144" s="2"/>
      <c r="W144" s="2"/>
      <c r="Y144" s="2"/>
      <c r="AA144" s="2"/>
      <c r="BR144" s="52"/>
      <c r="BY144" s="91"/>
      <c r="BZ144" s="99"/>
    </row>
    <row r="145" spans="17:78" ht="12.75">
      <c r="Q145" s="2"/>
      <c r="S145" s="2"/>
      <c r="U145" s="2"/>
      <c r="W145" s="2"/>
      <c r="Y145" s="2"/>
      <c r="AA145" s="2"/>
      <c r="BR145" s="52"/>
      <c r="BY145" s="91"/>
      <c r="BZ145" s="99"/>
    </row>
    <row r="146" spans="17:78" ht="12.75">
      <c r="Q146" s="2"/>
      <c r="S146" s="2"/>
      <c r="U146" s="2"/>
      <c r="W146" s="2"/>
      <c r="Y146" s="2"/>
      <c r="AA146" s="2"/>
      <c r="BR146" s="52"/>
      <c r="BY146" s="91"/>
      <c r="BZ146" s="99"/>
    </row>
    <row r="147" spans="17:78" ht="12.75">
      <c r="Q147" s="2"/>
      <c r="S147" s="2"/>
      <c r="U147" s="2"/>
      <c r="W147" s="2"/>
      <c r="Y147" s="2"/>
      <c r="AA147" s="2"/>
      <c r="BR147" s="52"/>
      <c r="BY147" s="91"/>
      <c r="BZ147" s="99"/>
    </row>
    <row r="148" spans="17:78" ht="12.75">
      <c r="Q148" s="2"/>
      <c r="S148" s="2"/>
      <c r="U148" s="2"/>
      <c r="W148" s="2"/>
      <c r="Y148" s="2"/>
      <c r="AA148" s="2"/>
      <c r="BR148" s="52"/>
      <c r="BY148" s="91"/>
      <c r="BZ148" s="99"/>
    </row>
    <row r="149" spans="17:78" ht="12.75">
      <c r="Q149" s="2"/>
      <c r="S149" s="2"/>
      <c r="U149" s="2"/>
      <c r="W149" s="2"/>
      <c r="Y149" s="2"/>
      <c r="AA149" s="2"/>
      <c r="BR149" s="52"/>
      <c r="BY149" s="91"/>
      <c r="BZ149" s="99"/>
    </row>
    <row r="150" spans="17:78" ht="12.75">
      <c r="Q150" s="2"/>
      <c r="S150" s="2"/>
      <c r="U150" s="2"/>
      <c r="W150" s="2"/>
      <c r="Y150" s="2"/>
      <c r="AA150" s="2"/>
      <c r="BR150" s="52"/>
      <c r="BY150" s="91"/>
      <c r="BZ150" s="99"/>
    </row>
    <row r="151" spans="17:78" ht="12.75">
      <c r="Q151" s="2"/>
      <c r="S151" s="2"/>
      <c r="U151" s="2"/>
      <c r="W151" s="2"/>
      <c r="Y151" s="2"/>
      <c r="AA151" s="2"/>
      <c r="BR151" s="52"/>
      <c r="BY151" s="91"/>
      <c r="BZ151" s="99"/>
    </row>
    <row r="152" spans="17:78" ht="12.75">
      <c r="Q152" s="2"/>
      <c r="S152" s="2"/>
      <c r="U152" s="2"/>
      <c r="W152" s="2"/>
      <c r="Y152" s="2"/>
      <c r="AA152" s="2"/>
      <c r="BR152" s="52"/>
      <c r="BY152" s="91"/>
      <c r="BZ152" s="99"/>
    </row>
    <row r="153" spans="17:78" ht="12.75">
      <c r="Q153" s="2"/>
      <c r="S153" s="2"/>
      <c r="U153" s="2"/>
      <c r="W153" s="2"/>
      <c r="Y153" s="2"/>
      <c r="AA153" s="2"/>
      <c r="BR153" s="52"/>
      <c r="BY153" s="91"/>
      <c r="BZ153" s="99"/>
    </row>
    <row r="154" spans="17:78" ht="12.75">
      <c r="Q154" s="2"/>
      <c r="S154" s="2"/>
      <c r="U154" s="2"/>
      <c r="W154" s="2"/>
      <c r="Y154" s="2"/>
      <c r="AA154" s="2"/>
      <c r="BR154" s="52"/>
      <c r="BY154" s="91"/>
      <c r="BZ154" s="99"/>
    </row>
    <row r="155" spans="17:78" ht="12.75">
      <c r="Q155" s="2"/>
      <c r="S155" s="2"/>
      <c r="U155" s="2"/>
      <c r="W155" s="2"/>
      <c r="Y155" s="2"/>
      <c r="AA155" s="2"/>
      <c r="BR155" s="52"/>
      <c r="BY155" s="91"/>
      <c r="BZ155" s="99"/>
    </row>
    <row r="156" spans="17:78" ht="12.75">
      <c r="Q156" s="2"/>
      <c r="S156" s="2"/>
      <c r="U156" s="2"/>
      <c r="W156" s="2"/>
      <c r="Y156" s="2"/>
      <c r="AA156" s="2"/>
      <c r="BR156" s="52"/>
      <c r="BY156" s="91"/>
      <c r="BZ156" s="99"/>
    </row>
    <row r="157" spans="17:78" ht="12.75">
      <c r="Q157" s="2"/>
      <c r="S157" s="2"/>
      <c r="U157" s="2"/>
      <c r="W157" s="2"/>
      <c r="Y157" s="2"/>
      <c r="AA157" s="2"/>
      <c r="BR157" s="52"/>
      <c r="BY157" s="91"/>
      <c r="BZ157" s="99"/>
    </row>
    <row r="158" spans="17:78" ht="12.75">
      <c r="Q158" s="2"/>
      <c r="S158" s="2"/>
      <c r="U158" s="2"/>
      <c r="W158" s="2"/>
      <c r="Y158" s="2"/>
      <c r="AA158" s="2"/>
      <c r="BR158" s="52"/>
      <c r="BY158" s="91"/>
      <c r="BZ158" s="99"/>
    </row>
    <row r="159" spans="17:78" ht="12.75">
      <c r="Q159" s="2"/>
      <c r="S159" s="2"/>
      <c r="U159" s="2"/>
      <c r="W159" s="2"/>
      <c r="Y159" s="2"/>
      <c r="AA159" s="2"/>
      <c r="BR159" s="52"/>
      <c r="BY159" s="91"/>
      <c r="BZ159" s="99"/>
    </row>
    <row r="160" spans="17:78" ht="12.75">
      <c r="Q160" s="2"/>
      <c r="S160" s="2"/>
      <c r="U160" s="2"/>
      <c r="W160" s="2"/>
      <c r="Y160" s="2"/>
      <c r="AA160" s="2"/>
      <c r="BR160" s="52"/>
      <c r="BY160" s="91"/>
      <c r="BZ160" s="99"/>
    </row>
    <row r="161" spans="17:78" ht="12.75">
      <c r="Q161" s="2"/>
      <c r="S161" s="2"/>
      <c r="U161" s="2"/>
      <c r="W161" s="2"/>
      <c r="Y161" s="2"/>
      <c r="AA161" s="2"/>
      <c r="BR161" s="52"/>
      <c r="BY161" s="91"/>
      <c r="BZ161" s="99"/>
    </row>
    <row r="162" spans="17:78" ht="12.75">
      <c r="Q162" s="2"/>
      <c r="S162" s="2"/>
      <c r="U162" s="2"/>
      <c r="W162" s="2"/>
      <c r="Y162" s="2"/>
      <c r="AA162" s="2"/>
      <c r="BR162" s="52"/>
      <c r="BY162" s="91"/>
      <c r="BZ162" s="99"/>
    </row>
    <row r="163" spans="17:78" ht="12.75">
      <c r="Q163" s="2"/>
      <c r="S163" s="2"/>
      <c r="U163" s="2"/>
      <c r="W163" s="2"/>
      <c r="Y163" s="2"/>
      <c r="AA163" s="2"/>
      <c r="BR163" s="52"/>
      <c r="BY163" s="91"/>
      <c r="BZ163" s="99"/>
    </row>
    <row r="164" spans="17:78" ht="12.75">
      <c r="Q164" s="2"/>
      <c r="S164" s="2"/>
      <c r="U164" s="2"/>
      <c r="W164" s="2"/>
      <c r="Y164" s="2"/>
      <c r="AA164" s="2"/>
      <c r="BR164" s="52"/>
      <c r="BY164" s="91"/>
      <c r="BZ164" s="99"/>
    </row>
    <row r="165" spans="17:78" ht="12.75">
      <c r="Q165" s="2"/>
      <c r="S165" s="2"/>
      <c r="U165" s="2"/>
      <c r="W165" s="2"/>
      <c r="Y165" s="2"/>
      <c r="AA165" s="2"/>
      <c r="BR165" s="52"/>
      <c r="BY165" s="91"/>
      <c r="BZ165" s="99"/>
    </row>
    <row r="166" spans="17:78" ht="12.75">
      <c r="Q166" s="2"/>
      <c r="S166" s="2"/>
      <c r="U166" s="2"/>
      <c r="W166" s="2"/>
      <c r="Y166" s="2"/>
      <c r="AA166" s="2"/>
      <c r="BR166" s="52"/>
      <c r="BY166" s="91"/>
      <c r="BZ166" s="99"/>
    </row>
    <row r="167" spans="17:78" ht="12.75">
      <c r="Q167" s="2"/>
      <c r="S167" s="2"/>
      <c r="U167" s="2"/>
      <c r="W167" s="2"/>
      <c r="Y167" s="2"/>
      <c r="AA167" s="2"/>
      <c r="BR167" s="52"/>
      <c r="BY167" s="91"/>
      <c r="BZ167" s="99"/>
    </row>
    <row r="168" spans="17:78" ht="12.75">
      <c r="Q168" s="2"/>
      <c r="S168" s="2"/>
      <c r="U168" s="2"/>
      <c r="W168" s="2"/>
      <c r="Y168" s="2"/>
      <c r="AA168" s="2"/>
      <c r="BR168" s="52"/>
      <c r="BY168" s="91"/>
      <c r="BZ168" s="99"/>
    </row>
    <row r="169" spans="17:78" ht="12.75">
      <c r="Q169" s="2"/>
      <c r="S169" s="2"/>
      <c r="U169" s="2"/>
      <c r="W169" s="2"/>
      <c r="Y169" s="2"/>
      <c r="AA169" s="2"/>
      <c r="BR169" s="52"/>
      <c r="BY169" s="91"/>
      <c r="BZ169" s="99"/>
    </row>
    <row r="170" spans="17:78" ht="12.75">
      <c r="Q170" s="2"/>
      <c r="S170" s="2"/>
      <c r="U170" s="2"/>
      <c r="W170" s="2"/>
      <c r="Y170" s="2"/>
      <c r="AA170" s="2"/>
      <c r="BR170" s="52"/>
      <c r="BY170" s="91"/>
      <c r="BZ170" s="99"/>
    </row>
    <row r="171" spans="17:78" ht="12.75">
      <c r="Q171" s="2"/>
      <c r="S171" s="2"/>
      <c r="U171" s="2"/>
      <c r="W171" s="2"/>
      <c r="Y171" s="2"/>
      <c r="AA171" s="2"/>
      <c r="BR171" s="52"/>
      <c r="BY171" s="91"/>
      <c r="BZ171" s="99"/>
    </row>
    <row r="172" spans="17:78" ht="12.75">
      <c r="Q172" s="2"/>
      <c r="S172" s="2"/>
      <c r="U172" s="2"/>
      <c r="W172" s="2"/>
      <c r="Y172" s="2"/>
      <c r="AA172" s="2"/>
      <c r="BR172" s="52"/>
      <c r="BY172" s="91"/>
      <c r="BZ172" s="99"/>
    </row>
    <row r="173" spans="17:78" ht="12.75">
      <c r="Q173" s="2"/>
      <c r="S173" s="2"/>
      <c r="U173" s="2"/>
      <c r="W173" s="2"/>
      <c r="Y173" s="2"/>
      <c r="AA173" s="2"/>
      <c r="BR173" s="52"/>
      <c r="BY173" s="91"/>
      <c r="BZ173" s="99"/>
    </row>
    <row r="174" spans="17:78" ht="12.75">
      <c r="Q174" s="2"/>
      <c r="S174" s="2"/>
      <c r="U174" s="2"/>
      <c r="W174" s="2"/>
      <c r="Y174" s="2"/>
      <c r="AA174" s="2"/>
      <c r="BR174" s="52"/>
      <c r="BY174" s="91"/>
      <c r="BZ174" s="99"/>
    </row>
    <row r="175" spans="17:78" ht="12.75">
      <c r="Q175" s="2"/>
      <c r="S175" s="2"/>
      <c r="U175" s="2"/>
      <c r="W175" s="2"/>
      <c r="Y175" s="2"/>
      <c r="AA175" s="2"/>
      <c r="BR175" s="52"/>
      <c r="BY175" s="91"/>
      <c r="BZ175" s="99"/>
    </row>
    <row r="176" spans="17:78" ht="12.75">
      <c r="Q176" s="2"/>
      <c r="S176" s="2"/>
      <c r="U176" s="2"/>
      <c r="W176" s="2"/>
      <c r="Y176" s="2"/>
      <c r="AA176" s="2"/>
      <c r="BR176" s="52"/>
      <c r="BY176" s="91"/>
      <c r="BZ176" s="99"/>
    </row>
    <row r="177" spans="17:78" ht="12.75">
      <c r="Q177" s="2"/>
      <c r="S177" s="2"/>
      <c r="U177" s="2"/>
      <c r="W177" s="2"/>
      <c r="Y177" s="2"/>
      <c r="AA177" s="2"/>
      <c r="BR177" s="52"/>
      <c r="BY177" s="91"/>
      <c r="BZ177" s="99"/>
    </row>
    <row r="178" spans="17:78" ht="12.75">
      <c r="Q178" s="2"/>
      <c r="S178" s="2"/>
      <c r="U178" s="2"/>
      <c r="W178" s="2"/>
      <c r="Y178" s="2"/>
      <c r="AA178" s="2"/>
      <c r="BR178" s="52"/>
      <c r="BY178" s="91"/>
      <c r="BZ178" s="99"/>
    </row>
    <row r="179" spans="17:78" ht="12.75">
      <c r="Q179" s="2"/>
      <c r="S179" s="2"/>
      <c r="U179" s="2"/>
      <c r="W179" s="2"/>
      <c r="Y179" s="2"/>
      <c r="AA179" s="2"/>
      <c r="BR179" s="52"/>
      <c r="BY179" s="91"/>
      <c r="BZ179" s="99"/>
    </row>
    <row r="180" spans="17:78" ht="12.75">
      <c r="Q180" s="2"/>
      <c r="S180" s="2"/>
      <c r="U180" s="2"/>
      <c r="W180" s="2"/>
      <c r="Y180" s="2"/>
      <c r="AA180" s="2"/>
      <c r="BR180" s="52"/>
      <c r="BY180" s="91"/>
      <c r="BZ180" s="99"/>
    </row>
    <row r="181" spans="17:78" ht="12.75">
      <c r="Q181" s="2"/>
      <c r="S181" s="2"/>
      <c r="U181" s="2"/>
      <c r="W181" s="2"/>
      <c r="Y181" s="2"/>
      <c r="AA181" s="2"/>
      <c r="BR181" s="52"/>
      <c r="BY181" s="91"/>
      <c r="BZ181" s="99"/>
    </row>
    <row r="182" spans="17:78" ht="12.75">
      <c r="Q182" s="2"/>
      <c r="S182" s="2"/>
      <c r="U182" s="2"/>
      <c r="W182" s="2"/>
      <c r="Y182" s="2"/>
      <c r="AA182" s="2"/>
      <c r="BR182" s="52"/>
      <c r="BY182" s="91"/>
      <c r="BZ182" s="99"/>
    </row>
    <row r="183" spans="17:78" ht="12.75">
      <c r="Q183" s="2"/>
      <c r="S183" s="2"/>
      <c r="U183" s="2"/>
      <c r="W183" s="2"/>
      <c r="Y183" s="2"/>
      <c r="AA183" s="2"/>
      <c r="BR183" s="52"/>
      <c r="BY183" s="91"/>
      <c r="BZ183" s="99"/>
    </row>
    <row r="184" spans="17:78" ht="12.75">
      <c r="Q184" s="2"/>
      <c r="S184" s="2"/>
      <c r="U184" s="2"/>
      <c r="W184" s="2"/>
      <c r="Y184" s="2"/>
      <c r="AA184" s="2"/>
      <c r="BR184" s="52"/>
      <c r="BY184" s="91"/>
      <c r="BZ184" s="99"/>
    </row>
    <row r="185" spans="17:78" ht="12.75">
      <c r="Q185" s="2"/>
      <c r="S185" s="2"/>
      <c r="U185" s="2"/>
      <c r="W185" s="2"/>
      <c r="Y185" s="2"/>
      <c r="AA185" s="2"/>
      <c r="BR185" s="52"/>
      <c r="BY185" s="91"/>
      <c r="BZ185" s="99"/>
    </row>
    <row r="186" spans="17:78" ht="12.75">
      <c r="Q186" s="2"/>
      <c r="S186" s="2"/>
      <c r="U186" s="2"/>
      <c r="W186" s="2"/>
      <c r="Y186" s="2"/>
      <c r="AA186" s="2"/>
      <c r="BR186" s="52"/>
      <c r="BY186" s="91"/>
      <c r="BZ186" s="99"/>
    </row>
    <row r="187" spans="17:78" ht="12.75">
      <c r="Q187" s="2"/>
      <c r="S187" s="2"/>
      <c r="U187" s="2"/>
      <c r="W187" s="2"/>
      <c r="Y187" s="2"/>
      <c r="AA187" s="2"/>
      <c r="BR187" s="52"/>
      <c r="BY187" s="91"/>
      <c r="BZ187" s="99"/>
    </row>
    <row r="188" spans="17:78" ht="12.75">
      <c r="Q188" s="2"/>
      <c r="S188" s="2"/>
      <c r="U188" s="2"/>
      <c r="W188" s="2"/>
      <c r="Y188" s="2"/>
      <c r="AA188" s="2"/>
      <c r="BR188" s="52"/>
      <c r="BY188" s="91"/>
      <c r="BZ188" s="99"/>
    </row>
    <row r="189" spans="17:78" ht="12.75">
      <c r="Q189" s="2"/>
      <c r="S189" s="2"/>
      <c r="U189" s="2"/>
      <c r="W189" s="2"/>
      <c r="Y189" s="2"/>
      <c r="AA189" s="2"/>
      <c r="BR189" s="52"/>
      <c r="BY189" s="91"/>
      <c r="BZ189" s="99"/>
    </row>
    <row r="190" spans="17:78" ht="12.75">
      <c r="Q190" s="2"/>
      <c r="S190" s="2"/>
      <c r="U190" s="2"/>
      <c r="W190" s="2"/>
      <c r="Y190" s="2"/>
      <c r="AA190" s="2"/>
      <c r="BR190" s="52"/>
      <c r="BY190" s="91"/>
      <c r="BZ190" s="99"/>
    </row>
    <row r="191" spans="17:78" ht="12.75">
      <c r="Q191" s="2"/>
      <c r="S191" s="2"/>
      <c r="U191" s="2"/>
      <c r="W191" s="2"/>
      <c r="Y191" s="2"/>
      <c r="AA191" s="2"/>
      <c r="BR191" s="52"/>
      <c r="BY191" s="91"/>
      <c r="BZ191" s="99"/>
    </row>
    <row r="192" spans="17:78" ht="12.75">
      <c r="Q192" s="2"/>
      <c r="S192" s="2"/>
      <c r="U192" s="2"/>
      <c r="W192" s="2"/>
      <c r="Y192" s="2"/>
      <c r="AA192" s="2"/>
      <c r="BR192" s="52"/>
      <c r="BY192" s="91"/>
      <c r="BZ192" s="99"/>
    </row>
    <row r="193" spans="17:78" ht="12.75">
      <c r="Q193" s="2"/>
      <c r="S193" s="2"/>
      <c r="U193" s="2"/>
      <c r="W193" s="2"/>
      <c r="Y193" s="2"/>
      <c r="AA193" s="2"/>
      <c r="BR193" s="52"/>
      <c r="BY193" s="91"/>
      <c r="BZ193" s="99"/>
    </row>
    <row r="194" spans="17:78" ht="12.75">
      <c r="Q194" s="2"/>
      <c r="S194" s="2"/>
      <c r="U194" s="2"/>
      <c r="W194" s="2"/>
      <c r="Y194" s="2"/>
      <c r="AA194" s="2"/>
      <c r="BR194" s="52"/>
      <c r="BY194" s="91"/>
      <c r="BZ194" s="99"/>
    </row>
    <row r="195" spans="17:78" ht="12.75">
      <c r="Q195" s="2"/>
      <c r="S195" s="2"/>
      <c r="U195" s="2"/>
      <c r="W195" s="2"/>
      <c r="Y195" s="2"/>
      <c r="AA195" s="2"/>
      <c r="BR195" s="52"/>
      <c r="BY195" s="91"/>
      <c r="BZ195" s="99"/>
    </row>
    <row r="196" spans="17:78" ht="12.75">
      <c r="Q196" s="2"/>
      <c r="S196" s="2"/>
      <c r="U196" s="2"/>
      <c r="W196" s="2"/>
      <c r="Y196" s="2"/>
      <c r="AA196" s="2"/>
      <c r="BR196" s="52"/>
      <c r="BY196" s="91"/>
      <c r="BZ196" s="99"/>
    </row>
    <row r="197" spans="17:78" ht="12.75">
      <c r="Q197" s="2"/>
      <c r="S197" s="2"/>
      <c r="U197" s="2"/>
      <c r="W197" s="2"/>
      <c r="Y197" s="2"/>
      <c r="AA197" s="2"/>
      <c r="BR197" s="52"/>
      <c r="BY197" s="91"/>
      <c r="BZ197" s="99"/>
    </row>
    <row r="198" spans="17:78" ht="12.75">
      <c r="Q198" s="2"/>
      <c r="S198" s="2"/>
      <c r="U198" s="2"/>
      <c r="W198" s="2"/>
      <c r="Y198" s="2"/>
      <c r="AA198" s="2"/>
      <c r="BR198" s="52"/>
      <c r="BY198" s="91"/>
      <c r="BZ198" s="99"/>
    </row>
    <row r="199" spans="17:78" ht="12.75">
      <c r="Q199" s="2"/>
      <c r="S199" s="2"/>
      <c r="U199" s="2"/>
      <c r="W199" s="2"/>
      <c r="Y199" s="2"/>
      <c r="AA199" s="2"/>
      <c r="BR199" s="52"/>
      <c r="BY199" s="91"/>
      <c r="BZ199" s="99"/>
    </row>
    <row r="200" spans="17:78" ht="12.75">
      <c r="Q200" s="2"/>
      <c r="S200" s="2"/>
      <c r="U200" s="2"/>
      <c r="W200" s="2"/>
      <c r="Y200" s="2"/>
      <c r="AA200" s="2"/>
      <c r="BR200" s="52"/>
      <c r="BY200" s="91"/>
      <c r="BZ200" s="99"/>
    </row>
    <row r="201" spans="17:78" ht="12.75">
      <c r="Q201" s="2"/>
      <c r="S201" s="2"/>
      <c r="U201" s="2"/>
      <c r="W201" s="2"/>
      <c r="Y201" s="2"/>
      <c r="AA201" s="2"/>
      <c r="BR201" s="52"/>
      <c r="BY201" s="91"/>
      <c r="BZ201" s="99"/>
    </row>
    <row r="202" spans="17:78" ht="12.75">
      <c r="Q202" s="2"/>
      <c r="S202" s="2"/>
      <c r="U202" s="2"/>
      <c r="W202" s="2"/>
      <c r="Y202" s="2"/>
      <c r="AA202" s="2"/>
      <c r="BR202" s="52"/>
      <c r="BY202" s="91"/>
      <c r="BZ202" s="99"/>
    </row>
    <row r="203" spans="17:78" ht="12.75">
      <c r="Q203" s="2"/>
      <c r="S203" s="2"/>
      <c r="U203" s="2"/>
      <c r="W203" s="2"/>
      <c r="Y203" s="2"/>
      <c r="AA203" s="2"/>
      <c r="BR203" s="52"/>
      <c r="BY203" s="91"/>
      <c r="BZ203" s="99"/>
    </row>
    <row r="204" spans="17:78" ht="12.75">
      <c r="Q204" s="2"/>
      <c r="S204" s="2"/>
      <c r="U204" s="2"/>
      <c r="W204" s="2"/>
      <c r="Y204" s="2"/>
      <c r="AA204" s="2"/>
      <c r="BR204" s="52"/>
      <c r="BY204" s="91"/>
      <c r="BZ204" s="99"/>
    </row>
    <row r="205" spans="17:78" ht="12.75">
      <c r="Q205" s="2"/>
      <c r="S205" s="2"/>
      <c r="U205" s="2"/>
      <c r="W205" s="2"/>
      <c r="Y205" s="2"/>
      <c r="AA205" s="2"/>
      <c r="BR205" s="52"/>
      <c r="BY205" s="91"/>
      <c r="BZ205" s="99"/>
    </row>
    <row r="206" spans="17:78" ht="12.75">
      <c r="Q206" s="2"/>
      <c r="S206" s="2"/>
      <c r="U206" s="2"/>
      <c r="W206" s="2"/>
      <c r="Y206" s="2"/>
      <c r="AA206" s="2"/>
      <c r="BR206" s="52"/>
      <c r="BY206" s="91"/>
      <c r="BZ206" s="99"/>
    </row>
    <row r="207" spans="17:78" ht="12.75">
      <c r="Q207" s="2"/>
      <c r="S207" s="2"/>
      <c r="U207" s="2"/>
      <c r="W207" s="2"/>
      <c r="Y207" s="2"/>
      <c r="AA207" s="2"/>
      <c r="BR207" s="52"/>
      <c r="BY207" s="91"/>
      <c r="BZ207" s="99"/>
    </row>
    <row r="208" spans="17:78" ht="12.75">
      <c r="Q208" s="2"/>
      <c r="S208" s="2"/>
      <c r="U208" s="2"/>
      <c r="W208" s="2"/>
      <c r="Y208" s="2"/>
      <c r="AA208" s="2"/>
      <c r="BR208" s="52"/>
      <c r="BY208" s="91"/>
      <c r="BZ208" s="99"/>
    </row>
    <row r="209" spans="17:78" ht="12.75">
      <c r="Q209" s="2"/>
      <c r="S209" s="2"/>
      <c r="U209" s="2"/>
      <c r="W209" s="2"/>
      <c r="Y209" s="2"/>
      <c r="AA209" s="2"/>
      <c r="BR209" s="52"/>
      <c r="BY209" s="91"/>
      <c r="BZ209" s="99"/>
    </row>
    <row r="210" spans="17:78" ht="12.75">
      <c r="Q210" s="2"/>
      <c r="S210" s="2"/>
      <c r="U210" s="2"/>
      <c r="W210" s="2"/>
      <c r="Y210" s="2"/>
      <c r="AA210" s="2"/>
      <c r="BR210" s="52"/>
      <c r="BY210" s="91"/>
      <c r="BZ210" s="99"/>
    </row>
    <row r="211" spans="17:78" ht="12.75">
      <c r="Q211" s="2"/>
      <c r="S211" s="2"/>
      <c r="U211" s="2"/>
      <c r="W211" s="2"/>
      <c r="Y211" s="2"/>
      <c r="AA211" s="2"/>
      <c r="BR211" s="52"/>
      <c r="BY211" s="91"/>
      <c r="BZ211" s="99"/>
    </row>
    <row r="212" spans="17:78" ht="12.75">
      <c r="Q212" s="2"/>
      <c r="S212" s="2"/>
      <c r="U212" s="2"/>
      <c r="W212" s="2"/>
      <c r="Y212" s="2"/>
      <c r="AA212" s="2"/>
      <c r="BR212" s="52"/>
      <c r="BY212" s="91"/>
      <c r="BZ212" s="99"/>
    </row>
    <row r="213" spans="17:78" ht="12.75">
      <c r="Q213" s="2"/>
      <c r="S213" s="2"/>
      <c r="U213" s="2"/>
      <c r="W213" s="2"/>
      <c r="Y213" s="2"/>
      <c r="AA213" s="2"/>
      <c r="BR213" s="52"/>
      <c r="BY213" s="91"/>
      <c r="BZ213" s="99"/>
    </row>
    <row r="214" spans="17:78" ht="12.75">
      <c r="Q214" s="2"/>
      <c r="S214" s="2"/>
      <c r="U214" s="2"/>
      <c r="W214" s="2"/>
      <c r="Y214" s="2"/>
      <c r="AA214" s="2"/>
      <c r="BR214" s="52"/>
      <c r="BY214" s="91"/>
      <c r="BZ214" s="99"/>
    </row>
    <row r="215" spans="17:78" ht="12.75">
      <c r="Q215" s="2"/>
      <c r="S215" s="2"/>
      <c r="U215" s="2"/>
      <c r="W215" s="2"/>
      <c r="Y215" s="2"/>
      <c r="AA215" s="2"/>
      <c r="BR215" s="52"/>
      <c r="BY215" s="91"/>
      <c r="BZ215" s="99"/>
    </row>
    <row r="216" spans="17:78" ht="12.75">
      <c r="Q216" s="2"/>
      <c r="S216" s="2"/>
      <c r="U216" s="2"/>
      <c r="W216" s="2"/>
      <c r="Y216" s="2"/>
      <c r="AA216" s="2"/>
      <c r="BR216" s="52"/>
      <c r="BY216" s="91"/>
      <c r="BZ216" s="99"/>
    </row>
    <row r="217" spans="17:78" ht="12.75">
      <c r="Q217" s="2"/>
      <c r="S217" s="2"/>
      <c r="U217" s="2"/>
      <c r="W217" s="2"/>
      <c r="Y217" s="2"/>
      <c r="AA217" s="2"/>
      <c r="BR217" s="52"/>
      <c r="BY217" s="91"/>
      <c r="BZ217" s="99"/>
    </row>
    <row r="218" spans="17:78" ht="12.75">
      <c r="Q218" s="2"/>
      <c r="S218" s="2"/>
      <c r="U218" s="2"/>
      <c r="W218" s="2"/>
      <c r="Y218" s="2"/>
      <c r="AA218" s="2"/>
      <c r="BR218" s="52"/>
      <c r="BY218" s="91"/>
      <c r="BZ218" s="99"/>
    </row>
    <row r="219" spans="17:78" ht="12.75">
      <c r="Q219" s="2"/>
      <c r="S219" s="2"/>
      <c r="U219" s="2"/>
      <c r="W219" s="2"/>
      <c r="Y219" s="2"/>
      <c r="AA219" s="2"/>
      <c r="BR219" s="52"/>
      <c r="BY219" s="91"/>
      <c r="BZ219" s="99"/>
    </row>
    <row r="220" spans="17:78" ht="12.75">
      <c r="Q220" s="2"/>
      <c r="S220" s="2"/>
      <c r="U220" s="2"/>
      <c r="W220" s="2"/>
      <c r="Y220" s="2"/>
      <c r="AA220" s="2"/>
      <c r="BR220" s="52"/>
      <c r="BY220" s="91"/>
      <c r="BZ220" s="99"/>
    </row>
    <row r="221" spans="17:78" ht="12.75">
      <c r="Q221" s="2"/>
      <c r="S221" s="2"/>
      <c r="U221" s="2"/>
      <c r="W221" s="2"/>
      <c r="Y221" s="2"/>
      <c r="AA221" s="2"/>
      <c r="BR221" s="52"/>
      <c r="BY221" s="91"/>
      <c r="BZ221" s="99"/>
    </row>
    <row r="222" spans="17:78" ht="12.75">
      <c r="Q222" s="2"/>
      <c r="S222" s="2"/>
      <c r="U222" s="2"/>
      <c r="W222" s="2"/>
      <c r="Y222" s="2"/>
      <c r="AA222" s="2"/>
      <c r="BR222" s="52"/>
      <c r="BY222" s="91"/>
      <c r="BZ222" s="99"/>
    </row>
    <row r="223" spans="17:78" ht="12.75">
      <c r="Q223" s="2"/>
      <c r="S223" s="2"/>
      <c r="U223" s="2"/>
      <c r="W223" s="2"/>
      <c r="Y223" s="2"/>
      <c r="AA223" s="2"/>
      <c r="BR223" s="52"/>
      <c r="BY223" s="91"/>
      <c r="BZ223" s="99"/>
    </row>
    <row r="224" spans="17:78" ht="12.75">
      <c r="Q224" s="2"/>
      <c r="S224" s="2"/>
      <c r="U224" s="2"/>
      <c r="W224" s="2"/>
      <c r="Y224" s="2"/>
      <c r="AA224" s="2"/>
      <c r="BR224" s="52"/>
      <c r="BY224" s="91"/>
      <c r="BZ224" s="99"/>
    </row>
    <row r="225" spans="17:78" ht="12.75">
      <c r="Q225" s="2"/>
      <c r="S225" s="2"/>
      <c r="U225" s="2"/>
      <c r="W225" s="2"/>
      <c r="Y225" s="2"/>
      <c r="AA225" s="2"/>
      <c r="BR225" s="52"/>
      <c r="BY225" s="91"/>
      <c r="BZ225" s="99"/>
    </row>
    <row r="226" spans="17:78" ht="12.75">
      <c r="Q226" s="2"/>
      <c r="S226" s="2"/>
      <c r="U226" s="2"/>
      <c r="W226" s="2"/>
      <c r="Y226" s="2"/>
      <c r="AA226" s="2"/>
      <c r="BR226" s="52"/>
      <c r="BY226" s="91"/>
      <c r="BZ226" s="99"/>
    </row>
    <row r="227" spans="17:78" ht="12.75">
      <c r="Q227" s="2"/>
      <c r="S227" s="2"/>
      <c r="U227" s="2"/>
      <c r="W227" s="2"/>
      <c r="Y227" s="2"/>
      <c r="AA227" s="2"/>
      <c r="BR227" s="52"/>
      <c r="BY227" s="91"/>
      <c r="BZ227" s="99"/>
    </row>
    <row r="228" spans="17:78" ht="12.75">
      <c r="Q228" s="2"/>
      <c r="S228" s="2"/>
      <c r="U228" s="2"/>
      <c r="W228" s="2"/>
      <c r="Y228" s="2"/>
      <c r="AA228" s="2"/>
      <c r="BR228" s="52"/>
      <c r="BY228" s="91"/>
      <c r="BZ228" s="99"/>
    </row>
    <row r="229" spans="17:78" ht="12.75">
      <c r="Q229" s="2"/>
      <c r="S229" s="2"/>
      <c r="U229" s="2"/>
      <c r="W229" s="2"/>
      <c r="Y229" s="2"/>
      <c r="AA229" s="2"/>
      <c r="BR229" s="52"/>
      <c r="BY229" s="91"/>
      <c r="BZ229" s="99"/>
    </row>
    <row r="230" spans="17:78" ht="12.75">
      <c r="Q230" s="2"/>
      <c r="S230" s="2"/>
      <c r="U230" s="2"/>
      <c r="W230" s="2"/>
      <c r="Y230" s="2"/>
      <c r="AA230" s="2"/>
      <c r="BR230" s="52"/>
      <c r="BY230" s="91"/>
      <c r="BZ230" s="99"/>
    </row>
    <row r="231" spans="17:78" ht="12.75">
      <c r="Q231" s="2"/>
      <c r="S231" s="2"/>
      <c r="U231" s="2"/>
      <c r="W231" s="2"/>
      <c r="Y231" s="2"/>
      <c r="AA231" s="2"/>
      <c r="BR231" s="52"/>
      <c r="BY231" s="91"/>
      <c r="BZ231" s="99"/>
    </row>
    <row r="232" spans="17:78" ht="12.75">
      <c r="Q232" s="2"/>
      <c r="S232" s="2"/>
      <c r="U232" s="2"/>
      <c r="W232" s="2"/>
      <c r="Y232" s="2"/>
      <c r="AA232" s="2"/>
      <c r="BR232" s="52"/>
      <c r="BY232" s="91"/>
      <c r="BZ232" s="99"/>
    </row>
    <row r="233" spans="17:78" ht="12.75">
      <c r="Q233" s="2"/>
      <c r="S233" s="2"/>
      <c r="U233" s="2"/>
      <c r="W233" s="2"/>
      <c r="Y233" s="2"/>
      <c r="AA233" s="2"/>
      <c r="BR233" s="52"/>
      <c r="BY233" s="91"/>
      <c r="BZ233" s="99"/>
    </row>
    <row r="234" spans="17:78" ht="12.75">
      <c r="Q234" s="2"/>
      <c r="S234" s="2"/>
      <c r="U234" s="2"/>
      <c r="W234" s="2"/>
      <c r="Y234" s="2"/>
      <c r="AA234" s="2"/>
      <c r="BR234" s="52"/>
      <c r="BY234" s="91"/>
      <c r="BZ234" s="99"/>
    </row>
    <row r="235" spans="17:78" ht="12.75">
      <c r="Q235" s="2"/>
      <c r="S235" s="2"/>
      <c r="U235" s="2"/>
      <c r="W235" s="2"/>
      <c r="Y235" s="2"/>
      <c r="AA235" s="2"/>
      <c r="BR235" s="52"/>
      <c r="BY235" s="91"/>
      <c r="BZ235" s="99"/>
    </row>
    <row r="236" spans="17:78" ht="12.75">
      <c r="Q236" s="2"/>
      <c r="S236" s="2"/>
      <c r="U236" s="2"/>
      <c r="W236" s="2"/>
      <c r="Y236" s="2"/>
      <c r="AA236" s="2"/>
      <c r="BR236" s="52"/>
      <c r="BY236" s="91"/>
      <c r="BZ236" s="99"/>
    </row>
    <row r="237" spans="17:78" ht="12.75">
      <c r="Q237" s="2"/>
      <c r="S237" s="2"/>
      <c r="U237" s="2"/>
      <c r="W237" s="2"/>
      <c r="Y237" s="2"/>
      <c r="AA237" s="2"/>
      <c r="BR237" s="52"/>
      <c r="BY237" s="91"/>
      <c r="BZ237" s="99"/>
    </row>
    <row r="238" spans="17:78" ht="12.75">
      <c r="Q238" s="2"/>
      <c r="S238" s="2"/>
      <c r="U238" s="2"/>
      <c r="W238" s="2"/>
      <c r="Y238" s="2"/>
      <c r="AA238" s="2"/>
      <c r="BR238" s="52"/>
      <c r="BY238" s="91"/>
      <c r="BZ238" s="99"/>
    </row>
    <row r="239" spans="17:78" ht="12.75">
      <c r="Q239" s="2"/>
      <c r="S239" s="2"/>
      <c r="U239" s="2"/>
      <c r="W239" s="2"/>
      <c r="Y239" s="2"/>
      <c r="AA239" s="2"/>
      <c r="BR239" s="52"/>
      <c r="BY239" s="91"/>
      <c r="BZ239" s="99"/>
    </row>
    <row r="240" spans="17:78" ht="12.75">
      <c r="Q240" s="2"/>
      <c r="S240" s="2"/>
      <c r="U240" s="2"/>
      <c r="W240" s="2"/>
      <c r="Y240" s="2"/>
      <c r="AA240" s="2"/>
      <c r="BR240" s="52"/>
      <c r="BY240" s="91"/>
      <c r="BZ240" s="99"/>
    </row>
    <row r="241" spans="17:78" ht="12.75">
      <c r="Q241" s="2"/>
      <c r="S241" s="2"/>
      <c r="U241" s="2"/>
      <c r="W241" s="2"/>
      <c r="Y241" s="2"/>
      <c r="AA241" s="2"/>
      <c r="BR241" s="52"/>
      <c r="BY241" s="91"/>
      <c r="BZ241" s="99"/>
    </row>
    <row r="242" spans="17:78" ht="12.75">
      <c r="Q242" s="2"/>
      <c r="S242" s="2"/>
      <c r="U242" s="2"/>
      <c r="W242" s="2"/>
      <c r="Y242" s="2"/>
      <c r="AA242" s="2"/>
      <c r="BR242" s="52"/>
      <c r="BY242" s="91"/>
      <c r="BZ242" s="99"/>
    </row>
    <row r="243" spans="17:78" ht="12.75">
      <c r="Q243" s="2"/>
      <c r="S243" s="2"/>
      <c r="U243" s="2"/>
      <c r="W243" s="2"/>
      <c r="Y243" s="2"/>
      <c r="AA243" s="2"/>
      <c r="BR243" s="52"/>
      <c r="BY243" s="91"/>
      <c r="BZ243" s="99"/>
    </row>
    <row r="244" spans="17:78" ht="12.75">
      <c r="Q244" s="2"/>
      <c r="S244" s="2"/>
      <c r="U244" s="2"/>
      <c r="W244" s="2"/>
      <c r="Y244" s="2"/>
      <c r="AA244" s="2"/>
      <c r="BR244" s="52"/>
      <c r="BY244" s="91"/>
      <c r="BZ244" s="99"/>
    </row>
    <row r="245" spans="17:78" ht="12.75">
      <c r="Q245" s="2"/>
      <c r="S245" s="2"/>
      <c r="U245" s="2"/>
      <c r="W245" s="2"/>
      <c r="Y245" s="2"/>
      <c r="AA245" s="2"/>
      <c r="BR245" s="52"/>
      <c r="BY245" s="91"/>
      <c r="BZ245" s="99"/>
    </row>
    <row r="246" spans="17:78" ht="12.75">
      <c r="Q246" s="2"/>
      <c r="S246" s="2"/>
      <c r="U246" s="2"/>
      <c r="W246" s="2"/>
      <c r="Y246" s="2"/>
      <c r="AA246" s="2"/>
      <c r="BR246" s="52"/>
      <c r="BY246" s="91"/>
      <c r="BZ246" s="99"/>
    </row>
    <row r="247" spans="17:78" ht="12.75">
      <c r="Q247" s="2"/>
      <c r="S247" s="2"/>
      <c r="U247" s="2"/>
      <c r="W247" s="2"/>
      <c r="Y247" s="2"/>
      <c r="AA247" s="2"/>
      <c r="BR247" s="52"/>
      <c r="BY247" s="91"/>
      <c r="BZ247" s="99"/>
    </row>
    <row r="248" spans="17:78" ht="12.75">
      <c r="Q248" s="2"/>
      <c r="S248" s="2"/>
      <c r="U248" s="2"/>
      <c r="W248" s="2"/>
      <c r="Y248" s="2"/>
      <c r="AA248" s="2"/>
      <c r="BR248" s="52"/>
      <c r="BY248" s="91"/>
      <c r="BZ248" s="99"/>
    </row>
    <row r="249" spans="17:78" ht="12.75">
      <c r="Q249" s="2"/>
      <c r="S249" s="2"/>
      <c r="U249" s="2"/>
      <c r="W249" s="2"/>
      <c r="Y249" s="2"/>
      <c r="AA249" s="2"/>
      <c r="BR249" s="52"/>
      <c r="BY249" s="91"/>
      <c r="BZ249" s="99"/>
    </row>
    <row r="250" spans="17:78" ht="12.75">
      <c r="Q250" s="2"/>
      <c r="S250" s="2"/>
      <c r="U250" s="2"/>
      <c r="W250" s="2"/>
      <c r="Y250" s="2"/>
      <c r="AA250" s="2"/>
      <c r="BR250" s="52"/>
      <c r="BY250" s="91"/>
      <c r="BZ250" s="99"/>
    </row>
    <row r="251" spans="17:78" ht="12.75">
      <c r="Q251" s="2"/>
      <c r="S251" s="2"/>
      <c r="U251" s="2"/>
      <c r="W251" s="2"/>
      <c r="Y251" s="2"/>
      <c r="AA251" s="2"/>
      <c r="BR251" s="52"/>
      <c r="BY251" s="91"/>
      <c r="BZ251" s="99"/>
    </row>
    <row r="252" spans="17:78" ht="12.75">
      <c r="Q252" s="2"/>
      <c r="S252" s="2"/>
      <c r="U252" s="2"/>
      <c r="W252" s="2"/>
      <c r="Y252" s="2"/>
      <c r="AA252" s="2"/>
      <c r="BR252" s="52"/>
      <c r="BY252" s="91"/>
      <c r="BZ252" s="99"/>
    </row>
    <row r="253" spans="17:78" ht="12.75">
      <c r="Q253" s="2"/>
      <c r="S253" s="2"/>
      <c r="U253" s="2"/>
      <c r="W253" s="2"/>
      <c r="Y253" s="2"/>
      <c r="AA253" s="2"/>
      <c r="BR253" s="52"/>
      <c r="BY253" s="91"/>
      <c r="BZ253" s="99"/>
    </row>
    <row r="254" spans="17:78" ht="12.75">
      <c r="Q254" s="2"/>
      <c r="S254" s="2"/>
      <c r="U254" s="2"/>
      <c r="W254" s="2"/>
      <c r="Y254" s="2"/>
      <c r="AA254" s="2"/>
      <c r="BR254" s="52"/>
      <c r="BY254" s="91"/>
      <c r="BZ254" s="99"/>
    </row>
    <row r="255" spans="17:78" ht="12.75">
      <c r="Q255" s="2"/>
      <c r="S255" s="2"/>
      <c r="U255" s="2"/>
      <c r="W255" s="2"/>
      <c r="Y255" s="2"/>
      <c r="AA255" s="2"/>
      <c r="BR255" s="52"/>
      <c r="BY255" s="91"/>
      <c r="BZ255" s="99"/>
    </row>
    <row r="256" spans="17:78" ht="12.75">
      <c r="Q256" s="2"/>
      <c r="S256" s="2"/>
      <c r="U256" s="2"/>
      <c r="W256" s="2"/>
      <c r="Y256" s="2"/>
      <c r="AA256" s="2"/>
      <c r="BR256" s="52"/>
      <c r="BY256" s="91"/>
      <c r="BZ256" s="99"/>
    </row>
    <row r="257" spans="17:78" ht="12.75">
      <c r="Q257" s="2"/>
      <c r="S257" s="2"/>
      <c r="U257" s="2"/>
      <c r="W257" s="2"/>
      <c r="Y257" s="2"/>
      <c r="AA257" s="2"/>
      <c r="BR257" s="52"/>
      <c r="BY257" s="91"/>
      <c r="BZ257" s="99"/>
    </row>
    <row r="258" spans="17:78" ht="12.75">
      <c r="Q258" s="2"/>
      <c r="S258" s="2"/>
      <c r="U258" s="2"/>
      <c r="W258" s="2"/>
      <c r="Y258" s="2"/>
      <c r="AA258" s="2"/>
      <c r="BR258" s="52"/>
      <c r="BY258" s="91"/>
      <c r="BZ258" s="99"/>
    </row>
    <row r="259" spans="17:78" ht="12.75">
      <c r="Q259" s="2"/>
      <c r="S259" s="2"/>
      <c r="U259" s="2"/>
      <c r="W259" s="2"/>
      <c r="Y259" s="2"/>
      <c r="AA259" s="2"/>
      <c r="BR259" s="52"/>
      <c r="BY259" s="91"/>
      <c r="BZ259" s="99"/>
    </row>
    <row r="260" spans="17:78" ht="12.75">
      <c r="Q260" s="2"/>
      <c r="S260" s="2"/>
      <c r="U260" s="2"/>
      <c r="W260" s="2"/>
      <c r="Y260" s="2"/>
      <c r="AA260" s="2"/>
      <c r="BR260" s="52"/>
      <c r="BY260" s="91"/>
      <c r="BZ260" s="99"/>
    </row>
    <row r="261" spans="17:78" ht="12.75">
      <c r="Q261" s="2"/>
      <c r="S261" s="2"/>
      <c r="U261" s="2"/>
      <c r="W261" s="2"/>
      <c r="Y261" s="2"/>
      <c r="AA261" s="2"/>
      <c r="BR261" s="52"/>
      <c r="BY261" s="91"/>
      <c r="BZ261" s="99"/>
    </row>
    <row r="262" spans="17:78" ht="12.75">
      <c r="Q262" s="2"/>
      <c r="S262" s="2"/>
      <c r="U262" s="2"/>
      <c r="W262" s="2"/>
      <c r="Y262" s="2"/>
      <c r="AA262" s="2"/>
      <c r="BR262" s="52"/>
      <c r="BY262" s="91"/>
      <c r="BZ262" s="99"/>
    </row>
    <row r="263" spans="17:78" ht="12.75">
      <c r="Q263" s="2"/>
      <c r="S263" s="2"/>
      <c r="U263" s="2"/>
      <c r="W263" s="2"/>
      <c r="Y263" s="2"/>
      <c r="AA263" s="2"/>
      <c r="BR263" s="52"/>
      <c r="BY263" s="91"/>
      <c r="BZ263" s="99"/>
    </row>
    <row r="264" spans="17:78" ht="12.75">
      <c r="Q264" s="2"/>
      <c r="S264" s="2"/>
      <c r="U264" s="2"/>
      <c r="W264" s="2"/>
      <c r="Y264" s="2"/>
      <c r="AA264" s="2"/>
      <c r="BR264" s="52"/>
      <c r="BY264" s="91"/>
      <c r="BZ264" s="99"/>
    </row>
    <row r="265" spans="17:78" ht="12.75">
      <c r="Q265" s="2"/>
      <c r="S265" s="2"/>
      <c r="U265" s="2"/>
      <c r="W265" s="2"/>
      <c r="Y265" s="2"/>
      <c r="AA265" s="2"/>
      <c r="BR265" s="52"/>
      <c r="BY265" s="91"/>
      <c r="BZ265" s="99"/>
    </row>
    <row r="266" spans="17:78" ht="12.75">
      <c r="Q266" s="2"/>
      <c r="S266" s="2"/>
      <c r="U266" s="2"/>
      <c r="W266" s="2"/>
      <c r="Y266" s="2"/>
      <c r="AA266" s="2"/>
      <c r="BR266" s="52"/>
      <c r="BY266" s="91"/>
      <c r="BZ266" s="99"/>
    </row>
    <row r="267" spans="17:78" ht="12.75">
      <c r="Q267" s="2"/>
      <c r="S267" s="2"/>
      <c r="U267" s="2"/>
      <c r="W267" s="2"/>
      <c r="Y267" s="2"/>
      <c r="AA267" s="2"/>
      <c r="BR267" s="52"/>
      <c r="BY267" s="91"/>
      <c r="BZ267" s="99"/>
    </row>
    <row r="268" spans="17:78" ht="12.75">
      <c r="Q268" s="2"/>
      <c r="S268" s="2"/>
      <c r="U268" s="2"/>
      <c r="W268" s="2"/>
      <c r="Y268" s="2"/>
      <c r="AA268" s="2"/>
      <c r="BR268" s="52"/>
      <c r="BY268" s="91"/>
      <c r="BZ268" s="99"/>
    </row>
    <row r="269" spans="17:78" ht="12.75">
      <c r="Q269" s="2"/>
      <c r="S269" s="2"/>
      <c r="U269" s="2"/>
      <c r="W269" s="2"/>
      <c r="Y269" s="2"/>
      <c r="AA269" s="2"/>
      <c r="BR269" s="52"/>
      <c r="BY269" s="91"/>
      <c r="BZ269" s="99"/>
    </row>
    <row r="270" spans="17:78" ht="12.75">
      <c r="Q270" s="2"/>
      <c r="S270" s="2"/>
      <c r="U270" s="2"/>
      <c r="W270" s="2"/>
      <c r="Y270" s="2"/>
      <c r="AA270" s="2"/>
      <c r="BR270" s="52"/>
      <c r="BY270" s="91"/>
      <c r="BZ270" s="99"/>
    </row>
    <row r="271" spans="17:78" ht="12.75">
      <c r="Q271" s="2"/>
      <c r="S271" s="2"/>
      <c r="U271" s="2"/>
      <c r="W271" s="2"/>
      <c r="Y271" s="2"/>
      <c r="AA271" s="2"/>
      <c r="BR271" s="52"/>
      <c r="BY271" s="91"/>
      <c r="BZ271" s="99"/>
    </row>
    <row r="272" spans="17:78" ht="12.75">
      <c r="Q272" s="2"/>
      <c r="S272" s="2"/>
      <c r="U272" s="2"/>
      <c r="W272" s="2"/>
      <c r="Y272" s="2"/>
      <c r="AA272" s="2"/>
      <c r="BR272" s="52"/>
      <c r="BY272" s="91"/>
      <c r="BZ272" s="99"/>
    </row>
    <row r="273" spans="17:78" ht="12.75">
      <c r="Q273" s="2"/>
      <c r="S273" s="2"/>
      <c r="U273" s="2"/>
      <c r="W273" s="2"/>
      <c r="Y273" s="2"/>
      <c r="AA273" s="2"/>
      <c r="BR273" s="52"/>
      <c r="BY273" s="91"/>
      <c r="BZ273" s="99"/>
    </row>
    <row r="274" spans="17:78" ht="12.75">
      <c r="Q274" s="2"/>
      <c r="S274" s="2"/>
      <c r="U274" s="2"/>
      <c r="W274" s="2"/>
      <c r="Y274" s="2"/>
      <c r="AA274" s="2"/>
      <c r="BR274" s="52"/>
      <c r="BY274" s="91"/>
      <c r="BZ274" s="99"/>
    </row>
    <row r="275" spans="17:78" ht="12.75">
      <c r="Q275" s="2"/>
      <c r="S275" s="2"/>
      <c r="U275" s="2"/>
      <c r="W275" s="2"/>
      <c r="Y275" s="2"/>
      <c r="AA275" s="2"/>
      <c r="BR275" s="52"/>
      <c r="BY275" s="91"/>
      <c r="BZ275" s="99"/>
    </row>
    <row r="276" spans="17:78" ht="12.75">
      <c r="Q276" s="2"/>
      <c r="S276" s="2"/>
      <c r="U276" s="2"/>
      <c r="W276" s="2"/>
      <c r="Y276" s="2"/>
      <c r="AA276" s="2"/>
      <c r="BR276" s="52"/>
      <c r="BY276" s="91"/>
      <c r="BZ276" s="99"/>
    </row>
    <row r="277" spans="17:78" ht="12.75">
      <c r="Q277" s="2"/>
      <c r="S277" s="2"/>
      <c r="U277" s="2"/>
      <c r="W277" s="2"/>
      <c r="Y277" s="2"/>
      <c r="AA277" s="2"/>
      <c r="BR277" s="52"/>
      <c r="BY277" s="91"/>
      <c r="BZ277" s="99"/>
    </row>
    <row r="278" spans="17:78" ht="12.75">
      <c r="Q278" s="2"/>
      <c r="S278" s="2"/>
      <c r="U278" s="2"/>
      <c r="W278" s="2"/>
      <c r="Y278" s="2"/>
      <c r="AA278" s="2"/>
      <c r="BR278" s="52"/>
      <c r="BY278" s="91"/>
      <c r="BZ278" s="99"/>
    </row>
    <row r="279" spans="17:78" ht="12.75">
      <c r="Q279" s="2"/>
      <c r="S279" s="2"/>
      <c r="U279" s="2"/>
      <c r="W279" s="2"/>
      <c r="Y279" s="2"/>
      <c r="AA279" s="2"/>
      <c r="BR279" s="52"/>
      <c r="BY279" s="91"/>
      <c r="BZ279" s="99"/>
    </row>
    <row r="280" spans="17:78" ht="12.75">
      <c r="Q280" s="2"/>
      <c r="S280" s="2"/>
      <c r="U280" s="2"/>
      <c r="W280" s="2"/>
      <c r="Y280" s="2"/>
      <c r="AA280" s="2"/>
      <c r="BR280" s="52"/>
      <c r="BY280" s="91"/>
      <c r="BZ280" s="99"/>
    </row>
    <row r="281" spans="17:78" ht="12.75">
      <c r="Q281" s="2"/>
      <c r="S281" s="2"/>
      <c r="U281" s="2"/>
      <c r="W281" s="2"/>
      <c r="Y281" s="2"/>
      <c r="AA281" s="2"/>
      <c r="BR281" s="52"/>
      <c r="BY281" s="91"/>
      <c r="BZ281" s="99"/>
    </row>
    <row r="282" spans="17:78" ht="12.75">
      <c r="Q282" s="2"/>
      <c r="S282" s="2"/>
      <c r="U282" s="2"/>
      <c r="W282" s="2"/>
      <c r="Y282" s="2"/>
      <c r="AA282" s="2"/>
      <c r="BR282" s="52"/>
      <c r="BY282" s="91"/>
      <c r="BZ282" s="99"/>
    </row>
    <row r="283" spans="17:78" ht="12.75">
      <c r="Q283" s="2"/>
      <c r="S283" s="2"/>
      <c r="U283" s="2"/>
      <c r="W283" s="2"/>
      <c r="Y283" s="2"/>
      <c r="AA283" s="2"/>
      <c r="BR283" s="52"/>
      <c r="BY283" s="91"/>
      <c r="BZ283" s="99"/>
    </row>
    <row r="284" spans="17:78" ht="12.75">
      <c r="Q284" s="2"/>
      <c r="S284" s="2"/>
      <c r="U284" s="2"/>
      <c r="W284" s="2"/>
      <c r="Y284" s="2"/>
      <c r="AA284" s="2"/>
      <c r="BR284" s="52"/>
      <c r="BY284" s="91"/>
      <c r="BZ284" s="99"/>
    </row>
    <row r="285" spans="17:78" ht="12.75">
      <c r="Q285" s="2"/>
      <c r="S285" s="2"/>
      <c r="U285" s="2"/>
      <c r="W285" s="2"/>
      <c r="Y285" s="2"/>
      <c r="AA285" s="2"/>
      <c r="BR285" s="52"/>
      <c r="BY285" s="91"/>
      <c r="BZ285" s="99"/>
    </row>
    <row r="286" spans="17:78" ht="12.75">
      <c r="Q286" s="2"/>
      <c r="S286" s="2"/>
      <c r="U286" s="2"/>
      <c r="W286" s="2"/>
      <c r="Y286" s="2"/>
      <c r="AA286" s="2"/>
      <c r="BR286" s="52"/>
      <c r="BY286" s="91"/>
      <c r="BZ286" s="99"/>
    </row>
    <row r="287" spans="17:78" ht="12.75">
      <c r="Q287" s="2"/>
      <c r="S287" s="2"/>
      <c r="U287" s="2"/>
      <c r="W287" s="2"/>
      <c r="Y287" s="2"/>
      <c r="AA287" s="2"/>
      <c r="BR287" s="52"/>
      <c r="BY287" s="91"/>
      <c r="BZ287" s="99"/>
    </row>
    <row r="288" spans="17:78" ht="12.75">
      <c r="Q288" s="2"/>
      <c r="S288" s="2"/>
      <c r="U288" s="2"/>
      <c r="W288" s="2"/>
      <c r="Y288" s="2"/>
      <c r="AA288" s="2"/>
      <c r="BR288" s="52"/>
      <c r="BY288" s="91"/>
      <c r="BZ288" s="99"/>
    </row>
    <row r="289" spans="17:78" ht="12.75">
      <c r="Q289" s="2"/>
      <c r="S289" s="2"/>
      <c r="U289" s="2"/>
      <c r="W289" s="2"/>
      <c r="Y289" s="2"/>
      <c r="AA289" s="2"/>
      <c r="BR289" s="52"/>
      <c r="BY289" s="91"/>
      <c r="BZ289" s="99"/>
    </row>
    <row r="290" spans="17:78" ht="12.75">
      <c r="Q290" s="2"/>
      <c r="S290" s="2"/>
      <c r="U290" s="2"/>
      <c r="W290" s="2"/>
      <c r="Y290" s="2"/>
      <c r="AA290" s="2"/>
      <c r="BR290" s="52"/>
      <c r="BY290" s="91"/>
      <c r="BZ290" s="99"/>
    </row>
    <row r="291" spans="17:78" ht="12.75">
      <c r="Q291" s="2"/>
      <c r="S291" s="2"/>
      <c r="U291" s="2"/>
      <c r="W291" s="2"/>
      <c r="Y291" s="2"/>
      <c r="AA291" s="2"/>
      <c r="BR291" s="52"/>
      <c r="BY291" s="91"/>
      <c r="BZ291" s="99"/>
    </row>
    <row r="292" spans="17:78" ht="12.75">
      <c r="Q292" s="2"/>
      <c r="S292" s="2"/>
      <c r="U292" s="2"/>
      <c r="W292" s="2"/>
      <c r="Y292" s="2"/>
      <c r="AA292" s="2"/>
      <c r="BR292" s="52"/>
      <c r="BY292" s="91"/>
      <c r="BZ292" s="99"/>
    </row>
    <row r="293" spans="17:78" ht="12.75">
      <c r="Q293" s="2"/>
      <c r="S293" s="2"/>
      <c r="U293" s="2"/>
      <c r="W293" s="2"/>
      <c r="Y293" s="2"/>
      <c r="AA293" s="2"/>
      <c r="BR293" s="52"/>
      <c r="BY293" s="91"/>
      <c r="BZ293" s="99"/>
    </row>
    <row r="294" spans="17:78" ht="12.75">
      <c r="Q294" s="2"/>
      <c r="S294" s="2"/>
      <c r="U294" s="2"/>
      <c r="W294" s="2"/>
      <c r="Y294" s="2"/>
      <c r="AA294" s="2"/>
      <c r="BR294" s="52"/>
      <c r="BY294" s="91"/>
      <c r="BZ294" s="99"/>
    </row>
    <row r="295" spans="17:78" ht="12.75">
      <c r="Q295" s="2"/>
      <c r="S295" s="2"/>
      <c r="U295" s="2"/>
      <c r="W295" s="2"/>
      <c r="Y295" s="2"/>
      <c r="AA295" s="2"/>
      <c r="BR295" s="52"/>
      <c r="BY295" s="91"/>
      <c r="BZ295" s="99"/>
    </row>
    <row r="296" spans="17:78" ht="12.75">
      <c r="Q296" s="2"/>
      <c r="S296" s="2"/>
      <c r="U296" s="2"/>
      <c r="W296" s="2"/>
      <c r="Y296" s="2"/>
      <c r="AA296" s="2"/>
      <c r="BR296" s="52"/>
      <c r="BY296" s="91"/>
      <c r="BZ296" s="99"/>
    </row>
    <row r="297" spans="17:78" ht="12.75">
      <c r="Q297" s="2"/>
      <c r="S297" s="2"/>
      <c r="U297" s="2"/>
      <c r="W297" s="2"/>
      <c r="Y297" s="2"/>
      <c r="AA297" s="2"/>
      <c r="BR297" s="52"/>
      <c r="BY297" s="91"/>
      <c r="BZ297" s="99"/>
    </row>
    <row r="298" spans="17:78" ht="12.75">
      <c r="Q298" s="2"/>
      <c r="S298" s="2"/>
      <c r="U298" s="2"/>
      <c r="W298" s="2"/>
      <c r="Y298" s="2"/>
      <c r="AA298" s="2"/>
      <c r="BR298" s="52"/>
      <c r="BY298" s="91"/>
      <c r="BZ298" s="99"/>
    </row>
    <row r="299" spans="17:78" ht="12.75">
      <c r="Q299" s="2"/>
      <c r="S299" s="2"/>
      <c r="U299" s="2"/>
      <c r="W299" s="2"/>
      <c r="Y299" s="2"/>
      <c r="AA299" s="2"/>
      <c r="BR299" s="52"/>
      <c r="BY299" s="91"/>
      <c r="BZ299" s="99"/>
    </row>
    <row r="300" spans="17:78" ht="12.75">
      <c r="Q300" s="2"/>
      <c r="S300" s="2"/>
      <c r="U300" s="2"/>
      <c r="W300" s="2"/>
      <c r="Y300" s="2"/>
      <c r="AA300" s="2"/>
      <c r="BR300" s="52"/>
      <c r="BY300" s="91"/>
      <c r="BZ300" s="99"/>
    </row>
    <row r="301" spans="17:78" ht="12.75">
      <c r="Q301" s="2"/>
      <c r="S301" s="2"/>
      <c r="U301" s="2"/>
      <c r="W301" s="2"/>
      <c r="Y301" s="2"/>
      <c r="AA301" s="2"/>
      <c r="BR301" s="52"/>
      <c r="BY301" s="91"/>
      <c r="BZ301" s="99"/>
    </row>
    <row r="302" spans="17:78" ht="12.75">
      <c r="Q302" s="2"/>
      <c r="S302" s="2"/>
      <c r="U302" s="2"/>
      <c r="W302" s="2"/>
      <c r="Y302" s="2"/>
      <c r="AA302" s="2"/>
      <c r="BR302" s="52"/>
      <c r="BY302" s="91"/>
      <c r="BZ302" s="99"/>
    </row>
    <row r="303" spans="17:78" ht="12.75">
      <c r="Q303" s="2"/>
      <c r="S303" s="2"/>
      <c r="U303" s="2"/>
      <c r="W303" s="2"/>
      <c r="Y303" s="2"/>
      <c r="AA303" s="2"/>
      <c r="BR303" s="52"/>
      <c r="BY303" s="91"/>
      <c r="BZ303" s="99"/>
    </row>
    <row r="304" spans="17:78" ht="12.75">
      <c r="Q304" s="2"/>
      <c r="S304" s="2"/>
      <c r="U304" s="2"/>
      <c r="W304" s="2"/>
      <c r="Y304" s="2"/>
      <c r="AA304" s="2"/>
      <c r="BR304" s="52"/>
      <c r="BY304" s="91"/>
      <c r="BZ304" s="99"/>
    </row>
    <row r="305" spans="17:78" ht="12.75">
      <c r="Q305" s="2"/>
      <c r="S305" s="2"/>
      <c r="U305" s="2"/>
      <c r="W305" s="2"/>
      <c r="Y305" s="2"/>
      <c r="AA305" s="2"/>
      <c r="BR305" s="52"/>
      <c r="BY305" s="91"/>
      <c r="BZ305" s="99"/>
    </row>
    <row r="306" spans="17:78" ht="12.75">
      <c r="Q306" s="2"/>
      <c r="S306" s="2"/>
      <c r="U306" s="2"/>
      <c r="W306" s="2"/>
      <c r="Y306" s="2"/>
      <c r="AA306" s="2"/>
      <c r="BR306" s="52"/>
      <c r="BY306" s="91"/>
      <c r="BZ306" s="99"/>
    </row>
    <row r="307" spans="17:78" ht="12.75">
      <c r="Q307" s="2"/>
      <c r="S307" s="2"/>
      <c r="U307" s="2"/>
      <c r="W307" s="2"/>
      <c r="Y307" s="2"/>
      <c r="AA307" s="2"/>
      <c r="BR307" s="52"/>
      <c r="BY307" s="91"/>
      <c r="BZ307" s="99"/>
    </row>
    <row r="308" spans="17:78" ht="12.75">
      <c r="Q308" s="2"/>
      <c r="S308" s="2"/>
      <c r="U308" s="2"/>
      <c r="W308" s="2"/>
      <c r="Y308" s="2"/>
      <c r="AA308" s="2"/>
      <c r="BR308" s="52"/>
      <c r="BY308" s="91"/>
      <c r="BZ308" s="99"/>
    </row>
    <row r="309" spans="17:78" ht="12.75">
      <c r="Q309" s="2"/>
      <c r="S309" s="2"/>
      <c r="U309" s="2"/>
      <c r="W309" s="2"/>
      <c r="Y309" s="2"/>
      <c r="AA309" s="2"/>
      <c r="BR309" s="52"/>
      <c r="BY309" s="91"/>
      <c r="BZ309" s="99"/>
    </row>
    <row r="310" spans="17:78" ht="12.75">
      <c r="Q310" s="2"/>
      <c r="S310" s="2"/>
      <c r="U310" s="2"/>
      <c r="W310" s="2"/>
      <c r="Y310" s="2"/>
      <c r="AA310" s="2"/>
      <c r="BR310" s="52"/>
      <c r="BY310" s="91"/>
      <c r="BZ310" s="99"/>
    </row>
    <row r="311" spans="17:78" ht="12.75">
      <c r="Q311" s="2"/>
      <c r="S311" s="2"/>
      <c r="U311" s="2"/>
      <c r="W311" s="2"/>
      <c r="Y311" s="2"/>
      <c r="AA311" s="2"/>
      <c r="BR311" s="52"/>
      <c r="BY311" s="91"/>
      <c r="BZ311" s="99"/>
    </row>
    <row r="312" spans="17:78" ht="12.75">
      <c r="Q312" s="2"/>
      <c r="S312" s="2"/>
      <c r="U312" s="2"/>
      <c r="W312" s="2"/>
      <c r="Y312" s="2"/>
      <c r="AA312" s="2"/>
      <c r="BR312" s="52"/>
      <c r="BY312" s="91"/>
      <c r="BZ312" s="99"/>
    </row>
    <row r="313" spans="17:78" ht="12.75">
      <c r="Q313" s="2"/>
      <c r="S313" s="2"/>
      <c r="U313" s="2"/>
      <c r="W313" s="2"/>
      <c r="Y313" s="2"/>
      <c r="AA313" s="2"/>
      <c r="BR313" s="52"/>
      <c r="BY313" s="91"/>
      <c r="BZ313" s="99"/>
    </row>
    <row r="314" spans="17:78" ht="12.75">
      <c r="Q314" s="2"/>
      <c r="S314" s="2"/>
      <c r="U314" s="2"/>
      <c r="W314" s="2"/>
      <c r="Y314" s="2"/>
      <c r="AA314" s="2"/>
      <c r="BR314" s="52"/>
      <c r="BY314" s="91"/>
      <c r="BZ314" s="99"/>
    </row>
    <row r="315" spans="17:78" ht="12.75">
      <c r="Q315" s="2"/>
      <c r="S315" s="2"/>
      <c r="U315" s="2"/>
      <c r="W315" s="2"/>
      <c r="Y315" s="2"/>
      <c r="AA315" s="2"/>
      <c r="BR315" s="52"/>
      <c r="BY315" s="91"/>
      <c r="BZ315" s="99"/>
    </row>
    <row r="316" spans="17:78" ht="12.75">
      <c r="Q316" s="2"/>
      <c r="S316" s="2"/>
      <c r="U316" s="2"/>
      <c r="W316" s="2"/>
      <c r="Y316" s="2"/>
      <c r="AA316" s="2"/>
      <c r="BR316" s="52"/>
      <c r="BY316" s="91"/>
      <c r="BZ316" s="99"/>
    </row>
    <row r="317" spans="17:78" ht="12.75">
      <c r="Q317" s="2"/>
      <c r="S317" s="2"/>
      <c r="U317" s="2"/>
      <c r="W317" s="2"/>
      <c r="Y317" s="2"/>
      <c r="AA317" s="2"/>
      <c r="BR317" s="52"/>
      <c r="BY317" s="91"/>
      <c r="BZ317" s="99"/>
    </row>
    <row r="318" spans="17:78" ht="12.75">
      <c r="Q318" s="2"/>
      <c r="S318" s="2"/>
      <c r="U318" s="2"/>
      <c r="W318" s="2"/>
      <c r="Y318" s="2"/>
      <c r="AA318" s="2"/>
      <c r="BR318" s="52"/>
      <c r="BY318" s="91"/>
      <c r="BZ318" s="99"/>
    </row>
    <row r="319" spans="17:78" ht="12.75">
      <c r="Q319" s="2"/>
      <c r="S319" s="2"/>
      <c r="U319" s="2"/>
      <c r="W319" s="2"/>
      <c r="Y319" s="2"/>
      <c r="AA319" s="2"/>
      <c r="BR319" s="52"/>
      <c r="BY319" s="91"/>
      <c r="BZ319" s="99"/>
    </row>
    <row r="320" spans="17:78" ht="12.75">
      <c r="Q320" s="2"/>
      <c r="S320" s="2"/>
      <c r="U320" s="2"/>
      <c r="W320" s="2"/>
      <c r="Y320" s="2"/>
      <c r="AA320" s="2"/>
      <c r="BR320" s="52"/>
      <c r="BY320" s="91"/>
      <c r="BZ320" s="99"/>
    </row>
    <row r="321" spans="17:78" ht="12.75">
      <c r="Q321" s="2"/>
      <c r="S321" s="2"/>
      <c r="U321" s="2"/>
      <c r="W321" s="2"/>
      <c r="Y321" s="2"/>
      <c r="AA321" s="2"/>
      <c r="BR321" s="52"/>
      <c r="BY321" s="91"/>
      <c r="BZ321" s="99"/>
    </row>
    <row r="322" spans="17:78" ht="12.75">
      <c r="Q322" s="2"/>
      <c r="S322" s="2"/>
      <c r="U322" s="2"/>
      <c r="W322" s="2"/>
      <c r="Y322" s="2"/>
      <c r="AA322" s="2"/>
      <c r="BR322" s="52"/>
      <c r="BY322" s="91"/>
      <c r="BZ322" s="99"/>
    </row>
    <row r="323" spans="17:78" ht="12.75">
      <c r="Q323" s="2"/>
      <c r="S323" s="2"/>
      <c r="U323" s="2"/>
      <c r="W323" s="2"/>
      <c r="Y323" s="2"/>
      <c r="AA323" s="2"/>
      <c r="BR323" s="52"/>
      <c r="BY323" s="91"/>
      <c r="BZ323" s="99"/>
    </row>
    <row r="324" spans="17:78" ht="12.75">
      <c r="Q324" s="2"/>
      <c r="S324" s="2"/>
      <c r="U324" s="2"/>
      <c r="W324" s="2"/>
      <c r="Y324" s="2"/>
      <c r="AA324" s="2"/>
      <c r="BR324" s="52"/>
      <c r="BY324" s="91"/>
      <c r="BZ324" s="99"/>
    </row>
    <row r="325" spans="17:78" ht="12.75">
      <c r="Q325" s="2"/>
      <c r="S325" s="2"/>
      <c r="U325" s="2"/>
      <c r="W325" s="2"/>
      <c r="Y325" s="2"/>
      <c r="AA325" s="2"/>
      <c r="BR325" s="52"/>
      <c r="BY325" s="91"/>
      <c r="BZ325" s="99"/>
    </row>
    <row r="326" spans="17:78" ht="12.75">
      <c r="Q326" s="2"/>
      <c r="S326" s="2"/>
      <c r="U326" s="2"/>
      <c r="W326" s="2"/>
      <c r="Y326" s="2"/>
      <c r="AA326" s="2"/>
      <c r="BR326" s="52"/>
      <c r="BY326" s="91"/>
      <c r="BZ326" s="99"/>
    </row>
    <row r="327" spans="17:78" ht="12.75">
      <c r="Q327" s="2"/>
      <c r="S327" s="2"/>
      <c r="U327" s="2"/>
      <c r="W327" s="2"/>
      <c r="Y327" s="2"/>
      <c r="AA327" s="2"/>
      <c r="BR327" s="52"/>
      <c r="BY327" s="91"/>
      <c r="BZ327" s="99"/>
    </row>
    <row r="328" spans="17:78" ht="12.75">
      <c r="Q328" s="2"/>
      <c r="S328" s="2"/>
      <c r="U328" s="2"/>
      <c r="W328" s="2"/>
      <c r="Y328" s="2"/>
      <c r="AA328" s="2"/>
      <c r="BR328" s="52"/>
      <c r="BY328" s="91"/>
      <c r="BZ328" s="99"/>
    </row>
    <row r="329" spans="17:78" ht="12.75">
      <c r="Q329" s="2"/>
      <c r="S329" s="2"/>
      <c r="U329" s="2"/>
      <c r="W329" s="2"/>
      <c r="Y329" s="2"/>
      <c r="AA329" s="2"/>
      <c r="BR329" s="52"/>
      <c r="BY329" s="91"/>
      <c r="BZ329" s="99"/>
    </row>
    <row r="330" spans="17:78" ht="12.75">
      <c r="Q330" s="2"/>
      <c r="S330" s="2"/>
      <c r="U330" s="2"/>
      <c r="W330" s="2"/>
      <c r="Y330" s="2"/>
      <c r="AA330" s="2"/>
      <c r="BR330" s="52"/>
      <c r="BY330" s="91"/>
      <c r="BZ330" s="99"/>
    </row>
    <row r="331" spans="17:78" ht="12.75">
      <c r="Q331" s="2"/>
      <c r="S331" s="2"/>
      <c r="U331" s="2"/>
      <c r="W331" s="2"/>
      <c r="Y331" s="2"/>
      <c r="AA331" s="2"/>
      <c r="BR331" s="52"/>
      <c r="BY331" s="91"/>
      <c r="BZ331" s="99"/>
    </row>
    <row r="332" spans="17:78" ht="12.75">
      <c r="Q332" s="2"/>
      <c r="S332" s="2"/>
      <c r="U332" s="2"/>
      <c r="W332" s="2"/>
      <c r="Y332" s="2"/>
      <c r="AA332" s="2"/>
      <c r="BR332" s="52"/>
      <c r="BY332" s="91"/>
      <c r="BZ332" s="99"/>
    </row>
    <row r="333" spans="17:78" ht="12.75">
      <c r="Q333" s="2"/>
      <c r="S333" s="2"/>
      <c r="U333" s="2"/>
      <c r="W333" s="2"/>
      <c r="Y333" s="2"/>
      <c r="AA333" s="2"/>
      <c r="BR333" s="52"/>
      <c r="BY333" s="91"/>
      <c r="BZ333" s="99"/>
    </row>
    <row r="334" spans="17:78" ht="12.75">
      <c r="Q334" s="2"/>
      <c r="S334" s="2"/>
      <c r="U334" s="2"/>
      <c r="W334" s="2"/>
      <c r="Y334" s="2"/>
      <c r="AA334" s="2"/>
      <c r="BR334" s="52"/>
      <c r="BY334" s="91"/>
      <c r="BZ334" s="99"/>
    </row>
    <row r="335" spans="17:78" ht="12.75">
      <c r="Q335" s="2"/>
      <c r="S335" s="2"/>
      <c r="U335" s="2"/>
      <c r="W335" s="2"/>
      <c r="Y335" s="2"/>
      <c r="AA335" s="2"/>
      <c r="BR335" s="52"/>
      <c r="BY335" s="91"/>
      <c r="BZ335" s="99"/>
    </row>
    <row r="336" spans="17:78" ht="12.75">
      <c r="Q336" s="2"/>
      <c r="S336" s="2"/>
      <c r="U336" s="2"/>
      <c r="W336" s="2"/>
      <c r="Y336" s="2"/>
      <c r="AA336" s="2"/>
      <c r="BR336" s="52"/>
      <c r="BY336" s="91"/>
      <c r="BZ336" s="99"/>
    </row>
    <row r="337" spans="17:78" ht="12.75">
      <c r="Q337" s="2"/>
      <c r="S337" s="2"/>
      <c r="U337" s="2"/>
      <c r="W337" s="2"/>
      <c r="Y337" s="2"/>
      <c r="AA337" s="2"/>
      <c r="BR337" s="52"/>
      <c r="BY337" s="91"/>
      <c r="BZ337" s="99"/>
    </row>
    <row r="338" spans="17:78" ht="12.75">
      <c r="Q338" s="2"/>
      <c r="S338" s="2"/>
      <c r="U338" s="2"/>
      <c r="W338" s="2"/>
      <c r="Y338" s="2"/>
      <c r="AA338" s="2"/>
      <c r="BR338" s="52"/>
      <c r="BY338" s="91"/>
      <c r="BZ338" s="99"/>
    </row>
    <row r="339" spans="17:78" ht="12.75">
      <c r="Q339" s="2"/>
      <c r="S339" s="2"/>
      <c r="U339" s="2"/>
      <c r="W339" s="2"/>
      <c r="Y339" s="2"/>
      <c r="AA339" s="2"/>
      <c r="BR339" s="52"/>
      <c r="BY339" s="91"/>
      <c r="BZ339" s="99"/>
    </row>
    <row r="340" spans="17:78" ht="12.75">
      <c r="Q340" s="2"/>
      <c r="S340" s="2"/>
      <c r="U340" s="2"/>
      <c r="W340" s="2"/>
      <c r="Y340" s="2"/>
      <c r="AA340" s="2"/>
      <c r="BR340" s="52"/>
      <c r="BY340" s="91"/>
      <c r="BZ340" s="99"/>
    </row>
    <row r="341" spans="17:78" ht="12.75">
      <c r="Q341" s="2"/>
      <c r="S341" s="2"/>
      <c r="U341" s="2"/>
      <c r="W341" s="2"/>
      <c r="Y341" s="2"/>
      <c r="AA341" s="2"/>
      <c r="BR341" s="52"/>
      <c r="BY341" s="91"/>
      <c r="BZ341" s="99"/>
    </row>
    <row r="342" spans="17:78" ht="12.75">
      <c r="Q342" s="2"/>
      <c r="S342" s="2"/>
      <c r="U342" s="2"/>
      <c r="W342" s="2"/>
      <c r="Y342" s="2"/>
      <c r="AA342" s="2"/>
      <c r="BR342" s="52"/>
      <c r="BY342" s="91"/>
      <c r="BZ342" s="99"/>
    </row>
    <row r="343" spans="17:78" ht="12.75">
      <c r="Q343" s="2"/>
      <c r="S343" s="2"/>
      <c r="U343" s="2"/>
      <c r="W343" s="2"/>
      <c r="Y343" s="2"/>
      <c r="AA343" s="2"/>
      <c r="BR343" s="52"/>
      <c r="BY343" s="91"/>
      <c r="BZ343" s="99"/>
    </row>
    <row r="344" spans="17:78" ht="12.75">
      <c r="Q344" s="2"/>
      <c r="S344" s="2"/>
      <c r="U344" s="2"/>
      <c r="W344" s="2"/>
      <c r="Y344" s="2"/>
      <c r="AA344" s="2"/>
      <c r="BR344" s="52"/>
      <c r="BY344" s="91"/>
      <c r="BZ344" s="99"/>
    </row>
    <row r="345" spans="17:78" ht="12.75">
      <c r="Q345" s="2"/>
      <c r="S345" s="2"/>
      <c r="U345" s="2"/>
      <c r="W345" s="2"/>
      <c r="Y345" s="2"/>
      <c r="AA345" s="2"/>
      <c r="BR345" s="52"/>
      <c r="BY345" s="91"/>
      <c r="BZ345" s="99"/>
    </row>
    <row r="346" spans="17:78" ht="12.75">
      <c r="Q346" s="2"/>
      <c r="S346" s="2"/>
      <c r="U346" s="2"/>
      <c r="W346" s="2"/>
      <c r="Y346" s="2"/>
      <c r="AA346" s="2"/>
      <c r="BR346" s="52"/>
      <c r="BY346" s="91"/>
      <c r="BZ346" s="99"/>
    </row>
    <row r="347" spans="17:78" ht="12.75">
      <c r="Q347" s="2"/>
      <c r="S347" s="2"/>
      <c r="U347" s="2"/>
      <c r="W347" s="2"/>
      <c r="Y347" s="2"/>
      <c r="AA347" s="2"/>
      <c r="BR347" s="52"/>
      <c r="BY347" s="91"/>
      <c r="BZ347" s="99"/>
    </row>
    <row r="348" spans="17:78" ht="12.75">
      <c r="Q348" s="2"/>
      <c r="S348" s="2"/>
      <c r="U348" s="2"/>
      <c r="W348" s="2"/>
      <c r="Y348" s="2"/>
      <c r="AA348" s="2"/>
      <c r="BR348" s="52"/>
      <c r="BY348" s="91"/>
      <c r="BZ348" s="99"/>
    </row>
    <row r="349" spans="17:78" ht="12.75">
      <c r="Q349" s="2"/>
      <c r="S349" s="2"/>
      <c r="U349" s="2"/>
      <c r="W349" s="2"/>
      <c r="Y349" s="2"/>
      <c r="AA349" s="2"/>
      <c r="BR349" s="52"/>
      <c r="BY349" s="91"/>
      <c r="BZ349" s="99"/>
    </row>
    <row r="350" spans="17:78" ht="12.75">
      <c r="Q350" s="2"/>
      <c r="S350" s="2"/>
      <c r="U350" s="2"/>
      <c r="W350" s="2"/>
      <c r="Y350" s="2"/>
      <c r="AA350" s="2"/>
      <c r="BR350" s="52"/>
      <c r="BY350" s="91"/>
      <c r="BZ350" s="99"/>
    </row>
    <row r="351" spans="17:78" ht="12.75">
      <c r="Q351" s="2"/>
      <c r="S351" s="2"/>
      <c r="U351" s="2"/>
      <c r="W351" s="2"/>
      <c r="Y351" s="2"/>
      <c r="AA351" s="2"/>
      <c r="BR351" s="52"/>
      <c r="BY351" s="91"/>
      <c r="BZ351" s="99"/>
    </row>
    <row r="352" spans="17:78" ht="12.75">
      <c r="Q352" s="2"/>
      <c r="S352" s="2"/>
      <c r="U352" s="2"/>
      <c r="W352" s="2"/>
      <c r="Y352" s="2"/>
      <c r="AA352" s="2"/>
      <c r="BR352" s="52"/>
      <c r="BY352" s="91"/>
      <c r="BZ352" s="99"/>
    </row>
    <row r="353" spans="17:78" ht="12.75">
      <c r="Q353" s="2"/>
      <c r="S353" s="2"/>
      <c r="U353" s="2"/>
      <c r="W353" s="2"/>
      <c r="Y353" s="2"/>
      <c r="AA353" s="2"/>
      <c r="BR353" s="52"/>
      <c r="BY353" s="91"/>
      <c r="BZ353" s="99"/>
    </row>
    <row r="354" spans="17:78" ht="12.75">
      <c r="Q354" s="2"/>
      <c r="S354" s="2"/>
      <c r="U354" s="2"/>
      <c r="W354" s="2"/>
      <c r="Y354" s="2"/>
      <c r="AA354" s="2"/>
      <c r="BR354" s="52"/>
      <c r="BY354" s="91"/>
      <c r="BZ354" s="99"/>
    </row>
    <row r="355" spans="17:78" ht="12.75">
      <c r="Q355" s="2"/>
      <c r="S355" s="2"/>
      <c r="U355" s="2"/>
      <c r="W355" s="2"/>
      <c r="Y355" s="2"/>
      <c r="AA355" s="2"/>
      <c r="BR355" s="52"/>
      <c r="BY355" s="91"/>
      <c r="BZ355" s="99"/>
    </row>
    <row r="356" spans="17:78" ht="12.75">
      <c r="Q356" s="2"/>
      <c r="S356" s="2"/>
      <c r="U356" s="2"/>
      <c r="W356" s="2"/>
      <c r="Y356" s="2"/>
      <c r="AA356" s="2"/>
      <c r="BR356" s="52"/>
      <c r="BY356" s="91"/>
      <c r="BZ356" s="99"/>
    </row>
    <row r="357" spans="17:78" ht="12.75">
      <c r="Q357" s="2"/>
      <c r="S357" s="2"/>
      <c r="U357" s="2"/>
      <c r="W357" s="2"/>
      <c r="Y357" s="2"/>
      <c r="AA357" s="2"/>
      <c r="BR357" s="52"/>
      <c r="BY357" s="91"/>
      <c r="BZ357" s="99"/>
    </row>
    <row r="358" spans="17:78" ht="12.75">
      <c r="Q358" s="2"/>
      <c r="S358" s="2"/>
      <c r="U358" s="2"/>
      <c r="W358" s="2"/>
      <c r="Y358" s="2"/>
      <c r="AA358" s="2"/>
      <c r="BR358" s="52"/>
      <c r="BY358" s="91"/>
      <c r="BZ358" s="99"/>
    </row>
    <row r="359" spans="17:78" ht="12.75">
      <c r="Q359" s="2"/>
      <c r="S359" s="2"/>
      <c r="U359" s="2"/>
      <c r="W359" s="2"/>
      <c r="Y359" s="2"/>
      <c r="AA359" s="2"/>
      <c r="BR359" s="52"/>
      <c r="BY359" s="91"/>
      <c r="BZ359" s="99"/>
    </row>
    <row r="360" spans="17:78" ht="12.75">
      <c r="Q360" s="2"/>
      <c r="S360" s="2"/>
      <c r="U360" s="2"/>
      <c r="W360" s="2"/>
      <c r="Y360" s="2"/>
      <c r="AA360" s="2"/>
      <c r="BR360" s="52"/>
      <c r="BY360" s="91"/>
      <c r="BZ360" s="99"/>
    </row>
    <row r="361" spans="17:78" ht="12.75">
      <c r="Q361" s="2"/>
      <c r="S361" s="2"/>
      <c r="U361" s="2"/>
      <c r="W361" s="2"/>
      <c r="Y361" s="2"/>
      <c r="AA361" s="2"/>
      <c r="BR361" s="52"/>
      <c r="BY361" s="91"/>
      <c r="BZ361" s="99"/>
    </row>
    <row r="362" spans="17:78" ht="12.75">
      <c r="Q362" s="2"/>
      <c r="S362" s="2"/>
      <c r="U362" s="2"/>
      <c r="W362" s="2"/>
      <c r="Y362" s="2"/>
      <c r="AA362" s="2"/>
      <c r="BR362" s="52"/>
      <c r="BY362" s="91"/>
      <c r="BZ362" s="99"/>
    </row>
    <row r="363" spans="17:78" ht="12.75">
      <c r="Q363" s="2"/>
      <c r="S363" s="2"/>
      <c r="U363" s="2"/>
      <c r="W363" s="2"/>
      <c r="Y363" s="2"/>
      <c r="AA363" s="2"/>
      <c r="BR363" s="52"/>
      <c r="BY363" s="91"/>
      <c r="BZ363" s="99"/>
    </row>
    <row r="364" spans="17:78" ht="12.75">
      <c r="Q364" s="2"/>
      <c r="S364" s="2"/>
      <c r="U364" s="2"/>
      <c r="W364" s="2"/>
      <c r="Y364" s="2"/>
      <c r="AA364" s="2"/>
      <c r="BR364" s="52"/>
      <c r="BY364" s="91"/>
      <c r="BZ364" s="99"/>
    </row>
    <row r="365" spans="17:78" ht="12.75">
      <c r="Q365" s="2"/>
      <c r="S365" s="2"/>
      <c r="U365" s="2"/>
      <c r="W365" s="2"/>
      <c r="Y365" s="2"/>
      <c r="AA365" s="2"/>
      <c r="BR365" s="52"/>
      <c r="BY365" s="91"/>
      <c r="BZ365" s="99"/>
    </row>
    <row r="366" spans="17:78" ht="12.75">
      <c r="Q366" s="2"/>
      <c r="S366" s="2"/>
      <c r="U366" s="2"/>
      <c r="W366" s="2"/>
      <c r="Y366" s="2"/>
      <c r="AA366" s="2"/>
      <c r="BR366" s="52"/>
      <c r="BY366" s="91"/>
      <c r="BZ366" s="99"/>
    </row>
    <row r="367" spans="17:78" ht="12.75">
      <c r="Q367" s="2"/>
      <c r="S367" s="2"/>
      <c r="U367" s="2"/>
      <c r="W367" s="2"/>
      <c r="Y367" s="2"/>
      <c r="AA367" s="2"/>
      <c r="BR367" s="52"/>
      <c r="BY367" s="91"/>
      <c r="BZ367" s="99"/>
    </row>
    <row r="368" spans="17:78" ht="12.75">
      <c r="Q368" s="2"/>
      <c r="S368" s="2"/>
      <c r="U368" s="2"/>
      <c r="W368" s="2"/>
      <c r="Y368" s="2"/>
      <c r="AA368" s="2"/>
      <c r="BR368" s="52"/>
      <c r="BY368" s="91"/>
      <c r="BZ368" s="99"/>
    </row>
    <row r="369" spans="17:78" ht="12.75">
      <c r="Q369" s="2"/>
      <c r="S369" s="2"/>
      <c r="U369" s="2"/>
      <c r="W369" s="2"/>
      <c r="Y369" s="2"/>
      <c r="AA369" s="2"/>
      <c r="BR369" s="52"/>
      <c r="BY369" s="91"/>
      <c r="BZ369" s="99"/>
    </row>
    <row r="370" spans="17:78" ht="12.75">
      <c r="Q370" s="2"/>
      <c r="S370" s="2"/>
      <c r="U370" s="2"/>
      <c r="W370" s="2"/>
      <c r="Y370" s="2"/>
      <c r="AA370" s="2"/>
      <c r="BR370" s="52"/>
      <c r="BY370" s="91"/>
      <c r="BZ370" s="99"/>
    </row>
    <row r="371" spans="17:78" ht="12.75">
      <c r="Q371" s="2"/>
      <c r="S371" s="2"/>
      <c r="U371" s="2"/>
      <c r="W371" s="2"/>
      <c r="Y371" s="2"/>
      <c r="AA371" s="2"/>
      <c r="BR371" s="52"/>
      <c r="BY371" s="91"/>
      <c r="BZ371" s="99"/>
    </row>
    <row r="372" spans="17:78" ht="12.75">
      <c r="Q372" s="2"/>
      <c r="S372" s="2"/>
      <c r="U372" s="2"/>
      <c r="W372" s="2"/>
      <c r="Y372" s="2"/>
      <c r="AA372" s="2"/>
      <c r="BR372" s="52"/>
      <c r="BY372" s="91"/>
      <c r="BZ372" s="99"/>
    </row>
    <row r="373" spans="17:78" ht="12.75">
      <c r="Q373" s="2"/>
      <c r="S373" s="2"/>
      <c r="U373" s="2"/>
      <c r="W373" s="2"/>
      <c r="Y373" s="2"/>
      <c r="AA373" s="2"/>
      <c r="BR373" s="52"/>
      <c r="BY373" s="91"/>
      <c r="BZ373" s="99"/>
    </row>
    <row r="374" spans="17:78" ht="12.75">
      <c r="Q374" s="2"/>
      <c r="S374" s="2"/>
      <c r="U374" s="2"/>
      <c r="W374" s="2"/>
      <c r="Y374" s="2"/>
      <c r="AA374" s="2"/>
      <c r="BR374" s="52"/>
      <c r="BY374" s="91"/>
      <c r="BZ374" s="99"/>
    </row>
    <row r="375" spans="17:78" ht="12.75">
      <c r="Q375" s="2"/>
      <c r="S375" s="2"/>
      <c r="U375" s="2"/>
      <c r="W375" s="2"/>
      <c r="Y375" s="2"/>
      <c r="AA375" s="2"/>
      <c r="BR375" s="52"/>
      <c r="BY375" s="91"/>
      <c r="BZ375" s="99"/>
    </row>
    <row r="376" spans="17:78" ht="12.75">
      <c r="Q376" s="2"/>
      <c r="S376" s="2"/>
      <c r="U376" s="2"/>
      <c r="W376" s="2"/>
      <c r="Y376" s="2"/>
      <c r="AA376" s="2"/>
      <c r="BR376" s="52"/>
      <c r="BY376" s="91"/>
      <c r="BZ376" s="99"/>
    </row>
    <row r="377" spans="17:78" ht="12.75">
      <c r="Q377" s="2"/>
      <c r="S377" s="2"/>
      <c r="U377" s="2"/>
      <c r="W377" s="2"/>
      <c r="Y377" s="2"/>
      <c r="AA377" s="2"/>
      <c r="BR377" s="52"/>
      <c r="BY377" s="91"/>
      <c r="BZ377" s="99"/>
    </row>
    <row r="378" spans="17:78" ht="12.75">
      <c r="Q378" s="2"/>
      <c r="S378" s="2"/>
      <c r="U378" s="2"/>
      <c r="W378" s="2"/>
      <c r="Y378" s="2"/>
      <c r="AA378" s="2"/>
      <c r="BR378" s="52"/>
      <c r="BY378" s="91"/>
      <c r="BZ378" s="99"/>
    </row>
    <row r="379" spans="17:78" ht="12.75">
      <c r="Q379" s="2"/>
      <c r="S379" s="2"/>
      <c r="U379" s="2"/>
      <c r="W379" s="2"/>
      <c r="Y379" s="2"/>
      <c r="AA379" s="2"/>
      <c r="BR379" s="52"/>
      <c r="BY379" s="91"/>
      <c r="BZ379" s="99"/>
    </row>
    <row r="380" spans="17:78" ht="12.75">
      <c r="Q380" s="2"/>
      <c r="S380" s="2"/>
      <c r="U380" s="2"/>
      <c r="W380" s="2"/>
      <c r="Y380" s="2"/>
      <c r="AA380" s="2"/>
      <c r="BR380" s="52"/>
      <c r="BY380" s="91"/>
      <c r="BZ380" s="99"/>
    </row>
    <row r="381" spans="17:78" ht="12.75">
      <c r="Q381" s="2"/>
      <c r="S381" s="2"/>
      <c r="U381" s="2"/>
      <c r="W381" s="2"/>
      <c r="Y381" s="2"/>
      <c r="AA381" s="2"/>
      <c r="BR381" s="52"/>
      <c r="BY381" s="91"/>
      <c r="BZ381" s="99"/>
    </row>
    <row r="382" spans="17:78" ht="12.75">
      <c r="Q382" s="2"/>
      <c r="S382" s="2"/>
      <c r="U382" s="2"/>
      <c r="W382" s="2"/>
      <c r="Y382" s="2"/>
      <c r="AA382" s="2"/>
      <c r="BR382" s="52"/>
      <c r="BY382" s="91"/>
      <c r="BZ382" s="99"/>
    </row>
    <row r="383" spans="17:78" ht="12.75">
      <c r="Q383" s="2"/>
      <c r="S383" s="2"/>
      <c r="U383" s="2"/>
      <c r="W383" s="2"/>
      <c r="Y383" s="2"/>
      <c r="AA383" s="2"/>
      <c r="BR383" s="52"/>
      <c r="BY383" s="91"/>
      <c r="BZ383" s="99"/>
    </row>
    <row r="384" spans="17:78" ht="12.75">
      <c r="Q384" s="2"/>
      <c r="S384" s="2"/>
      <c r="U384" s="2"/>
      <c r="W384" s="2"/>
      <c r="Y384" s="2"/>
      <c r="AA384" s="2"/>
      <c r="BR384" s="52"/>
      <c r="BY384" s="91"/>
      <c r="BZ384" s="99"/>
    </row>
    <row r="385" spans="17:78" ht="12.75">
      <c r="Q385" s="2"/>
      <c r="S385" s="2"/>
      <c r="U385" s="2"/>
      <c r="W385" s="2"/>
      <c r="Y385" s="2"/>
      <c r="AA385" s="2"/>
      <c r="BR385" s="52"/>
      <c r="BY385" s="91"/>
      <c r="BZ385" s="99"/>
    </row>
    <row r="386" spans="17:78" ht="12.75">
      <c r="Q386" s="2"/>
      <c r="S386" s="2"/>
      <c r="U386" s="2"/>
      <c r="W386" s="2"/>
      <c r="Y386" s="2"/>
      <c r="AA386" s="2"/>
      <c r="BR386" s="52"/>
      <c r="BY386" s="91"/>
      <c r="BZ386" s="99"/>
    </row>
    <row r="387" spans="17:78" ht="12.75">
      <c r="Q387" s="2"/>
      <c r="S387" s="2"/>
      <c r="U387" s="2"/>
      <c r="W387" s="2"/>
      <c r="Y387" s="2"/>
      <c r="AA387" s="2"/>
      <c r="BR387" s="52"/>
      <c r="BY387" s="91"/>
      <c r="BZ387" s="99"/>
    </row>
    <row r="388" spans="17:78" ht="12.75">
      <c r="Q388" s="2"/>
      <c r="S388" s="2"/>
      <c r="U388" s="2"/>
      <c r="W388" s="2"/>
      <c r="Y388" s="2"/>
      <c r="AA388" s="2"/>
      <c r="BR388" s="52"/>
      <c r="BY388" s="91"/>
      <c r="BZ388" s="99"/>
    </row>
    <row r="389" spans="17:78" ht="12.75">
      <c r="Q389" s="2"/>
      <c r="S389" s="2"/>
      <c r="U389" s="2"/>
      <c r="W389" s="2"/>
      <c r="Y389" s="2"/>
      <c r="AA389" s="2"/>
      <c r="BR389" s="52"/>
      <c r="BY389" s="91"/>
      <c r="BZ389" s="99"/>
    </row>
    <row r="390" spans="17:78" ht="12.75">
      <c r="Q390" s="2"/>
      <c r="S390" s="2"/>
      <c r="U390" s="2"/>
      <c r="W390" s="2"/>
      <c r="Y390" s="2"/>
      <c r="AA390" s="2"/>
      <c r="BR390" s="52"/>
      <c r="BY390" s="91"/>
      <c r="BZ390" s="99"/>
    </row>
    <row r="391" spans="17:78" ht="12.75">
      <c r="Q391" s="2"/>
      <c r="S391" s="2"/>
      <c r="U391" s="2"/>
      <c r="W391" s="2"/>
      <c r="Y391" s="2"/>
      <c r="AA391" s="2"/>
      <c r="BR391" s="52"/>
      <c r="BY391" s="91"/>
      <c r="BZ391" s="99"/>
    </row>
    <row r="392" spans="17:78" ht="12.75">
      <c r="Q392" s="2"/>
      <c r="S392" s="2"/>
      <c r="U392" s="2"/>
      <c r="W392" s="2"/>
      <c r="Y392" s="2"/>
      <c r="AA392" s="2"/>
      <c r="BR392" s="52"/>
      <c r="BY392" s="91"/>
      <c r="BZ392" s="99"/>
    </row>
    <row r="393" spans="17:78" ht="12.75">
      <c r="Q393" s="2"/>
      <c r="S393" s="2"/>
      <c r="U393" s="2"/>
      <c r="W393" s="2"/>
      <c r="Y393" s="2"/>
      <c r="AA393" s="2"/>
      <c r="BR393" s="52"/>
      <c r="BY393" s="91"/>
      <c r="BZ393" s="99"/>
    </row>
    <row r="394" spans="17:78" ht="12.75">
      <c r="Q394" s="2"/>
      <c r="S394" s="2"/>
      <c r="U394" s="2"/>
      <c r="W394" s="2"/>
      <c r="Y394" s="2"/>
      <c r="AA394" s="2"/>
      <c r="BR394" s="52"/>
      <c r="BY394" s="91"/>
      <c r="BZ394" s="99"/>
    </row>
    <row r="395" spans="17:78" ht="12.75">
      <c r="Q395" s="2"/>
      <c r="S395" s="2"/>
      <c r="U395" s="2"/>
      <c r="W395" s="2"/>
      <c r="Y395" s="2"/>
      <c r="AA395" s="2"/>
      <c r="BR395" s="52"/>
      <c r="BY395" s="91"/>
      <c r="BZ395" s="99"/>
    </row>
    <row r="396" spans="17:78" ht="12.75">
      <c r="Q396" s="2"/>
      <c r="S396" s="2"/>
      <c r="U396" s="2"/>
      <c r="W396" s="2"/>
      <c r="Y396" s="2"/>
      <c r="AA396" s="2"/>
      <c r="BR396" s="52"/>
      <c r="BY396" s="91"/>
      <c r="BZ396" s="99"/>
    </row>
    <row r="397" spans="17:78" ht="12.75">
      <c r="Q397" s="2"/>
      <c r="S397" s="2"/>
      <c r="U397" s="2"/>
      <c r="W397" s="2"/>
      <c r="Y397" s="2"/>
      <c r="AA397" s="2"/>
      <c r="BR397" s="52"/>
      <c r="BY397" s="91"/>
      <c r="BZ397" s="99"/>
    </row>
    <row r="398" spans="17:78" ht="12.75">
      <c r="Q398" s="2"/>
      <c r="S398" s="2"/>
      <c r="U398" s="2"/>
      <c r="W398" s="2"/>
      <c r="Y398" s="2"/>
      <c r="AA398" s="2"/>
      <c r="BR398" s="52"/>
      <c r="BY398" s="91"/>
      <c r="BZ398" s="99"/>
    </row>
    <row r="399" spans="17:78" ht="12.75">
      <c r="Q399" s="2"/>
      <c r="S399" s="2"/>
      <c r="U399" s="2"/>
      <c r="W399" s="2"/>
      <c r="Y399" s="2"/>
      <c r="AA399" s="2"/>
      <c r="BR399" s="52"/>
      <c r="BY399" s="91"/>
      <c r="BZ399" s="99"/>
    </row>
    <row r="400" spans="17:78" ht="12.75">
      <c r="Q400" s="2"/>
      <c r="S400" s="2"/>
      <c r="U400" s="2"/>
      <c r="W400" s="2"/>
      <c r="Y400" s="2"/>
      <c r="AA400" s="2"/>
      <c r="BR400" s="52"/>
      <c r="BY400" s="91"/>
      <c r="BZ400" s="99"/>
    </row>
    <row r="401" spans="17:78" ht="12.75">
      <c r="Q401" s="2"/>
      <c r="S401" s="2"/>
      <c r="U401" s="2"/>
      <c r="W401" s="2"/>
      <c r="Y401" s="2"/>
      <c r="AA401" s="2"/>
      <c r="BR401" s="52"/>
      <c r="BY401" s="91"/>
      <c r="BZ401" s="99"/>
    </row>
    <row r="402" spans="17:78" ht="12.75">
      <c r="Q402" s="2"/>
      <c r="S402" s="2"/>
      <c r="U402" s="2"/>
      <c r="W402" s="2"/>
      <c r="Y402" s="2"/>
      <c r="AA402" s="2"/>
      <c r="BR402" s="52"/>
      <c r="BY402" s="91"/>
      <c r="BZ402" s="99"/>
    </row>
    <row r="403" spans="17:78" ht="12.75">
      <c r="Q403" s="2"/>
      <c r="S403" s="2"/>
      <c r="U403" s="2"/>
      <c r="W403" s="2"/>
      <c r="Y403" s="2"/>
      <c r="AA403" s="2"/>
      <c r="BR403" s="52"/>
      <c r="BY403" s="91"/>
      <c r="BZ403" s="99"/>
    </row>
    <row r="404" spans="17:78" ht="12.75">
      <c r="Q404" s="2"/>
      <c r="S404" s="2"/>
      <c r="U404" s="2"/>
      <c r="W404" s="2"/>
      <c r="Y404" s="2"/>
      <c r="AA404" s="2"/>
      <c r="BR404" s="52"/>
      <c r="BY404" s="91"/>
      <c r="BZ404" s="99"/>
    </row>
    <row r="405" spans="17:78" ht="12.75">
      <c r="Q405" s="2"/>
      <c r="S405" s="2"/>
      <c r="U405" s="2"/>
      <c r="W405" s="2"/>
      <c r="Y405" s="2"/>
      <c r="AA405" s="2"/>
      <c r="BR405" s="52"/>
      <c r="BY405" s="91"/>
      <c r="BZ405" s="99"/>
    </row>
    <row r="406" spans="17:78" ht="12.75">
      <c r="Q406" s="2"/>
      <c r="S406" s="2"/>
      <c r="U406" s="2"/>
      <c r="W406" s="2"/>
      <c r="Y406" s="2"/>
      <c r="AA406" s="2"/>
      <c r="BR406" s="52"/>
      <c r="BY406" s="91"/>
      <c r="BZ406" s="99"/>
    </row>
    <row r="407" spans="17:78" ht="12.75">
      <c r="Q407" s="2"/>
      <c r="S407" s="2"/>
      <c r="U407" s="2"/>
      <c r="W407" s="2"/>
      <c r="Y407" s="2"/>
      <c r="AA407" s="2"/>
      <c r="BR407" s="52"/>
      <c r="BY407" s="91"/>
      <c r="BZ407" s="99"/>
    </row>
    <row r="408" spans="17:78" ht="12.75">
      <c r="Q408" s="2"/>
      <c r="S408" s="2"/>
      <c r="U408" s="2"/>
      <c r="W408" s="2"/>
      <c r="Y408" s="2"/>
      <c r="AA408" s="2"/>
      <c r="BR408" s="52"/>
      <c r="BY408" s="91"/>
      <c r="BZ408" s="99"/>
    </row>
    <row r="409" spans="17:78" ht="12.75">
      <c r="Q409" s="2"/>
      <c r="S409" s="2"/>
      <c r="U409" s="2"/>
      <c r="W409" s="2"/>
      <c r="Y409" s="2"/>
      <c r="AA409" s="2"/>
      <c r="BR409" s="52"/>
      <c r="BY409" s="91"/>
      <c r="BZ409" s="99"/>
    </row>
    <row r="410" spans="17:78" ht="12.75">
      <c r="Q410" s="2"/>
      <c r="S410" s="2"/>
      <c r="U410" s="2"/>
      <c r="W410" s="2"/>
      <c r="Y410" s="2"/>
      <c r="AA410" s="2"/>
      <c r="BR410" s="52"/>
      <c r="BY410" s="91"/>
      <c r="BZ410" s="99"/>
    </row>
    <row r="411" spans="17:78" ht="12.75">
      <c r="Q411" s="2"/>
      <c r="S411" s="2"/>
      <c r="U411" s="2"/>
      <c r="W411" s="2"/>
      <c r="Y411" s="2"/>
      <c r="AA411" s="2"/>
      <c r="BR411" s="52"/>
      <c r="BY411" s="91"/>
      <c r="BZ411" s="99"/>
    </row>
    <row r="412" spans="17:78" ht="12.75">
      <c r="Q412" s="2"/>
      <c r="S412" s="2"/>
      <c r="U412" s="2"/>
      <c r="W412" s="2"/>
      <c r="Y412" s="2"/>
      <c r="AA412" s="2"/>
      <c r="BR412" s="52"/>
      <c r="BY412" s="91"/>
      <c r="BZ412" s="99"/>
    </row>
    <row r="413" spans="17:78" ht="12.75">
      <c r="Q413" s="2"/>
      <c r="S413" s="2"/>
      <c r="U413" s="2"/>
      <c r="W413" s="2"/>
      <c r="Y413" s="2"/>
      <c r="AA413" s="2"/>
      <c r="BR413" s="52"/>
      <c r="BY413" s="91"/>
      <c r="BZ413" s="99"/>
    </row>
    <row r="414" spans="17:78" ht="12.75">
      <c r="Q414" s="2"/>
      <c r="S414" s="2"/>
      <c r="U414" s="2"/>
      <c r="W414" s="2"/>
      <c r="Y414" s="2"/>
      <c r="AA414" s="2"/>
      <c r="BR414" s="52"/>
      <c r="BY414" s="91"/>
      <c r="BZ414" s="99"/>
    </row>
    <row r="415" spans="17:78" ht="12.75">
      <c r="Q415" s="2"/>
      <c r="S415" s="2"/>
      <c r="U415" s="2"/>
      <c r="W415" s="2"/>
      <c r="Y415" s="2"/>
      <c r="AA415" s="2"/>
      <c r="BR415" s="52"/>
      <c r="BY415" s="91"/>
      <c r="BZ415" s="99"/>
    </row>
    <row r="416" spans="17:78" ht="12.75">
      <c r="Q416" s="2"/>
      <c r="S416" s="2"/>
      <c r="U416" s="2"/>
      <c r="W416" s="2"/>
      <c r="Y416" s="2"/>
      <c r="AA416" s="2"/>
      <c r="BR416" s="52"/>
      <c r="BY416" s="91"/>
      <c r="BZ416" s="99"/>
    </row>
    <row r="417" spans="17:78" ht="12.75">
      <c r="Q417" s="2"/>
      <c r="S417" s="2"/>
      <c r="U417" s="2"/>
      <c r="W417" s="2"/>
      <c r="Y417" s="2"/>
      <c r="AA417" s="2"/>
      <c r="BR417" s="52"/>
      <c r="BY417" s="91"/>
      <c r="BZ417" s="99"/>
    </row>
    <row r="418" spans="17:78" ht="12.75">
      <c r="Q418" s="2"/>
      <c r="S418" s="2"/>
      <c r="U418" s="2"/>
      <c r="W418" s="2"/>
      <c r="Y418" s="2"/>
      <c r="AA418" s="2"/>
      <c r="BR418" s="52"/>
      <c r="BY418" s="91"/>
      <c r="BZ418" s="99"/>
    </row>
    <row r="419" spans="17:78" ht="12.75">
      <c r="Q419" s="2"/>
      <c r="S419" s="2"/>
      <c r="U419" s="2"/>
      <c r="W419" s="2"/>
      <c r="Y419" s="2"/>
      <c r="AA419" s="2"/>
      <c r="BR419" s="52"/>
      <c r="BY419" s="91"/>
      <c r="BZ419" s="99"/>
    </row>
    <row r="420" spans="17:78" ht="12.75">
      <c r="Q420" s="2"/>
      <c r="S420" s="2"/>
      <c r="U420" s="2"/>
      <c r="W420" s="2"/>
      <c r="Y420" s="2"/>
      <c r="AA420" s="2"/>
      <c r="BR420" s="52"/>
      <c r="BY420" s="91"/>
      <c r="BZ420" s="99"/>
    </row>
    <row r="421" spans="17:78" ht="12.75">
      <c r="Q421" s="2"/>
      <c r="S421" s="2"/>
      <c r="U421" s="2"/>
      <c r="W421" s="2"/>
      <c r="Y421" s="2"/>
      <c r="AA421" s="2"/>
      <c r="BR421" s="52"/>
      <c r="BY421" s="91"/>
      <c r="BZ421" s="99"/>
    </row>
    <row r="422" spans="17:78" ht="12.75">
      <c r="Q422" s="2"/>
      <c r="S422" s="2"/>
      <c r="U422" s="2"/>
      <c r="W422" s="2"/>
      <c r="Y422" s="2"/>
      <c r="AA422" s="2"/>
      <c r="BR422" s="52"/>
      <c r="BY422" s="91"/>
      <c r="BZ422" s="99"/>
    </row>
    <row r="423" spans="17:78" ht="12.75">
      <c r="Q423" s="2"/>
      <c r="S423" s="2"/>
      <c r="U423" s="2"/>
      <c r="W423" s="2"/>
      <c r="Y423" s="2"/>
      <c r="AA423" s="2"/>
      <c r="BR423" s="52"/>
      <c r="BY423" s="91"/>
      <c r="BZ423" s="99"/>
    </row>
    <row r="424" spans="17:78" ht="12.75">
      <c r="Q424" s="2"/>
      <c r="S424" s="2"/>
      <c r="U424" s="2"/>
      <c r="W424" s="2"/>
      <c r="Y424" s="2"/>
      <c r="AA424" s="2"/>
      <c r="BR424" s="52"/>
      <c r="BY424" s="91"/>
      <c r="BZ424" s="99"/>
    </row>
    <row r="425" spans="17:78" ht="12.75">
      <c r="Q425" s="2"/>
      <c r="S425" s="2"/>
      <c r="U425" s="2"/>
      <c r="W425" s="2"/>
      <c r="Y425" s="2"/>
      <c r="AA425" s="2"/>
      <c r="BR425" s="52"/>
      <c r="BY425" s="91"/>
      <c r="BZ425" s="99"/>
    </row>
    <row r="426" spans="17:78" ht="12.75">
      <c r="Q426" s="2"/>
      <c r="S426" s="2"/>
      <c r="U426" s="2"/>
      <c r="W426" s="2"/>
      <c r="Y426" s="2"/>
      <c r="AA426" s="2"/>
      <c r="BR426" s="52"/>
      <c r="BY426" s="91"/>
      <c r="BZ426" s="99"/>
    </row>
    <row r="427" spans="17:78" ht="12.75">
      <c r="Q427" s="2"/>
      <c r="S427" s="2"/>
      <c r="U427" s="2"/>
      <c r="W427" s="2"/>
      <c r="Y427" s="2"/>
      <c r="AA427" s="2"/>
      <c r="BR427" s="52"/>
      <c r="BY427" s="91"/>
      <c r="BZ427" s="99"/>
    </row>
    <row r="428" spans="17:78" ht="12.75">
      <c r="Q428" s="2"/>
      <c r="S428" s="2"/>
      <c r="U428" s="2"/>
      <c r="W428" s="2"/>
      <c r="Y428" s="2"/>
      <c r="AA428" s="2"/>
      <c r="BR428" s="52"/>
      <c r="BY428" s="91"/>
      <c r="BZ428" s="99"/>
    </row>
    <row r="429" spans="17:78" ht="12.75">
      <c r="Q429" s="2"/>
      <c r="S429" s="2"/>
      <c r="U429" s="2"/>
      <c r="W429" s="2"/>
      <c r="Y429" s="2"/>
      <c r="AA429" s="2"/>
      <c r="BR429" s="52"/>
      <c r="BY429" s="91"/>
      <c r="BZ429" s="99"/>
    </row>
    <row r="430" spans="17:78" ht="12.75">
      <c r="Q430" s="2"/>
      <c r="S430" s="2"/>
      <c r="U430" s="2"/>
      <c r="W430" s="2"/>
      <c r="Y430" s="2"/>
      <c r="AA430" s="2"/>
      <c r="BR430" s="52"/>
      <c r="BY430" s="91"/>
      <c r="BZ430" s="99"/>
    </row>
    <row r="431" spans="17:78" ht="12.75">
      <c r="Q431" s="2"/>
      <c r="S431" s="2"/>
      <c r="U431" s="2"/>
      <c r="W431" s="2"/>
      <c r="Y431" s="2"/>
      <c r="AA431" s="2"/>
      <c r="BR431" s="52"/>
      <c r="BY431" s="91"/>
      <c r="BZ431" s="99"/>
    </row>
    <row r="432" spans="17:78" ht="12.75">
      <c r="Q432" s="2"/>
      <c r="S432" s="2"/>
      <c r="U432" s="2"/>
      <c r="W432" s="2"/>
      <c r="Y432" s="2"/>
      <c r="AA432" s="2"/>
      <c r="BR432" s="52"/>
      <c r="BY432" s="91"/>
      <c r="BZ432" s="99"/>
    </row>
    <row r="433" spans="17:78" ht="12.75">
      <c r="Q433" s="2"/>
      <c r="S433" s="2"/>
      <c r="U433" s="2"/>
      <c r="W433" s="2"/>
      <c r="Y433" s="2"/>
      <c r="AA433" s="2"/>
      <c r="BR433" s="52"/>
      <c r="BY433" s="91"/>
      <c r="BZ433" s="99"/>
    </row>
    <row r="434" spans="17:78" ht="12.75">
      <c r="Q434" s="2"/>
      <c r="S434" s="2"/>
      <c r="U434" s="2"/>
      <c r="W434" s="2"/>
      <c r="Y434" s="2"/>
      <c r="AA434" s="2"/>
      <c r="BR434" s="52"/>
      <c r="BY434" s="91"/>
      <c r="BZ434" s="99"/>
    </row>
    <row r="435" spans="17:78" ht="12.75">
      <c r="Q435" s="2"/>
      <c r="S435" s="2"/>
      <c r="U435" s="2"/>
      <c r="W435" s="2"/>
      <c r="Y435" s="2"/>
      <c r="AA435" s="2"/>
      <c r="BR435" s="52"/>
      <c r="BY435" s="91"/>
      <c r="BZ435" s="99"/>
    </row>
    <row r="436" spans="17:78" ht="12.75">
      <c r="Q436" s="2"/>
      <c r="S436" s="2"/>
      <c r="U436" s="2"/>
      <c r="W436" s="2"/>
      <c r="Y436" s="2"/>
      <c r="AA436" s="2"/>
      <c r="BR436" s="52"/>
      <c r="BY436" s="91"/>
      <c r="BZ436" s="99"/>
    </row>
    <row r="437" spans="17:78" ht="12.75">
      <c r="Q437" s="2"/>
      <c r="S437" s="2"/>
      <c r="U437" s="2"/>
      <c r="W437" s="2"/>
      <c r="Y437" s="2"/>
      <c r="AA437" s="2"/>
      <c r="BR437" s="52"/>
      <c r="BY437" s="91"/>
      <c r="BZ437" s="99"/>
    </row>
    <row r="438" spans="17:78" ht="12.75">
      <c r="Q438" s="2"/>
      <c r="S438" s="2"/>
      <c r="U438" s="2"/>
      <c r="W438" s="2"/>
      <c r="Y438" s="2"/>
      <c r="AA438" s="2"/>
      <c r="BR438" s="52"/>
      <c r="BY438" s="91"/>
      <c r="BZ438" s="99"/>
    </row>
    <row r="439" spans="17:78" ht="12.75">
      <c r="Q439" s="2"/>
      <c r="S439" s="2"/>
      <c r="U439" s="2"/>
      <c r="W439" s="2"/>
      <c r="Y439" s="2"/>
      <c r="AA439" s="2"/>
      <c r="BR439" s="52"/>
      <c r="BY439" s="91"/>
      <c r="BZ439" s="99"/>
    </row>
    <row r="440" spans="17:78" ht="12.75">
      <c r="Q440" s="2"/>
      <c r="S440" s="2"/>
      <c r="U440" s="2"/>
      <c r="W440" s="2"/>
      <c r="Y440" s="2"/>
      <c r="AA440" s="2"/>
      <c r="BR440" s="52"/>
      <c r="BY440" s="91"/>
      <c r="BZ440" s="99"/>
    </row>
    <row r="441" spans="17:78" ht="12.75">
      <c r="Q441" s="2"/>
      <c r="S441" s="2"/>
      <c r="U441" s="2"/>
      <c r="W441" s="2"/>
      <c r="Y441" s="2"/>
      <c r="AA441" s="2"/>
      <c r="BR441" s="52"/>
      <c r="BY441" s="91"/>
      <c r="BZ441" s="99"/>
    </row>
    <row r="442" spans="17:78" ht="12.75">
      <c r="Q442" s="2"/>
      <c r="S442" s="2"/>
      <c r="U442" s="2"/>
      <c r="W442" s="2"/>
      <c r="Y442" s="2"/>
      <c r="AA442" s="2"/>
      <c r="BR442" s="52"/>
      <c r="BY442" s="91"/>
      <c r="BZ442" s="99"/>
    </row>
    <row r="443" spans="17:78" ht="12.75">
      <c r="Q443" s="2"/>
      <c r="S443" s="2"/>
      <c r="U443" s="2"/>
      <c r="W443" s="2"/>
      <c r="Y443" s="2"/>
      <c r="AA443" s="2"/>
      <c r="BR443" s="52"/>
      <c r="BY443" s="91"/>
      <c r="BZ443" s="99"/>
    </row>
    <row r="444" spans="17:78" ht="12.75">
      <c r="Q444" s="2"/>
      <c r="S444" s="2"/>
      <c r="U444" s="2"/>
      <c r="W444" s="2"/>
      <c r="Y444" s="2"/>
      <c r="AA444" s="2"/>
      <c r="BR444" s="52"/>
      <c r="BY444" s="91"/>
      <c r="BZ444" s="99"/>
    </row>
    <row r="445" spans="17:78" ht="12.75">
      <c r="Q445" s="2"/>
      <c r="S445" s="2"/>
      <c r="U445" s="2"/>
      <c r="W445" s="2"/>
      <c r="Y445" s="2"/>
      <c r="AA445" s="2"/>
      <c r="BR445" s="52"/>
      <c r="BY445" s="91"/>
      <c r="BZ445" s="99"/>
    </row>
    <row r="446" spans="17:78" ht="12.75">
      <c r="Q446" s="2"/>
      <c r="S446" s="2"/>
      <c r="U446" s="2"/>
      <c r="W446" s="2"/>
      <c r="Y446" s="2"/>
      <c r="AA446" s="2"/>
      <c r="BR446" s="52"/>
      <c r="BY446" s="91"/>
      <c r="BZ446" s="99"/>
    </row>
    <row r="447" spans="17:78" ht="12.75">
      <c r="Q447" s="2"/>
      <c r="S447" s="2"/>
      <c r="U447" s="2"/>
      <c r="W447" s="2"/>
      <c r="Y447" s="2"/>
      <c r="AA447" s="2"/>
      <c r="BR447" s="52"/>
      <c r="BY447" s="91"/>
      <c r="BZ447" s="99"/>
    </row>
    <row r="448" spans="17:78" ht="12.75">
      <c r="Q448" s="2"/>
      <c r="S448" s="2"/>
      <c r="U448" s="2"/>
      <c r="W448" s="2"/>
      <c r="Y448" s="2"/>
      <c r="AA448" s="2"/>
      <c r="BR448" s="52"/>
      <c r="BY448" s="91"/>
      <c r="BZ448" s="99"/>
    </row>
    <row r="449" spans="17:78" ht="12.75">
      <c r="Q449" s="2"/>
      <c r="S449" s="2"/>
      <c r="U449" s="2"/>
      <c r="W449" s="2"/>
      <c r="Y449" s="2"/>
      <c r="AA449" s="2"/>
      <c r="BR449" s="52"/>
      <c r="BY449" s="91"/>
      <c r="BZ449" s="99"/>
    </row>
    <row r="450" spans="17:78" ht="12.75">
      <c r="Q450" s="2"/>
      <c r="S450" s="2"/>
      <c r="U450" s="2"/>
      <c r="W450" s="2"/>
      <c r="Y450" s="2"/>
      <c r="AA450" s="2"/>
      <c r="BR450" s="52"/>
      <c r="BY450" s="91"/>
      <c r="BZ450" s="99"/>
    </row>
    <row r="451" spans="17:78" ht="12.75">
      <c r="Q451" s="2"/>
      <c r="S451" s="2"/>
      <c r="U451" s="2"/>
      <c r="W451" s="2"/>
      <c r="Y451" s="2"/>
      <c r="AA451" s="2"/>
      <c r="BR451" s="52"/>
      <c r="BY451" s="91"/>
      <c r="BZ451" s="99"/>
    </row>
    <row r="452" spans="17:78" ht="12.75">
      <c r="Q452" s="2"/>
      <c r="S452" s="2"/>
      <c r="U452" s="2"/>
      <c r="W452" s="2"/>
      <c r="Y452" s="2"/>
      <c r="AA452" s="2"/>
      <c r="BR452" s="52"/>
      <c r="BY452" s="91"/>
      <c r="BZ452" s="99"/>
    </row>
    <row r="453" spans="17:78" ht="12.75">
      <c r="Q453" s="2"/>
      <c r="S453" s="2"/>
      <c r="U453" s="2"/>
      <c r="W453" s="2"/>
      <c r="Y453" s="2"/>
      <c r="AA453" s="2"/>
      <c r="BR453" s="52"/>
      <c r="BY453" s="91"/>
      <c r="BZ453" s="99"/>
    </row>
    <row r="454" spans="17:78" ht="12.75">
      <c r="Q454" s="2"/>
      <c r="S454" s="2"/>
      <c r="U454" s="2"/>
      <c r="W454" s="2"/>
      <c r="Y454" s="2"/>
      <c r="AA454" s="2"/>
      <c r="BR454" s="52"/>
      <c r="BY454" s="91"/>
      <c r="BZ454" s="99"/>
    </row>
    <row r="455" spans="17:78" ht="12.75">
      <c r="Q455" s="2"/>
      <c r="S455" s="2"/>
      <c r="U455" s="2"/>
      <c r="W455" s="2"/>
      <c r="Y455" s="2"/>
      <c r="AA455" s="2"/>
      <c r="BR455" s="52"/>
      <c r="BY455" s="91"/>
      <c r="BZ455" s="99"/>
    </row>
    <row r="456" spans="17:78" ht="12.75">
      <c r="Q456" s="2"/>
      <c r="S456" s="2"/>
      <c r="U456" s="2"/>
      <c r="W456" s="2"/>
      <c r="Y456" s="2"/>
      <c r="AA456" s="2"/>
      <c r="BR456" s="52"/>
      <c r="BY456" s="91"/>
      <c r="BZ456" s="99"/>
    </row>
    <row r="457" spans="17:78" ht="12.75">
      <c r="Q457" s="2"/>
      <c r="S457" s="2"/>
      <c r="U457" s="2"/>
      <c r="W457" s="2"/>
      <c r="Y457" s="2"/>
      <c r="AA457" s="2"/>
      <c r="BR457" s="52"/>
      <c r="BY457" s="91"/>
      <c r="BZ457" s="99"/>
    </row>
    <row r="458" spans="17:78" ht="12.75">
      <c r="Q458" s="2"/>
      <c r="S458" s="2"/>
      <c r="U458" s="2"/>
      <c r="W458" s="2"/>
      <c r="Y458" s="2"/>
      <c r="AA458" s="2"/>
      <c r="BR458" s="52"/>
      <c r="BY458" s="91"/>
      <c r="BZ458" s="99"/>
    </row>
    <row r="459" spans="17:78" ht="12.75">
      <c r="Q459" s="2"/>
      <c r="S459" s="2"/>
      <c r="U459" s="2"/>
      <c r="W459" s="2"/>
      <c r="Y459" s="2"/>
      <c r="AA459" s="2"/>
      <c r="BR459" s="52"/>
      <c r="BY459" s="91"/>
      <c r="BZ459" s="99"/>
    </row>
    <row r="460" spans="17:78" ht="12.75">
      <c r="Q460" s="2"/>
      <c r="S460" s="2"/>
      <c r="U460" s="2"/>
      <c r="W460" s="2"/>
      <c r="Y460" s="2"/>
      <c r="AA460" s="2"/>
      <c r="BR460" s="52"/>
      <c r="BY460" s="91"/>
      <c r="BZ460" s="99"/>
    </row>
    <row r="461" spans="17:78" ht="12.75">
      <c r="Q461" s="2"/>
      <c r="S461" s="2"/>
      <c r="U461" s="2"/>
      <c r="W461" s="2"/>
      <c r="Y461" s="2"/>
      <c r="AA461" s="2"/>
      <c r="BR461" s="52"/>
      <c r="BY461" s="91"/>
      <c r="BZ461" s="99"/>
    </row>
    <row r="462" spans="17:78" ht="12.75">
      <c r="Q462" s="2"/>
      <c r="S462" s="2"/>
      <c r="U462" s="2"/>
      <c r="W462" s="2"/>
      <c r="Y462" s="2"/>
      <c r="AA462" s="2"/>
      <c r="BR462" s="52"/>
      <c r="BY462" s="91"/>
      <c r="BZ462" s="99"/>
    </row>
    <row r="463" spans="17:78" ht="12.75">
      <c r="Q463" s="2"/>
      <c r="S463" s="2"/>
      <c r="U463" s="2"/>
      <c r="W463" s="2"/>
      <c r="Y463" s="2"/>
      <c r="AA463" s="2"/>
      <c r="BR463" s="52"/>
      <c r="BY463" s="91"/>
      <c r="BZ463" s="99"/>
    </row>
    <row r="464" spans="17:78" ht="12.75">
      <c r="Q464" s="2"/>
      <c r="S464" s="2"/>
      <c r="U464" s="2"/>
      <c r="W464" s="2"/>
      <c r="Y464" s="2"/>
      <c r="AA464" s="2"/>
      <c r="BR464" s="52"/>
      <c r="BY464" s="91"/>
      <c r="BZ464" s="99"/>
    </row>
    <row r="465" spans="17:78" ht="12.75">
      <c r="Q465" s="2"/>
      <c r="S465" s="2"/>
      <c r="U465" s="2"/>
      <c r="W465" s="2"/>
      <c r="Y465" s="2"/>
      <c r="AA465" s="2"/>
      <c r="BR465" s="52"/>
      <c r="BY465" s="91"/>
      <c r="BZ465" s="99"/>
    </row>
    <row r="466" spans="17:78" ht="12.75">
      <c r="Q466" s="2"/>
      <c r="S466" s="2"/>
      <c r="U466" s="2"/>
      <c r="W466" s="2"/>
      <c r="Y466" s="2"/>
      <c r="AA466" s="2"/>
      <c r="BR466" s="52"/>
      <c r="BY466" s="91"/>
      <c r="BZ466" s="99"/>
    </row>
    <row r="467" spans="17:78" ht="12.75">
      <c r="Q467" s="2"/>
      <c r="S467" s="2"/>
      <c r="U467" s="2"/>
      <c r="W467" s="2"/>
      <c r="Y467" s="2"/>
      <c r="AA467" s="2"/>
      <c r="BR467" s="52"/>
      <c r="BY467" s="91"/>
      <c r="BZ467" s="99"/>
    </row>
    <row r="468" spans="17:78" ht="12.75">
      <c r="Q468" s="2"/>
      <c r="S468" s="2"/>
      <c r="U468" s="2"/>
      <c r="W468" s="2"/>
      <c r="Y468" s="2"/>
      <c r="AA468" s="2"/>
      <c r="BR468" s="52"/>
      <c r="BY468" s="91"/>
      <c r="BZ468" s="99"/>
    </row>
    <row r="469" spans="17:78" ht="12.75">
      <c r="Q469" s="2"/>
      <c r="S469" s="2"/>
      <c r="U469" s="2"/>
      <c r="W469" s="2"/>
      <c r="Y469" s="2"/>
      <c r="AA469" s="2"/>
      <c r="BR469" s="52"/>
      <c r="BY469" s="91"/>
      <c r="BZ469" s="99"/>
    </row>
    <row r="470" spans="17:78" ht="12.75">
      <c r="Q470" s="2"/>
      <c r="S470" s="2"/>
      <c r="U470" s="2"/>
      <c r="W470" s="2"/>
      <c r="Y470" s="2"/>
      <c r="AA470" s="2"/>
      <c r="BR470" s="52"/>
      <c r="BY470" s="91"/>
      <c r="BZ470" s="99"/>
    </row>
    <row r="471" spans="17:78" ht="12.75">
      <c r="Q471" s="2"/>
      <c r="S471" s="2"/>
      <c r="U471" s="2"/>
      <c r="W471" s="2"/>
      <c r="Y471" s="2"/>
      <c r="AA471" s="2"/>
      <c r="BR471" s="52"/>
      <c r="BY471" s="91"/>
      <c r="BZ471" s="99"/>
    </row>
    <row r="472" spans="17:78" ht="12.75">
      <c r="Q472" s="2"/>
      <c r="S472" s="2"/>
      <c r="U472" s="2"/>
      <c r="W472" s="2"/>
      <c r="Y472" s="2"/>
      <c r="AA472" s="2"/>
      <c r="BR472" s="52"/>
      <c r="BY472" s="91"/>
      <c r="BZ472" s="99"/>
    </row>
    <row r="473" spans="17:78" ht="12.75">
      <c r="Q473" s="2"/>
      <c r="S473" s="2"/>
      <c r="U473" s="2"/>
      <c r="W473" s="2"/>
      <c r="Y473" s="2"/>
      <c r="AA473" s="2"/>
      <c r="BR473" s="52"/>
      <c r="BY473" s="91"/>
      <c r="BZ473" s="99"/>
    </row>
    <row r="474" spans="17:78" ht="12.75">
      <c r="Q474" s="2"/>
      <c r="S474" s="2"/>
      <c r="U474" s="2"/>
      <c r="W474" s="2"/>
      <c r="Y474" s="2"/>
      <c r="AA474" s="2"/>
      <c r="BR474" s="52"/>
      <c r="BY474" s="91"/>
      <c r="BZ474" s="99"/>
    </row>
    <row r="475" spans="17:78" ht="12.75">
      <c r="Q475" s="2"/>
      <c r="S475" s="2"/>
      <c r="U475" s="2"/>
      <c r="W475" s="2"/>
      <c r="Y475" s="2"/>
      <c r="AA475" s="2"/>
      <c r="BR475" s="52"/>
      <c r="BY475" s="91"/>
      <c r="BZ475" s="99"/>
    </row>
    <row r="476" spans="17:78" ht="12.75">
      <c r="Q476" s="2"/>
      <c r="S476" s="2"/>
      <c r="U476" s="2"/>
      <c r="W476" s="2"/>
      <c r="Y476" s="2"/>
      <c r="AA476" s="2"/>
      <c r="BR476" s="52"/>
      <c r="BY476" s="91"/>
      <c r="BZ476" s="99"/>
    </row>
    <row r="477" spans="17:78" ht="12.75">
      <c r="Q477" s="2"/>
      <c r="S477" s="2"/>
      <c r="U477" s="2"/>
      <c r="W477" s="2"/>
      <c r="Y477" s="2"/>
      <c r="AA477" s="2"/>
      <c r="BR477" s="52"/>
      <c r="BY477" s="91"/>
      <c r="BZ477" s="99"/>
    </row>
    <row r="478" spans="17:78" ht="12.75">
      <c r="Q478" s="2"/>
      <c r="S478" s="2"/>
      <c r="U478" s="2"/>
      <c r="W478" s="2"/>
      <c r="Y478" s="2"/>
      <c r="AA478" s="2"/>
      <c r="BR478" s="52"/>
      <c r="BY478" s="91"/>
      <c r="BZ478" s="99"/>
    </row>
    <row r="479" spans="17:78" ht="12.75">
      <c r="Q479" s="2"/>
      <c r="S479" s="2"/>
      <c r="U479" s="2"/>
      <c r="W479" s="2"/>
      <c r="Y479" s="2"/>
      <c r="AA479" s="2"/>
      <c r="BR479" s="52"/>
      <c r="BY479" s="91"/>
      <c r="BZ479" s="99"/>
    </row>
    <row r="480" spans="17:78" ht="12.75">
      <c r="Q480" s="2"/>
      <c r="S480" s="2"/>
      <c r="U480" s="2"/>
      <c r="W480" s="2"/>
      <c r="Y480" s="2"/>
      <c r="AA480" s="2"/>
      <c r="BR480" s="52"/>
      <c r="BY480" s="91"/>
      <c r="BZ480" s="99"/>
    </row>
    <row r="481" spans="17:78" ht="12.75">
      <c r="Q481" s="2"/>
      <c r="S481" s="2"/>
      <c r="U481" s="2"/>
      <c r="W481" s="2"/>
      <c r="Y481" s="2"/>
      <c r="AA481" s="2"/>
      <c r="BR481" s="52"/>
      <c r="BY481" s="91"/>
      <c r="BZ481" s="99"/>
    </row>
    <row r="482" spans="17:78" ht="12.75">
      <c r="Q482" s="2"/>
      <c r="S482" s="2"/>
      <c r="U482" s="2"/>
      <c r="W482" s="2"/>
      <c r="Y482" s="2"/>
      <c r="AA482" s="2"/>
      <c r="BR482" s="52"/>
      <c r="BY482" s="91"/>
      <c r="BZ482" s="99"/>
    </row>
    <row r="483" spans="17:78" ht="12.75">
      <c r="Q483" s="2"/>
      <c r="S483" s="2"/>
      <c r="U483" s="2"/>
      <c r="W483" s="2"/>
      <c r="Y483" s="2"/>
      <c r="AA483" s="2"/>
      <c r="BR483" s="52"/>
      <c r="BY483" s="91"/>
      <c r="BZ483" s="99"/>
    </row>
    <row r="484" spans="17:78" ht="12.75">
      <c r="Q484" s="2"/>
      <c r="S484" s="2"/>
      <c r="U484" s="2"/>
      <c r="W484" s="2"/>
      <c r="Y484" s="2"/>
      <c r="AA484" s="2"/>
      <c r="BR484" s="52"/>
      <c r="BY484" s="91"/>
      <c r="BZ484" s="99"/>
    </row>
    <row r="485" spans="17:78" ht="12.75">
      <c r="Q485" s="2"/>
      <c r="S485" s="2"/>
      <c r="U485" s="2"/>
      <c r="W485" s="2"/>
      <c r="Y485" s="2"/>
      <c r="AA485" s="2"/>
      <c r="BR485" s="52"/>
      <c r="BY485" s="91"/>
      <c r="BZ485" s="99"/>
    </row>
    <row r="486" spans="17:78" ht="12.75">
      <c r="Q486" s="2"/>
      <c r="S486" s="2"/>
      <c r="U486" s="2"/>
      <c r="W486" s="2"/>
      <c r="Y486" s="2"/>
      <c r="AA486" s="2"/>
      <c r="BR486" s="52"/>
      <c r="BY486" s="91"/>
      <c r="BZ486" s="99"/>
    </row>
    <row r="487" spans="17:78" ht="12.75">
      <c r="Q487" s="2"/>
      <c r="S487" s="2"/>
      <c r="U487" s="2"/>
      <c r="W487" s="2"/>
      <c r="Y487" s="2"/>
      <c r="AA487" s="2"/>
      <c r="BR487" s="52"/>
      <c r="BY487" s="91"/>
      <c r="BZ487" s="99"/>
    </row>
    <row r="488" spans="17:78" ht="12.75">
      <c r="Q488" s="2"/>
      <c r="S488" s="2"/>
      <c r="U488" s="2"/>
      <c r="W488" s="2"/>
      <c r="Y488" s="2"/>
      <c r="AA488" s="2"/>
      <c r="BR488" s="52"/>
      <c r="BY488" s="91"/>
      <c r="BZ488" s="99"/>
    </row>
    <row r="489" spans="17:78" ht="12.75">
      <c r="Q489" s="2"/>
      <c r="S489" s="2"/>
      <c r="U489" s="2"/>
      <c r="W489" s="2"/>
      <c r="Y489" s="2"/>
      <c r="AA489" s="2"/>
      <c r="BR489" s="52"/>
      <c r="BY489" s="91"/>
      <c r="BZ489" s="99"/>
    </row>
    <row r="490" spans="17:78" ht="12.75">
      <c r="Q490" s="2"/>
      <c r="S490" s="2"/>
      <c r="U490" s="2"/>
      <c r="W490" s="2"/>
      <c r="Y490" s="2"/>
      <c r="AA490" s="2"/>
      <c r="BR490" s="52"/>
      <c r="BY490" s="91"/>
      <c r="BZ490" s="99"/>
    </row>
    <row r="491" spans="17:78" ht="12.75">
      <c r="Q491" s="2"/>
      <c r="S491" s="2"/>
      <c r="U491" s="2"/>
      <c r="W491" s="2"/>
      <c r="Y491" s="2"/>
      <c r="AA491" s="2"/>
      <c r="BR491" s="52"/>
      <c r="BY491" s="91"/>
      <c r="BZ491" s="99"/>
    </row>
    <row r="492" spans="17:78" ht="12.75">
      <c r="Q492" s="2"/>
      <c r="S492" s="2"/>
      <c r="U492" s="2"/>
      <c r="W492" s="2"/>
      <c r="Y492" s="2"/>
      <c r="AA492" s="2"/>
      <c r="BR492" s="52"/>
      <c r="BY492" s="91"/>
      <c r="BZ492" s="99"/>
    </row>
    <row r="493" spans="17:78" ht="12.75">
      <c r="Q493" s="2"/>
      <c r="S493" s="2"/>
      <c r="U493" s="2"/>
      <c r="W493" s="2"/>
      <c r="Y493" s="2"/>
      <c r="AA493" s="2"/>
      <c r="BR493" s="52"/>
      <c r="BY493" s="91"/>
      <c r="BZ493" s="99"/>
    </row>
    <row r="494" spans="17:78" ht="12.75">
      <c r="Q494" s="2"/>
      <c r="S494" s="2"/>
      <c r="U494" s="2"/>
      <c r="W494" s="2"/>
      <c r="Y494" s="2"/>
      <c r="AA494" s="2"/>
      <c r="BR494" s="52"/>
      <c r="BY494" s="91"/>
      <c r="BZ494" s="99"/>
    </row>
    <row r="495" spans="17:78" ht="12.75">
      <c r="Q495" s="2"/>
      <c r="S495" s="2"/>
      <c r="U495" s="2"/>
      <c r="W495" s="2"/>
      <c r="Y495" s="2"/>
      <c r="AA495" s="2"/>
      <c r="BR495" s="52"/>
      <c r="BY495" s="91"/>
      <c r="BZ495" s="99"/>
    </row>
    <row r="496" spans="17:78" ht="12.75">
      <c r="Q496" s="2"/>
      <c r="S496" s="2"/>
      <c r="U496" s="2"/>
      <c r="W496" s="2"/>
      <c r="Y496" s="2"/>
      <c r="AA496" s="2"/>
      <c r="BR496" s="52"/>
      <c r="BY496" s="91"/>
      <c r="BZ496" s="99"/>
    </row>
    <row r="497" spans="17:78" ht="12.75">
      <c r="Q497" s="2"/>
      <c r="S497" s="2"/>
      <c r="U497" s="2"/>
      <c r="W497" s="2"/>
      <c r="Y497" s="2"/>
      <c r="AA497" s="2"/>
      <c r="BR497" s="52"/>
      <c r="BY497" s="91"/>
      <c r="BZ497" s="99"/>
    </row>
    <row r="498" spans="17:78" ht="12.75">
      <c r="Q498" s="2"/>
      <c r="S498" s="2"/>
      <c r="U498" s="2"/>
      <c r="W498" s="2"/>
      <c r="Y498" s="2"/>
      <c r="AA498" s="2"/>
      <c r="BR498" s="52"/>
      <c r="BY498" s="91"/>
      <c r="BZ498" s="99"/>
    </row>
    <row r="499" spans="17:78" ht="12.75">
      <c r="Q499" s="2"/>
      <c r="S499" s="2"/>
      <c r="U499" s="2"/>
      <c r="W499" s="2"/>
      <c r="Y499" s="2"/>
      <c r="AA499" s="2"/>
      <c r="BR499" s="52"/>
      <c r="BY499" s="91"/>
      <c r="BZ499" s="99"/>
    </row>
    <row r="500" spans="17:78" ht="12.75">
      <c r="Q500" s="2"/>
      <c r="S500" s="2"/>
      <c r="U500" s="2"/>
      <c r="W500" s="2"/>
      <c r="Y500" s="2"/>
      <c r="AA500" s="2"/>
      <c r="BR500" s="52"/>
      <c r="BY500" s="91"/>
      <c r="BZ500" s="99"/>
    </row>
    <row r="501" spans="17:78" ht="12.75">
      <c r="Q501" s="2"/>
      <c r="S501" s="2"/>
      <c r="U501" s="2"/>
      <c r="W501" s="2"/>
      <c r="Y501" s="2"/>
      <c r="AA501" s="2"/>
      <c r="BR501" s="52"/>
      <c r="BY501" s="91"/>
      <c r="BZ501" s="99"/>
    </row>
    <row r="502" spans="17:78" ht="12.75">
      <c r="Q502" s="2"/>
      <c r="S502" s="2"/>
      <c r="U502" s="2"/>
      <c r="W502" s="2"/>
      <c r="Y502" s="2"/>
      <c r="AA502" s="2"/>
      <c r="BR502" s="52"/>
      <c r="BY502" s="91"/>
      <c r="BZ502" s="99"/>
    </row>
    <row r="503" spans="17:78" ht="12.75">
      <c r="Q503" s="2"/>
      <c r="S503" s="2"/>
      <c r="U503" s="2"/>
      <c r="W503" s="2"/>
      <c r="Y503" s="2"/>
      <c r="AA503" s="2"/>
      <c r="BR503" s="52"/>
      <c r="BY503" s="91"/>
      <c r="BZ503" s="99"/>
    </row>
    <row r="504" spans="17:78" ht="12.75">
      <c r="Q504" s="2"/>
      <c r="S504" s="2"/>
      <c r="U504" s="2"/>
      <c r="W504" s="2"/>
      <c r="Y504" s="2"/>
      <c r="AA504" s="2"/>
      <c r="BR504" s="52"/>
      <c r="BY504" s="91"/>
      <c r="BZ504" s="99"/>
    </row>
    <row r="505" spans="17:78" ht="12.75">
      <c r="Q505" s="2"/>
      <c r="S505" s="2"/>
      <c r="U505" s="2"/>
      <c r="W505" s="2"/>
      <c r="Y505" s="2"/>
      <c r="AA505" s="2"/>
      <c r="BR505" s="52"/>
      <c r="BY505" s="91"/>
      <c r="BZ505" s="99"/>
    </row>
    <row r="506" spans="17:78" ht="12.75">
      <c r="Q506" s="2"/>
      <c r="S506" s="2"/>
      <c r="U506" s="2"/>
      <c r="W506" s="2"/>
      <c r="Y506" s="2"/>
      <c r="AA506" s="2"/>
      <c r="BR506" s="52"/>
      <c r="BY506" s="91"/>
      <c r="BZ506" s="99"/>
    </row>
    <row r="507" spans="17:78" ht="12.75">
      <c r="Q507" s="2"/>
      <c r="S507" s="2"/>
      <c r="U507" s="2"/>
      <c r="W507" s="2"/>
      <c r="Y507" s="2"/>
      <c r="AA507" s="2"/>
      <c r="BR507" s="52"/>
      <c r="BY507" s="91"/>
      <c r="BZ507" s="99"/>
    </row>
    <row r="508" spans="17:78" ht="12.75">
      <c r="Q508" s="2"/>
      <c r="S508" s="2"/>
      <c r="U508" s="2"/>
      <c r="W508" s="2"/>
      <c r="Y508" s="2"/>
      <c r="AA508" s="2"/>
      <c r="BR508" s="52"/>
      <c r="BY508" s="91"/>
      <c r="BZ508" s="99"/>
    </row>
    <row r="509" spans="17:78" ht="12.75">
      <c r="Q509" s="2"/>
      <c r="S509" s="2"/>
      <c r="U509" s="2"/>
      <c r="W509" s="2"/>
      <c r="Y509" s="2"/>
      <c r="AA509" s="2"/>
      <c r="BR509" s="52"/>
      <c r="BY509" s="91"/>
      <c r="BZ509" s="99"/>
    </row>
    <row r="510" spans="17:78" ht="12.75">
      <c r="Q510" s="2"/>
      <c r="S510" s="2"/>
      <c r="U510" s="2"/>
      <c r="W510" s="2"/>
      <c r="Y510" s="2"/>
      <c r="AA510" s="2"/>
      <c r="BR510" s="52"/>
      <c r="BY510" s="91"/>
      <c r="BZ510" s="99"/>
    </row>
    <row r="511" spans="17:78" ht="12.75">
      <c r="Q511" s="2"/>
      <c r="S511" s="2"/>
      <c r="U511" s="2"/>
      <c r="W511" s="2"/>
      <c r="Y511" s="2"/>
      <c r="AA511" s="2"/>
      <c r="BR511" s="52"/>
      <c r="BY511" s="91"/>
      <c r="BZ511" s="99"/>
    </row>
    <row r="512" spans="17:78" ht="12.75">
      <c r="Q512" s="2"/>
      <c r="S512" s="2"/>
      <c r="U512" s="2"/>
      <c r="W512" s="2"/>
      <c r="Y512" s="2"/>
      <c r="AA512" s="2"/>
      <c r="BR512" s="52"/>
      <c r="BY512" s="91"/>
      <c r="BZ512" s="99"/>
    </row>
    <row r="513" spans="17:78" ht="12.75">
      <c r="Q513" s="2"/>
      <c r="S513" s="2"/>
      <c r="U513" s="2"/>
      <c r="W513" s="2"/>
      <c r="Y513" s="2"/>
      <c r="AA513" s="2"/>
      <c r="BR513" s="52"/>
      <c r="BY513" s="91"/>
      <c r="BZ513" s="99"/>
    </row>
    <row r="514" spans="17:78" ht="12.75">
      <c r="Q514" s="2"/>
      <c r="S514" s="2"/>
      <c r="U514" s="2"/>
      <c r="W514" s="2"/>
      <c r="Y514" s="2"/>
      <c r="AA514" s="2"/>
      <c r="BR514" s="52"/>
      <c r="BY514" s="91"/>
      <c r="BZ514" s="99"/>
    </row>
    <row r="515" spans="17:78" ht="12.75">
      <c r="Q515" s="2"/>
      <c r="S515" s="2"/>
      <c r="U515" s="2"/>
      <c r="W515" s="2"/>
      <c r="Y515" s="2"/>
      <c r="AA515" s="2"/>
      <c r="BR515" s="52"/>
      <c r="BY515" s="91"/>
      <c r="BZ515" s="99"/>
    </row>
    <row r="516" spans="17:78" ht="12.75">
      <c r="Q516" s="2"/>
      <c r="S516" s="2"/>
      <c r="U516" s="2"/>
      <c r="W516" s="2"/>
      <c r="Y516" s="2"/>
      <c r="AA516" s="2"/>
      <c r="BR516" s="52"/>
      <c r="BY516" s="91"/>
      <c r="BZ516" s="99"/>
    </row>
    <row r="517" spans="17:78" ht="12.75">
      <c r="Q517" s="2"/>
      <c r="S517" s="2"/>
      <c r="U517" s="2"/>
      <c r="W517" s="2"/>
      <c r="Y517" s="2"/>
      <c r="AA517" s="2"/>
      <c r="BR517" s="52"/>
      <c r="BY517" s="91"/>
      <c r="BZ517" s="99"/>
    </row>
    <row r="518" spans="17:78" ht="12.75">
      <c r="Q518" s="2"/>
      <c r="S518" s="2"/>
      <c r="U518" s="2"/>
      <c r="W518" s="2"/>
      <c r="Y518" s="2"/>
      <c r="AA518" s="2"/>
      <c r="BR518" s="52"/>
      <c r="BY518" s="91"/>
      <c r="BZ518" s="99"/>
    </row>
    <row r="519" spans="17:78" ht="12.75">
      <c r="Q519" s="2"/>
      <c r="S519" s="2"/>
      <c r="U519" s="2"/>
      <c r="W519" s="2"/>
      <c r="Y519" s="2"/>
      <c r="AA519" s="2"/>
      <c r="BR519" s="52"/>
      <c r="BY519" s="91"/>
      <c r="BZ519" s="99"/>
    </row>
    <row r="520" spans="17:78" ht="12.75">
      <c r="Q520" s="2"/>
      <c r="S520" s="2"/>
      <c r="U520" s="2"/>
      <c r="W520" s="2"/>
      <c r="Y520" s="2"/>
      <c r="AA520" s="2"/>
      <c r="BR520" s="52"/>
      <c r="BY520" s="91"/>
      <c r="BZ520" s="99"/>
    </row>
    <row r="521" spans="17:78" ht="12.75">
      <c r="Q521" s="2"/>
      <c r="S521" s="2"/>
      <c r="U521" s="2"/>
      <c r="W521" s="2"/>
      <c r="Y521" s="2"/>
      <c r="AA521" s="2"/>
      <c r="BR521" s="52"/>
      <c r="BY521" s="91"/>
      <c r="BZ521" s="99"/>
    </row>
    <row r="522" spans="17:78" ht="12.75">
      <c r="Q522" s="2"/>
      <c r="S522" s="2"/>
      <c r="U522" s="2"/>
      <c r="W522" s="2"/>
      <c r="Y522" s="2"/>
      <c r="AA522" s="2"/>
      <c r="BR522" s="52"/>
      <c r="BY522" s="91"/>
      <c r="BZ522" s="99"/>
    </row>
    <row r="523" spans="17:78" ht="12.75">
      <c r="Q523" s="2"/>
      <c r="S523" s="2"/>
      <c r="U523" s="2"/>
      <c r="W523" s="2"/>
      <c r="Y523" s="2"/>
      <c r="AA523" s="2"/>
      <c r="BR523" s="52"/>
      <c r="BY523" s="91"/>
      <c r="BZ523" s="99"/>
    </row>
    <row r="524" spans="17:78" ht="12.75">
      <c r="Q524" s="2"/>
      <c r="S524" s="2"/>
      <c r="U524" s="2"/>
      <c r="W524" s="2"/>
      <c r="Y524" s="2"/>
      <c r="AA524" s="2"/>
      <c r="BR524" s="52"/>
      <c r="BY524" s="91"/>
      <c r="BZ524" s="99"/>
    </row>
    <row r="525" spans="17:78" ht="12.75">
      <c r="Q525" s="2"/>
      <c r="S525" s="2"/>
      <c r="U525" s="2"/>
      <c r="W525" s="2"/>
      <c r="Y525" s="2"/>
      <c r="AA525" s="2"/>
      <c r="BR525" s="52"/>
      <c r="BY525" s="91"/>
      <c r="BZ525" s="99"/>
    </row>
    <row r="526" spans="17:78" ht="12.75">
      <c r="Q526" s="2"/>
      <c r="S526" s="2"/>
      <c r="U526" s="2"/>
      <c r="W526" s="2"/>
      <c r="Y526" s="2"/>
      <c r="AA526" s="2"/>
      <c r="BR526" s="52"/>
      <c r="BY526" s="91"/>
      <c r="BZ526" s="99"/>
    </row>
    <row r="527" spans="17:78" ht="12.75">
      <c r="Q527" s="2"/>
      <c r="S527" s="2"/>
      <c r="U527" s="2"/>
      <c r="W527" s="2"/>
      <c r="Y527" s="2"/>
      <c r="AA527" s="2"/>
      <c r="BR527" s="52"/>
      <c r="BY527" s="91"/>
      <c r="BZ527" s="99"/>
    </row>
    <row r="528" spans="17:78" ht="12.75">
      <c r="Q528" s="2"/>
      <c r="S528" s="2"/>
      <c r="U528" s="2"/>
      <c r="W528" s="2"/>
      <c r="Y528" s="2"/>
      <c r="AA528" s="2"/>
      <c r="BR528" s="52"/>
      <c r="BY528" s="91"/>
      <c r="BZ528" s="99"/>
    </row>
    <row r="529" spans="17:78" ht="12.75">
      <c r="Q529" s="2"/>
      <c r="S529" s="2"/>
      <c r="U529" s="2"/>
      <c r="W529" s="2"/>
      <c r="Y529" s="2"/>
      <c r="AA529" s="2"/>
      <c r="BR529" s="52"/>
      <c r="BY529" s="91"/>
      <c r="BZ529" s="99"/>
    </row>
    <row r="530" spans="17:78" ht="12.75">
      <c r="Q530" s="2"/>
      <c r="S530" s="2"/>
      <c r="U530" s="2"/>
      <c r="W530" s="2"/>
      <c r="Y530" s="2"/>
      <c r="AA530" s="2"/>
      <c r="BR530" s="52"/>
      <c r="BY530" s="91"/>
      <c r="BZ530" s="99"/>
    </row>
    <row r="531" spans="17:78" ht="12.75">
      <c r="Q531" s="2"/>
      <c r="S531" s="2"/>
      <c r="U531" s="2"/>
      <c r="W531" s="2"/>
      <c r="Y531" s="2"/>
      <c r="AA531" s="2"/>
      <c r="BR531" s="52"/>
      <c r="BY531" s="91"/>
      <c r="BZ531" s="99"/>
    </row>
    <row r="532" spans="17:78" ht="12.75">
      <c r="Q532" s="2"/>
      <c r="S532" s="2"/>
      <c r="U532" s="2"/>
      <c r="W532" s="2"/>
      <c r="Y532" s="2"/>
      <c r="AA532" s="2"/>
      <c r="BR532" s="52"/>
      <c r="BY532" s="91"/>
      <c r="BZ532" s="99"/>
    </row>
    <row r="533" spans="17:78" ht="12.75">
      <c r="Q533" s="2"/>
      <c r="S533" s="2"/>
      <c r="U533" s="2"/>
      <c r="W533" s="2"/>
      <c r="Y533" s="2"/>
      <c r="AA533" s="2"/>
      <c r="BR533" s="52"/>
      <c r="BY533" s="91"/>
      <c r="BZ533" s="99"/>
    </row>
    <row r="534" spans="17:78" ht="12.75">
      <c r="Q534" s="2"/>
      <c r="S534" s="2"/>
      <c r="U534" s="2"/>
      <c r="W534" s="2"/>
      <c r="Y534" s="2"/>
      <c r="AA534" s="2"/>
      <c r="BR534" s="52"/>
      <c r="BY534" s="91"/>
      <c r="BZ534" s="99"/>
    </row>
    <row r="535" spans="17:78" ht="12.75">
      <c r="Q535" s="2"/>
      <c r="S535" s="2"/>
      <c r="U535" s="2"/>
      <c r="W535" s="2"/>
      <c r="Y535" s="2"/>
      <c r="AA535" s="2"/>
      <c r="BR535" s="52"/>
      <c r="BY535" s="91"/>
      <c r="BZ535" s="99"/>
    </row>
    <row r="536" spans="17:78" ht="12.75">
      <c r="Q536" s="2"/>
      <c r="S536" s="2"/>
      <c r="U536" s="2"/>
      <c r="W536" s="2"/>
      <c r="Y536" s="2"/>
      <c r="AA536" s="2"/>
      <c r="BR536" s="52"/>
      <c r="BY536" s="91"/>
      <c r="BZ536" s="99"/>
    </row>
    <row r="537" spans="17:78" ht="12.75">
      <c r="Q537" s="2"/>
      <c r="S537" s="2"/>
      <c r="U537" s="2"/>
      <c r="W537" s="2"/>
      <c r="Y537" s="2"/>
      <c r="AA537" s="2"/>
      <c r="BR537" s="52"/>
      <c r="BY537" s="91"/>
      <c r="BZ537" s="99"/>
    </row>
    <row r="538" spans="17:78" ht="12.75">
      <c r="Q538" s="2"/>
      <c r="S538" s="2"/>
      <c r="U538" s="2"/>
      <c r="W538" s="2"/>
      <c r="Y538" s="2"/>
      <c r="AA538" s="2"/>
      <c r="BR538" s="52"/>
      <c r="BY538" s="91"/>
      <c r="BZ538" s="99"/>
    </row>
    <row r="539" spans="17:78" ht="12.75">
      <c r="Q539" s="2"/>
      <c r="S539" s="2"/>
      <c r="U539" s="2"/>
      <c r="W539" s="2"/>
      <c r="Y539" s="2"/>
      <c r="AA539" s="2"/>
      <c r="BR539" s="52"/>
      <c r="BY539" s="91"/>
      <c r="BZ539" s="99"/>
    </row>
    <row r="540" spans="17:78" ht="12.75">
      <c r="Q540" s="2"/>
      <c r="S540" s="2"/>
      <c r="U540" s="2"/>
      <c r="W540" s="2"/>
      <c r="Y540" s="2"/>
      <c r="AA540" s="2"/>
      <c r="BR540" s="52"/>
      <c r="BY540" s="91"/>
      <c r="BZ540" s="99"/>
    </row>
    <row r="541" spans="17:78" ht="12.75">
      <c r="Q541" s="2"/>
      <c r="S541" s="2"/>
      <c r="U541" s="2"/>
      <c r="W541" s="2"/>
      <c r="Y541" s="2"/>
      <c r="AA541" s="2"/>
      <c r="BR541" s="52"/>
      <c r="BY541" s="91"/>
      <c r="BZ541" s="99"/>
    </row>
    <row r="542" spans="17:78" ht="12.75">
      <c r="Q542" s="2"/>
      <c r="S542" s="2"/>
      <c r="U542" s="2"/>
      <c r="W542" s="2"/>
      <c r="Y542" s="2"/>
      <c r="AA542" s="2"/>
      <c r="BR542" s="52"/>
      <c r="BY542" s="91"/>
      <c r="BZ542" s="99"/>
    </row>
    <row r="543" spans="17:78" ht="12.75">
      <c r="Q543" s="2"/>
      <c r="S543" s="2"/>
      <c r="U543" s="2"/>
      <c r="W543" s="2"/>
      <c r="Y543" s="2"/>
      <c r="AA543" s="2"/>
      <c r="BR543" s="52"/>
      <c r="BY543" s="91"/>
      <c r="BZ543" s="99"/>
    </row>
    <row r="544" spans="17:78" ht="12.75">
      <c r="Q544" s="2"/>
      <c r="S544" s="2"/>
      <c r="U544" s="2"/>
      <c r="W544" s="2"/>
      <c r="Y544" s="2"/>
      <c r="AA544" s="2"/>
      <c r="BR544" s="52"/>
      <c r="BY544" s="91"/>
      <c r="BZ544" s="99"/>
    </row>
    <row r="545" spans="17:78" ht="12.75">
      <c r="Q545" s="2"/>
      <c r="S545" s="2"/>
      <c r="U545" s="2"/>
      <c r="W545" s="2"/>
      <c r="Y545" s="2"/>
      <c r="AA545" s="2"/>
      <c r="BR545" s="52"/>
      <c r="BY545" s="91"/>
      <c r="BZ545" s="99"/>
    </row>
    <row r="546" spans="17:78" ht="12.75">
      <c r="Q546" s="2"/>
      <c r="S546" s="2"/>
      <c r="U546" s="2"/>
      <c r="W546" s="2"/>
      <c r="Y546" s="2"/>
      <c r="AA546" s="2"/>
      <c r="BR546" s="52"/>
      <c r="BY546" s="91"/>
      <c r="BZ546" s="99"/>
    </row>
    <row r="547" spans="17:78" ht="12.75">
      <c r="Q547" s="2"/>
      <c r="S547" s="2"/>
      <c r="U547" s="2"/>
      <c r="W547" s="2"/>
      <c r="Y547" s="2"/>
      <c r="AA547" s="2"/>
      <c r="BR547" s="52"/>
      <c r="BY547" s="91"/>
      <c r="BZ547" s="99"/>
    </row>
    <row r="548" spans="17:78" ht="12.75">
      <c r="Q548" s="2"/>
      <c r="S548" s="2"/>
      <c r="U548" s="2"/>
      <c r="W548" s="2"/>
      <c r="Y548" s="2"/>
      <c r="AA548" s="2"/>
      <c r="BR548" s="52"/>
      <c r="BY548" s="91"/>
      <c r="BZ548" s="99"/>
    </row>
    <row r="549" spans="17:78" ht="12.75">
      <c r="Q549" s="2"/>
      <c r="S549" s="2"/>
      <c r="U549" s="2"/>
      <c r="W549" s="2"/>
      <c r="Y549" s="2"/>
      <c r="AA549" s="2"/>
      <c r="BR549" s="52"/>
      <c r="BY549" s="91"/>
      <c r="BZ549" s="99"/>
    </row>
    <row r="550" spans="17:78" ht="12.75">
      <c r="Q550" s="2"/>
      <c r="S550" s="2"/>
      <c r="U550" s="2"/>
      <c r="W550" s="2"/>
      <c r="Y550" s="2"/>
      <c r="AA550" s="2"/>
      <c r="BR550" s="52"/>
      <c r="BY550" s="91"/>
      <c r="BZ550" s="99"/>
    </row>
    <row r="551" spans="17:78" ht="12.75">
      <c r="Q551" s="2"/>
      <c r="S551" s="2"/>
      <c r="U551" s="2"/>
      <c r="W551" s="2"/>
      <c r="Y551" s="2"/>
      <c r="AA551" s="2"/>
      <c r="BR551" s="52"/>
      <c r="BY551" s="91"/>
      <c r="BZ551" s="99"/>
    </row>
    <row r="552" spans="17:78" ht="12.75">
      <c r="Q552" s="2"/>
      <c r="S552" s="2"/>
      <c r="U552" s="2"/>
      <c r="W552" s="2"/>
      <c r="Y552" s="2"/>
      <c r="AA552" s="2"/>
      <c r="BR552" s="52"/>
      <c r="BY552" s="91"/>
      <c r="BZ552" s="99"/>
    </row>
    <row r="553" spans="17:78" ht="12.75">
      <c r="Q553" s="2"/>
      <c r="S553" s="2"/>
      <c r="U553" s="2"/>
      <c r="W553" s="2"/>
      <c r="Y553" s="2"/>
      <c r="AA553" s="2"/>
      <c r="BR553" s="52"/>
      <c r="BY553" s="91"/>
      <c r="BZ553" s="99"/>
    </row>
    <row r="554" spans="17:78" ht="12.75">
      <c r="Q554" s="2"/>
      <c r="S554" s="2"/>
      <c r="U554" s="2"/>
      <c r="W554" s="2"/>
      <c r="Y554" s="2"/>
      <c r="AA554" s="2"/>
      <c r="BR554" s="52"/>
      <c r="BY554" s="91"/>
      <c r="BZ554" s="99"/>
    </row>
    <row r="555" spans="17:78" ht="12.75">
      <c r="Q555" s="2"/>
      <c r="S555" s="2"/>
      <c r="U555" s="2"/>
      <c r="W555" s="2"/>
      <c r="Y555" s="2"/>
      <c r="AA555" s="2"/>
      <c r="BR555" s="52"/>
      <c r="BY555" s="91"/>
      <c r="BZ555" s="99"/>
    </row>
    <row r="556" spans="17:78" ht="12.75">
      <c r="Q556" s="2"/>
      <c r="S556" s="2"/>
      <c r="U556" s="2"/>
      <c r="W556" s="2"/>
      <c r="Y556" s="2"/>
      <c r="AA556" s="2"/>
      <c r="BR556" s="52"/>
      <c r="BY556" s="91"/>
      <c r="BZ556" s="99"/>
    </row>
    <row r="557" spans="17:78" ht="12.75">
      <c r="Q557" s="2"/>
      <c r="S557" s="2"/>
      <c r="U557" s="2"/>
      <c r="W557" s="2"/>
      <c r="Y557" s="2"/>
      <c r="AA557" s="2"/>
      <c r="BR557" s="52"/>
      <c r="BY557" s="91"/>
      <c r="BZ557" s="99"/>
    </row>
    <row r="558" spans="17:78" ht="12.75">
      <c r="Q558" s="2"/>
      <c r="S558" s="2"/>
      <c r="U558" s="2"/>
      <c r="W558" s="2"/>
      <c r="Y558" s="2"/>
      <c r="AA558" s="2"/>
      <c r="BR558" s="52"/>
      <c r="BY558" s="91"/>
      <c r="BZ558" s="99"/>
    </row>
    <row r="559" spans="17:78" ht="12.75">
      <c r="Q559" s="2"/>
      <c r="S559" s="2"/>
      <c r="U559" s="2"/>
      <c r="W559" s="2"/>
      <c r="Y559" s="2"/>
      <c r="AA559" s="2"/>
      <c r="BR559" s="52"/>
      <c r="BY559" s="91"/>
      <c r="BZ559" s="99"/>
    </row>
    <row r="560" spans="17:78" ht="12.75">
      <c r="Q560" s="2"/>
      <c r="S560" s="2"/>
      <c r="U560" s="2"/>
      <c r="W560" s="2"/>
      <c r="Y560" s="2"/>
      <c r="AA560" s="2"/>
      <c r="BR560" s="52"/>
      <c r="BY560" s="91"/>
      <c r="BZ560" s="99"/>
    </row>
    <row r="561" spans="17:78" ht="12.75">
      <c r="Q561" s="2"/>
      <c r="S561" s="2"/>
      <c r="U561" s="2"/>
      <c r="W561" s="2"/>
      <c r="Y561" s="2"/>
      <c r="AA561" s="2"/>
      <c r="BR561" s="52"/>
      <c r="BY561" s="91"/>
      <c r="BZ561" s="99"/>
    </row>
    <row r="562" spans="17:78" ht="12.75">
      <c r="Q562" s="2"/>
      <c r="S562" s="2"/>
      <c r="U562" s="2"/>
      <c r="W562" s="2"/>
      <c r="Y562" s="2"/>
      <c r="AA562" s="2"/>
      <c r="BR562" s="52"/>
      <c r="BY562" s="91"/>
      <c r="BZ562" s="99"/>
    </row>
    <row r="563" spans="17:78" ht="12.75">
      <c r="Q563" s="2"/>
      <c r="S563" s="2"/>
      <c r="U563" s="2"/>
      <c r="W563" s="2"/>
      <c r="Y563" s="2"/>
      <c r="AA563" s="2"/>
      <c r="BR563" s="52"/>
      <c r="BY563" s="91"/>
      <c r="BZ563" s="99"/>
    </row>
    <row r="564" spans="17:78" ht="12.75">
      <c r="Q564" s="2"/>
      <c r="S564" s="2"/>
      <c r="U564" s="2"/>
      <c r="W564" s="2"/>
      <c r="Y564" s="2"/>
      <c r="AA564" s="2"/>
      <c r="BR564" s="52"/>
      <c r="BY564" s="91"/>
      <c r="BZ564" s="99"/>
    </row>
    <row r="565" spans="17:78" ht="12.75">
      <c r="Q565" s="2"/>
      <c r="S565" s="2"/>
      <c r="U565" s="2"/>
      <c r="W565" s="2"/>
      <c r="Y565" s="2"/>
      <c r="AA565" s="2"/>
      <c r="BR565" s="52"/>
      <c r="BY565" s="91"/>
      <c r="BZ565" s="99"/>
    </row>
    <row r="566" spans="17:78" ht="12.75">
      <c r="Q566" s="2"/>
      <c r="S566" s="2"/>
      <c r="U566" s="2"/>
      <c r="W566" s="2"/>
      <c r="Y566" s="2"/>
      <c r="AA566" s="2"/>
      <c r="BR566" s="52"/>
      <c r="BY566" s="91"/>
      <c r="BZ566" s="99"/>
    </row>
    <row r="567" spans="17:78" ht="12.75">
      <c r="Q567" s="2"/>
      <c r="S567" s="2"/>
      <c r="U567" s="2"/>
      <c r="W567" s="2"/>
      <c r="Y567" s="2"/>
      <c r="AA567" s="2"/>
      <c r="BR567" s="52"/>
      <c r="BY567" s="91"/>
      <c r="BZ567" s="99"/>
    </row>
    <row r="568" spans="17:78" ht="12.75">
      <c r="Q568" s="2"/>
      <c r="S568" s="2"/>
      <c r="U568" s="2"/>
      <c r="W568" s="2"/>
      <c r="Y568" s="2"/>
      <c r="AA568" s="2"/>
      <c r="BR568" s="52"/>
      <c r="BY568" s="91"/>
      <c r="BZ568" s="99"/>
    </row>
    <row r="569" spans="17:78" ht="12.75">
      <c r="Q569" s="2"/>
      <c r="S569" s="2"/>
      <c r="U569" s="2"/>
      <c r="W569" s="2"/>
      <c r="Y569" s="2"/>
      <c r="AA569" s="2"/>
      <c r="BR569" s="52"/>
      <c r="BY569" s="91"/>
      <c r="BZ569" s="99"/>
    </row>
    <row r="570" spans="17:78" ht="12.75">
      <c r="Q570" s="2"/>
      <c r="S570" s="2"/>
      <c r="U570" s="2"/>
      <c r="W570" s="2"/>
      <c r="Y570" s="2"/>
      <c r="AA570" s="2"/>
      <c r="BR570" s="52"/>
      <c r="BY570" s="91"/>
      <c r="BZ570" s="99"/>
    </row>
    <row r="571" spans="17:78" ht="12.75">
      <c r="Q571" s="2"/>
      <c r="S571" s="2"/>
      <c r="U571" s="2"/>
      <c r="W571" s="2"/>
      <c r="Y571" s="2"/>
      <c r="AA571" s="2"/>
      <c r="BR571" s="52"/>
      <c r="BY571" s="91"/>
      <c r="BZ571" s="99"/>
    </row>
    <row r="572" spans="17:78" ht="12.75">
      <c r="Q572" s="2"/>
      <c r="S572" s="2"/>
      <c r="U572" s="2"/>
      <c r="W572" s="2"/>
      <c r="Y572" s="2"/>
      <c r="AA572" s="2"/>
      <c r="BR572" s="52"/>
      <c r="BY572" s="91"/>
      <c r="BZ572" s="99"/>
    </row>
    <row r="573" spans="17:78" ht="12.75">
      <c r="Q573" s="2"/>
      <c r="S573" s="2"/>
      <c r="U573" s="2"/>
      <c r="W573" s="2"/>
      <c r="Y573" s="2"/>
      <c r="AA573" s="2"/>
      <c r="BR573" s="52"/>
      <c r="BY573" s="91"/>
      <c r="BZ573" s="99"/>
    </row>
    <row r="574" spans="17:78" ht="12.75">
      <c r="Q574" s="2"/>
      <c r="S574" s="2"/>
      <c r="U574" s="2"/>
      <c r="W574" s="2"/>
      <c r="Y574" s="2"/>
      <c r="AA574" s="2"/>
      <c r="BR574" s="52"/>
      <c r="BY574" s="91"/>
      <c r="BZ574" s="99"/>
    </row>
    <row r="575" spans="17:78" ht="12.75">
      <c r="Q575" s="2"/>
      <c r="S575" s="2"/>
      <c r="U575" s="2"/>
      <c r="W575" s="2"/>
      <c r="Y575" s="2"/>
      <c r="AA575" s="2"/>
      <c r="BR575" s="52"/>
      <c r="BY575" s="91"/>
      <c r="BZ575" s="99"/>
    </row>
    <row r="576" spans="17:78" ht="12.75">
      <c r="Q576" s="2"/>
      <c r="S576" s="2"/>
      <c r="U576" s="2"/>
      <c r="W576" s="2"/>
      <c r="Y576" s="2"/>
      <c r="AA576" s="2"/>
      <c r="BR576" s="52"/>
      <c r="BY576" s="91"/>
      <c r="BZ576" s="99"/>
    </row>
    <row r="577" spans="17:78" ht="12.75">
      <c r="Q577" s="2"/>
      <c r="S577" s="2"/>
      <c r="U577" s="2"/>
      <c r="W577" s="2"/>
      <c r="Y577" s="2"/>
      <c r="AA577" s="2"/>
      <c r="BR577" s="52"/>
      <c r="BY577" s="91"/>
      <c r="BZ577" s="99"/>
    </row>
    <row r="578" spans="17:78" ht="12.75">
      <c r="Q578" s="2"/>
      <c r="S578" s="2"/>
      <c r="U578" s="2"/>
      <c r="W578" s="2"/>
      <c r="Y578" s="2"/>
      <c r="AA578" s="2"/>
      <c r="BR578" s="52"/>
      <c r="BY578" s="91"/>
      <c r="BZ578" s="99"/>
    </row>
    <row r="579" spans="17:78" ht="12.75">
      <c r="Q579" s="2"/>
      <c r="S579" s="2"/>
      <c r="U579" s="2"/>
      <c r="W579" s="2"/>
      <c r="Y579" s="2"/>
      <c r="AA579" s="2"/>
      <c r="BR579" s="52"/>
      <c r="BY579" s="91"/>
      <c r="BZ579" s="99"/>
    </row>
    <row r="580" spans="17:78" ht="12.75">
      <c r="Q580" s="2"/>
      <c r="S580" s="2"/>
      <c r="U580" s="2"/>
      <c r="W580" s="2"/>
      <c r="Y580" s="2"/>
      <c r="AA580" s="2"/>
      <c r="BR580" s="52"/>
      <c r="BY580" s="91"/>
      <c r="BZ580" s="99"/>
    </row>
    <row r="581" spans="17:78" ht="12.75">
      <c r="Q581" s="2"/>
      <c r="S581" s="2"/>
      <c r="U581" s="2"/>
      <c r="W581" s="2"/>
      <c r="Y581" s="2"/>
      <c r="AA581" s="2"/>
      <c r="BR581" s="52"/>
      <c r="BY581" s="91"/>
      <c r="BZ581" s="99"/>
    </row>
    <row r="582" spans="17:78" ht="12.75">
      <c r="Q582" s="2"/>
      <c r="S582" s="2"/>
      <c r="U582" s="2"/>
      <c r="W582" s="2"/>
      <c r="Y582" s="2"/>
      <c r="AA582" s="2"/>
      <c r="BR582" s="52"/>
      <c r="BY582" s="91"/>
      <c r="BZ582" s="99"/>
    </row>
    <row r="583" spans="17:78" ht="12.75">
      <c r="Q583" s="2"/>
      <c r="S583" s="2"/>
      <c r="U583" s="2"/>
      <c r="W583" s="2"/>
      <c r="Y583" s="2"/>
      <c r="AA583" s="2"/>
      <c r="BR583" s="52"/>
      <c r="BY583" s="91"/>
      <c r="BZ583" s="99"/>
    </row>
    <row r="584" spans="17:78" ht="12.75">
      <c r="Q584" s="2"/>
      <c r="S584" s="2"/>
      <c r="U584" s="2"/>
      <c r="W584" s="2"/>
      <c r="Y584" s="2"/>
      <c r="AA584" s="2"/>
      <c r="BR584" s="52"/>
      <c r="BY584" s="91"/>
      <c r="BZ584" s="99"/>
    </row>
    <row r="585" spans="17:78" ht="12.75">
      <c r="Q585" s="2"/>
      <c r="S585" s="2"/>
      <c r="U585" s="2"/>
      <c r="W585" s="2"/>
      <c r="Y585" s="2"/>
      <c r="AA585" s="2"/>
      <c r="BR585" s="52"/>
      <c r="BY585" s="91"/>
      <c r="BZ585" s="99"/>
    </row>
    <row r="586" spans="17:78" ht="12.75">
      <c r="Q586" s="2"/>
      <c r="S586" s="2"/>
      <c r="U586" s="2"/>
      <c r="W586" s="2"/>
      <c r="Y586" s="2"/>
      <c r="AA586" s="2"/>
      <c r="BR586" s="52"/>
      <c r="BY586" s="91"/>
      <c r="BZ586" s="99"/>
    </row>
    <row r="587" spans="17:78" ht="12.75">
      <c r="Q587" s="2"/>
      <c r="S587" s="2"/>
      <c r="U587" s="2"/>
      <c r="W587" s="2"/>
      <c r="Y587" s="2"/>
      <c r="AA587" s="2"/>
      <c r="BR587" s="52"/>
      <c r="BY587" s="91"/>
      <c r="BZ587" s="99"/>
    </row>
    <row r="588" spans="17:78" ht="12.75">
      <c r="Q588" s="2"/>
      <c r="S588" s="2"/>
      <c r="U588" s="2"/>
      <c r="W588" s="2"/>
      <c r="Y588" s="2"/>
      <c r="AA588" s="2"/>
      <c r="BR588" s="52"/>
      <c r="BY588" s="91"/>
      <c r="BZ588" s="99"/>
    </row>
    <row r="589" spans="17:78" ht="12.75">
      <c r="Q589" s="2"/>
      <c r="S589" s="2"/>
      <c r="U589" s="2"/>
      <c r="W589" s="2"/>
      <c r="Y589" s="2"/>
      <c r="AA589" s="2"/>
      <c r="BR589" s="52"/>
      <c r="BY589" s="91"/>
      <c r="BZ589" s="99"/>
    </row>
    <row r="590" spans="17:78" ht="12.75">
      <c r="Q590" s="2"/>
      <c r="S590" s="2"/>
      <c r="U590" s="2"/>
      <c r="W590" s="2"/>
      <c r="Y590" s="2"/>
      <c r="AA590" s="2"/>
      <c r="BR590" s="52"/>
      <c r="BY590" s="91"/>
      <c r="BZ590" s="99"/>
    </row>
    <row r="591" spans="17:78" ht="12.75">
      <c r="Q591" s="2"/>
      <c r="S591" s="2"/>
      <c r="U591" s="2"/>
      <c r="W591" s="2"/>
      <c r="Y591" s="2"/>
      <c r="AA591" s="2"/>
      <c r="BR591" s="52"/>
      <c r="BY591" s="91"/>
      <c r="BZ591" s="99"/>
    </row>
    <row r="592" spans="17:78" ht="12.75">
      <c r="Q592" s="2"/>
      <c r="S592" s="2"/>
      <c r="U592" s="2"/>
      <c r="W592" s="2"/>
      <c r="Y592" s="2"/>
      <c r="AA592" s="2"/>
      <c r="BR592" s="52"/>
      <c r="BY592" s="91"/>
      <c r="BZ592" s="99"/>
    </row>
    <row r="593" spans="17:78" ht="12.75">
      <c r="Q593" s="2"/>
      <c r="S593" s="2"/>
      <c r="U593" s="2"/>
      <c r="W593" s="2"/>
      <c r="Y593" s="2"/>
      <c r="AA593" s="2"/>
      <c r="BR593" s="52"/>
      <c r="BY593" s="91"/>
      <c r="BZ593" s="99"/>
    </row>
    <row r="594" spans="17:78" ht="12.75">
      <c r="Q594" s="2"/>
      <c r="S594" s="2"/>
      <c r="U594" s="2"/>
      <c r="W594" s="2"/>
      <c r="Y594" s="2"/>
      <c r="AA594" s="2"/>
      <c r="BR594" s="52"/>
      <c r="BY594" s="91"/>
      <c r="BZ594" s="99"/>
    </row>
    <row r="595" spans="17:78" ht="12.75">
      <c r="Q595" s="2"/>
      <c r="S595" s="2"/>
      <c r="U595" s="2"/>
      <c r="W595" s="2"/>
      <c r="Y595" s="2"/>
      <c r="AA595" s="2"/>
      <c r="BR595" s="52"/>
      <c r="BY595" s="91"/>
      <c r="BZ595" s="99"/>
    </row>
    <row r="596" spans="17:78" ht="12.75">
      <c r="Q596" s="2"/>
      <c r="S596" s="2"/>
      <c r="U596" s="2"/>
      <c r="W596" s="2"/>
      <c r="Y596" s="2"/>
      <c r="AA596" s="2"/>
      <c r="BR596" s="52"/>
      <c r="BY596" s="91"/>
      <c r="BZ596" s="99"/>
    </row>
    <row r="597" spans="17:78" ht="12.75">
      <c r="Q597" s="2"/>
      <c r="S597" s="2"/>
      <c r="U597" s="2"/>
      <c r="W597" s="2"/>
      <c r="Y597" s="2"/>
      <c r="AA597" s="2"/>
      <c r="BR597" s="52"/>
      <c r="BY597" s="91"/>
      <c r="BZ597" s="99"/>
    </row>
    <row r="598" spans="17:78" ht="12.75">
      <c r="Q598" s="2"/>
      <c r="S598" s="2"/>
      <c r="U598" s="2"/>
      <c r="W598" s="2"/>
      <c r="Y598" s="2"/>
      <c r="AA598" s="2"/>
      <c r="BR598" s="52"/>
      <c r="BY598" s="91"/>
      <c r="BZ598" s="99"/>
    </row>
    <row r="599" spans="17:78" ht="12.75">
      <c r="Q599" s="2"/>
      <c r="S599" s="2"/>
      <c r="U599" s="2"/>
      <c r="W599" s="2"/>
      <c r="Y599" s="2"/>
      <c r="AA599" s="2"/>
      <c r="BR599" s="52"/>
      <c r="BY599" s="91"/>
      <c r="BZ599" s="99"/>
    </row>
    <row r="600" spans="17:78" ht="12.75">
      <c r="Q600" s="2"/>
      <c r="S600" s="2"/>
      <c r="U600" s="2"/>
      <c r="W600" s="2"/>
      <c r="Y600" s="2"/>
      <c r="AA600" s="2"/>
      <c r="BR600" s="52"/>
      <c r="BY600" s="91"/>
      <c r="BZ600" s="99"/>
    </row>
    <row r="601" spans="17:78" ht="12.75">
      <c r="Q601" s="2"/>
      <c r="S601" s="2"/>
      <c r="U601" s="2"/>
      <c r="W601" s="2"/>
      <c r="Y601" s="2"/>
      <c r="AA601" s="2"/>
      <c r="BR601" s="52"/>
      <c r="BY601" s="91"/>
      <c r="BZ601" s="99"/>
    </row>
    <row r="602" spans="17:78" ht="12.75">
      <c r="Q602" s="2"/>
      <c r="S602" s="2"/>
      <c r="U602" s="2"/>
      <c r="W602" s="2"/>
      <c r="Y602" s="2"/>
      <c r="AA602" s="2"/>
      <c r="BR602" s="52"/>
      <c r="BY602" s="91"/>
      <c r="BZ602" s="99"/>
    </row>
    <row r="603" spans="17:78" ht="12.75">
      <c r="Q603" s="2"/>
      <c r="S603" s="2"/>
      <c r="U603" s="2"/>
      <c r="W603" s="2"/>
      <c r="Y603" s="2"/>
      <c r="AA603" s="2"/>
      <c r="BR603" s="52"/>
      <c r="BY603" s="91"/>
      <c r="BZ603" s="99"/>
    </row>
    <row r="604" spans="17:78" ht="12.75">
      <c r="Q604" s="2"/>
      <c r="S604" s="2"/>
      <c r="U604" s="2"/>
      <c r="W604" s="2"/>
      <c r="Y604" s="2"/>
      <c r="AA604" s="2"/>
      <c r="BR604" s="52"/>
      <c r="BY604" s="91"/>
      <c r="BZ604" s="99"/>
    </row>
    <row r="605" spans="17:78" ht="12.75">
      <c r="Q605" s="2"/>
      <c r="S605" s="2"/>
      <c r="U605" s="2"/>
      <c r="W605" s="2"/>
      <c r="Y605" s="2"/>
      <c r="AA605" s="2"/>
      <c r="BR605" s="52"/>
      <c r="BY605" s="91"/>
      <c r="BZ605" s="99"/>
    </row>
    <row r="606" spans="17:78" ht="12.75">
      <c r="Q606" s="2"/>
      <c r="S606" s="2"/>
      <c r="U606" s="2"/>
      <c r="W606" s="2"/>
      <c r="Y606" s="2"/>
      <c r="AA606" s="2"/>
      <c r="BR606" s="52"/>
      <c r="BY606" s="91"/>
      <c r="BZ606" s="99"/>
    </row>
    <row r="607" spans="17:78" ht="12.75">
      <c r="Q607" s="2"/>
      <c r="S607" s="2"/>
      <c r="U607" s="2"/>
      <c r="W607" s="2"/>
      <c r="Y607" s="2"/>
      <c r="AA607" s="2"/>
      <c r="BR607" s="52"/>
      <c r="BY607" s="91"/>
      <c r="BZ607" s="99"/>
    </row>
    <row r="608" spans="17:78" ht="12.75">
      <c r="Q608" s="2"/>
      <c r="S608" s="2"/>
      <c r="U608" s="2"/>
      <c r="W608" s="2"/>
      <c r="Y608" s="2"/>
      <c r="AA608" s="2"/>
      <c r="BR608" s="52"/>
      <c r="BY608" s="91"/>
      <c r="BZ608" s="99"/>
    </row>
    <row r="609" spans="17:78" ht="12.75">
      <c r="Q609" s="2"/>
      <c r="S609" s="2"/>
      <c r="U609" s="2"/>
      <c r="W609" s="2"/>
      <c r="Y609" s="2"/>
      <c r="AA609" s="2"/>
      <c r="BR609" s="52"/>
      <c r="BY609" s="91"/>
      <c r="BZ609" s="99"/>
    </row>
    <row r="610" spans="17:78" ht="12.75">
      <c r="Q610" s="2"/>
      <c r="S610" s="2"/>
      <c r="U610" s="2"/>
      <c r="W610" s="2"/>
      <c r="Y610" s="2"/>
      <c r="AA610" s="2"/>
      <c r="BR610" s="52"/>
      <c r="BY610" s="91"/>
      <c r="BZ610" s="99"/>
    </row>
    <row r="611" spans="17:78" ht="12.75">
      <c r="Q611" s="2"/>
      <c r="S611" s="2"/>
      <c r="U611" s="2"/>
      <c r="W611" s="2"/>
      <c r="Y611" s="2"/>
      <c r="AA611" s="2"/>
      <c r="BR611" s="52"/>
      <c r="BY611" s="91"/>
      <c r="BZ611" s="99"/>
    </row>
    <row r="612" spans="17:78" ht="12.75">
      <c r="Q612" s="2"/>
      <c r="S612" s="2"/>
      <c r="U612" s="2"/>
      <c r="W612" s="2"/>
      <c r="Y612" s="2"/>
      <c r="AA612" s="2"/>
      <c r="BR612" s="52"/>
      <c r="BY612" s="91"/>
      <c r="BZ612" s="99"/>
    </row>
    <row r="613" spans="17:78" ht="12.75">
      <c r="Q613" s="2"/>
      <c r="S613" s="2"/>
      <c r="U613" s="2"/>
      <c r="W613" s="2"/>
      <c r="Y613" s="2"/>
      <c r="AA613" s="2"/>
      <c r="BR613" s="52"/>
      <c r="BY613" s="91"/>
      <c r="BZ613" s="99"/>
    </row>
    <row r="614" spans="17:78" ht="12.75">
      <c r="Q614" s="2"/>
      <c r="S614" s="2"/>
      <c r="U614" s="2"/>
      <c r="W614" s="2"/>
      <c r="Y614" s="2"/>
      <c r="AA614" s="2"/>
      <c r="BR614" s="52"/>
      <c r="BY614" s="91"/>
      <c r="BZ614" s="99"/>
    </row>
    <row r="615" spans="17:78" ht="12.75">
      <c r="Q615" s="2"/>
      <c r="S615" s="2"/>
      <c r="U615" s="2"/>
      <c r="W615" s="2"/>
      <c r="Y615" s="2"/>
      <c r="AA615" s="2"/>
      <c r="BR615" s="52"/>
      <c r="BY615" s="91"/>
      <c r="BZ615" s="99"/>
    </row>
    <row r="616" spans="17:78" ht="12.75">
      <c r="Q616" s="2"/>
      <c r="S616" s="2"/>
      <c r="U616" s="2"/>
      <c r="W616" s="2"/>
      <c r="Y616" s="2"/>
      <c r="AA616" s="2"/>
      <c r="BR616" s="52"/>
      <c r="BY616" s="91"/>
      <c r="BZ616" s="99"/>
    </row>
    <row r="617" spans="17:78" ht="12.75">
      <c r="Q617" s="2"/>
      <c r="S617" s="2"/>
      <c r="U617" s="2"/>
      <c r="W617" s="2"/>
      <c r="Y617" s="2"/>
      <c r="AA617" s="2"/>
      <c r="BR617" s="52"/>
      <c r="BY617" s="91"/>
      <c r="BZ617" s="99"/>
    </row>
    <row r="618" spans="17:78" ht="12.75">
      <c r="Q618" s="2"/>
      <c r="S618" s="2"/>
      <c r="U618" s="2"/>
      <c r="W618" s="2"/>
      <c r="Y618" s="2"/>
      <c r="AA618" s="2"/>
      <c r="BR618" s="52"/>
      <c r="BY618" s="91"/>
      <c r="BZ618" s="99"/>
    </row>
    <row r="619" spans="17:78" ht="12.75">
      <c r="Q619" s="2"/>
      <c r="S619" s="2"/>
      <c r="U619" s="2"/>
      <c r="W619" s="2"/>
      <c r="Y619" s="2"/>
      <c r="AA619" s="2"/>
      <c r="BR619" s="52"/>
      <c r="BY619" s="91"/>
      <c r="BZ619" s="99"/>
    </row>
    <row r="620" spans="17:78" ht="12.75">
      <c r="Q620" s="2"/>
      <c r="S620" s="2"/>
      <c r="U620" s="2"/>
      <c r="W620" s="2"/>
      <c r="Y620" s="2"/>
      <c r="AA620" s="2"/>
      <c r="BR620" s="52"/>
      <c r="BY620" s="91"/>
      <c r="BZ620" s="99"/>
    </row>
    <row r="621" spans="17:78" ht="12.75">
      <c r="Q621" s="2"/>
      <c r="S621" s="2"/>
      <c r="U621" s="2"/>
      <c r="W621" s="2"/>
      <c r="Y621" s="2"/>
      <c r="AA621" s="2"/>
      <c r="BR621" s="52"/>
      <c r="BY621" s="91"/>
      <c r="BZ621" s="99"/>
    </row>
    <row r="622" spans="17:78" ht="12.75">
      <c r="Q622" s="2"/>
      <c r="S622" s="2"/>
      <c r="U622" s="2"/>
      <c r="W622" s="2"/>
      <c r="Y622" s="2"/>
      <c r="AA622" s="2"/>
      <c r="BR622" s="52"/>
      <c r="BY622" s="91"/>
      <c r="BZ622" s="99"/>
    </row>
    <row r="623" spans="17:78" ht="12.75">
      <c r="Q623" s="2"/>
      <c r="S623" s="2"/>
      <c r="U623" s="2"/>
      <c r="W623" s="2"/>
      <c r="Y623" s="2"/>
      <c r="AA623" s="2"/>
      <c r="BR623" s="52"/>
      <c r="BY623" s="91"/>
      <c r="BZ623" s="99"/>
    </row>
    <row r="624" spans="17:78" ht="12.75">
      <c r="Q624" s="2"/>
      <c r="S624" s="2"/>
      <c r="U624" s="2"/>
      <c r="W624" s="2"/>
      <c r="Y624" s="2"/>
      <c r="AA624" s="2"/>
      <c r="BR624" s="52"/>
      <c r="BY624" s="91"/>
      <c r="BZ624" s="99"/>
    </row>
    <row r="625" spans="17:78" ht="12.75">
      <c r="Q625" s="2"/>
      <c r="S625" s="2"/>
      <c r="U625" s="2"/>
      <c r="W625" s="2"/>
      <c r="Y625" s="2"/>
      <c r="AA625" s="2"/>
      <c r="BR625" s="52"/>
      <c r="BY625" s="91"/>
      <c r="BZ625" s="99"/>
    </row>
    <row r="626" spans="17:78" ht="12.75">
      <c r="Q626" s="2"/>
      <c r="S626" s="2"/>
      <c r="U626" s="2"/>
      <c r="W626" s="2"/>
      <c r="Y626" s="2"/>
      <c r="AA626" s="2"/>
      <c r="BR626" s="52"/>
      <c r="BY626" s="91"/>
      <c r="BZ626" s="99"/>
    </row>
    <row r="627" spans="17:78" ht="12.75">
      <c r="Q627" s="2"/>
      <c r="S627" s="2"/>
      <c r="U627" s="2"/>
      <c r="W627" s="2"/>
      <c r="Y627" s="2"/>
      <c r="AA627" s="2"/>
      <c r="BR627" s="52"/>
      <c r="BY627" s="91"/>
      <c r="BZ627" s="99"/>
    </row>
    <row r="628" spans="17:78" ht="12.75">
      <c r="Q628" s="2"/>
      <c r="S628" s="2"/>
      <c r="U628" s="2"/>
      <c r="W628" s="2"/>
      <c r="Y628" s="2"/>
      <c r="AA628" s="2"/>
      <c r="BR628" s="52"/>
      <c r="BY628" s="91"/>
      <c r="BZ628" s="99"/>
    </row>
    <row r="629" spans="17:78" ht="12.75">
      <c r="Q629" s="2"/>
      <c r="S629" s="2"/>
      <c r="U629" s="2"/>
      <c r="W629" s="2"/>
      <c r="Y629" s="2"/>
      <c r="AA629" s="2"/>
      <c r="BR629" s="52"/>
      <c r="BY629" s="91"/>
      <c r="BZ629" s="99"/>
    </row>
    <row r="630" spans="17:78" ht="12.75">
      <c r="Q630" s="2"/>
      <c r="S630" s="2"/>
      <c r="U630" s="2"/>
      <c r="W630" s="2"/>
      <c r="Y630" s="2"/>
      <c r="AA630" s="2"/>
      <c r="BR630" s="52"/>
      <c r="BY630" s="91"/>
      <c r="BZ630" s="99"/>
    </row>
    <row r="631" spans="17:78" ht="12.75">
      <c r="Q631" s="2"/>
      <c r="S631" s="2"/>
      <c r="U631" s="2"/>
      <c r="W631" s="2"/>
      <c r="Y631" s="2"/>
      <c r="AA631" s="2"/>
      <c r="BR631" s="52"/>
      <c r="BY631" s="91"/>
      <c r="BZ631" s="99"/>
    </row>
    <row r="632" spans="17:78" ht="12.75">
      <c r="Q632" s="2"/>
      <c r="S632" s="2"/>
      <c r="U632" s="2"/>
      <c r="W632" s="2"/>
      <c r="Y632" s="2"/>
      <c r="AA632" s="2"/>
      <c r="BR632" s="52"/>
      <c r="BY632" s="91"/>
      <c r="BZ632" s="99"/>
    </row>
    <row r="633" spans="17:78" ht="12.75">
      <c r="Q633" s="2"/>
      <c r="S633" s="2"/>
      <c r="U633" s="2"/>
      <c r="W633" s="2"/>
      <c r="Y633" s="2"/>
      <c r="AA633" s="2"/>
      <c r="BR633" s="52"/>
      <c r="BY633" s="91"/>
      <c r="BZ633" s="99"/>
    </row>
    <row r="634" spans="17:78" ht="12.75">
      <c r="Q634" s="2"/>
      <c r="S634" s="2"/>
      <c r="U634" s="2"/>
      <c r="W634" s="2"/>
      <c r="Y634" s="2"/>
      <c r="AA634" s="2"/>
      <c r="BR634" s="52"/>
      <c r="BY634" s="91"/>
      <c r="BZ634" s="99"/>
    </row>
    <row r="635" spans="17:78" ht="12.75">
      <c r="Q635" s="2"/>
      <c r="S635" s="2"/>
      <c r="U635" s="2"/>
      <c r="W635" s="2"/>
      <c r="Y635" s="2"/>
      <c r="AA635" s="2"/>
      <c r="BR635" s="52"/>
      <c r="BY635" s="91"/>
      <c r="BZ635" s="99"/>
    </row>
    <row r="636" spans="17:78" ht="12.75">
      <c r="Q636" s="2"/>
      <c r="S636" s="2"/>
      <c r="U636" s="2"/>
      <c r="W636" s="2"/>
      <c r="Y636" s="2"/>
      <c r="AA636" s="2"/>
      <c r="BR636" s="52"/>
      <c r="BY636" s="91"/>
      <c r="BZ636" s="99"/>
    </row>
    <row r="637" spans="17:78" ht="12.75">
      <c r="Q637" s="2"/>
      <c r="S637" s="2"/>
      <c r="U637" s="2"/>
      <c r="W637" s="2"/>
      <c r="Y637" s="2"/>
      <c r="AA637" s="2"/>
      <c r="BR637" s="52"/>
      <c r="BY637" s="91"/>
      <c r="BZ637" s="99"/>
    </row>
    <row r="638" spans="17:78" ht="12.75">
      <c r="Q638" s="2"/>
      <c r="S638" s="2"/>
      <c r="U638" s="2"/>
      <c r="W638" s="2"/>
      <c r="Y638" s="2"/>
      <c r="AA638" s="2"/>
      <c r="BR638" s="52"/>
      <c r="BY638" s="91"/>
      <c r="BZ638" s="99"/>
    </row>
    <row r="639" spans="17:78" ht="12.75">
      <c r="Q639" s="2"/>
      <c r="S639" s="2"/>
      <c r="U639" s="2"/>
      <c r="W639" s="2"/>
      <c r="Y639" s="2"/>
      <c r="AA639" s="2"/>
      <c r="BR639" s="52"/>
      <c r="BY639" s="91"/>
      <c r="BZ639" s="99"/>
    </row>
    <row r="640" spans="17:78" ht="12.75">
      <c r="Q640" s="2"/>
      <c r="S640" s="2"/>
      <c r="U640" s="2"/>
      <c r="W640" s="2"/>
      <c r="Y640" s="2"/>
      <c r="AA640" s="2"/>
      <c r="BR640" s="52"/>
      <c r="BY640" s="91"/>
      <c r="BZ640" s="99"/>
    </row>
    <row r="641" spans="17:78" ht="12.75">
      <c r="Q641" s="2"/>
      <c r="S641" s="2"/>
      <c r="U641" s="2"/>
      <c r="W641" s="2"/>
      <c r="Y641" s="2"/>
      <c r="AA641" s="2"/>
      <c r="BR641" s="52"/>
      <c r="BY641" s="91"/>
      <c r="BZ641" s="99"/>
    </row>
    <row r="642" spans="17:78" ht="12.75">
      <c r="Q642" s="2"/>
      <c r="S642" s="2"/>
      <c r="U642" s="2"/>
      <c r="W642" s="2"/>
      <c r="Y642" s="2"/>
      <c r="AA642" s="2"/>
      <c r="BR642" s="52"/>
      <c r="BY642" s="91"/>
      <c r="BZ642" s="99"/>
    </row>
    <row r="643" spans="17:78" ht="12.75">
      <c r="Q643" s="2"/>
      <c r="S643" s="2"/>
      <c r="U643" s="2"/>
      <c r="W643" s="2"/>
      <c r="Y643" s="2"/>
      <c r="AA643" s="2"/>
      <c r="BR643" s="52"/>
      <c r="BY643" s="91"/>
      <c r="BZ643" s="99"/>
    </row>
    <row r="644" spans="17:78" ht="12.75">
      <c r="Q644" s="2"/>
      <c r="S644" s="2"/>
      <c r="U644" s="2"/>
      <c r="W644" s="2"/>
      <c r="Y644" s="2"/>
      <c r="AA644" s="2"/>
      <c r="BR644" s="52"/>
      <c r="BY644" s="91"/>
      <c r="BZ644" s="99"/>
    </row>
    <row r="645" spans="17:78" ht="12.75">
      <c r="Q645" s="2"/>
      <c r="S645" s="2"/>
      <c r="U645" s="2"/>
      <c r="W645" s="2"/>
      <c r="Y645" s="2"/>
      <c r="AA645" s="2"/>
      <c r="BR645" s="52"/>
      <c r="BY645" s="91"/>
      <c r="BZ645" s="99"/>
    </row>
    <row r="646" spans="17:78" ht="12.75">
      <c r="Q646" s="2"/>
      <c r="S646" s="2"/>
      <c r="U646" s="2"/>
      <c r="W646" s="2"/>
      <c r="Y646" s="2"/>
      <c r="AA646" s="2"/>
      <c r="BR646" s="52"/>
      <c r="BY646" s="91"/>
      <c r="BZ646" s="99"/>
    </row>
    <row r="647" spans="17:78" ht="12.75">
      <c r="Q647" s="2"/>
      <c r="S647" s="2"/>
      <c r="U647" s="2"/>
      <c r="W647" s="2"/>
      <c r="Y647" s="2"/>
      <c r="AA647" s="2"/>
      <c r="BR647" s="52"/>
      <c r="BY647" s="91"/>
      <c r="BZ647" s="99"/>
    </row>
    <row r="648" spans="17:78" ht="12.75">
      <c r="Q648" s="2"/>
      <c r="S648" s="2"/>
      <c r="U648" s="2"/>
      <c r="W648" s="2"/>
      <c r="Y648" s="2"/>
      <c r="AA648" s="2"/>
      <c r="BR648" s="52"/>
      <c r="BY648" s="91"/>
      <c r="BZ648" s="99"/>
    </row>
    <row r="649" spans="17:78" ht="12.75">
      <c r="Q649" s="2"/>
      <c r="S649" s="2"/>
      <c r="U649" s="2"/>
      <c r="W649" s="2"/>
      <c r="Y649" s="2"/>
      <c r="AA649" s="2"/>
      <c r="BR649" s="52"/>
      <c r="BY649" s="91"/>
      <c r="BZ649" s="99"/>
    </row>
    <row r="650" spans="17:78" ht="12.75">
      <c r="Q650" s="2"/>
      <c r="S650" s="2"/>
      <c r="U650" s="2"/>
      <c r="W650" s="2"/>
      <c r="Y650" s="2"/>
      <c r="AA650" s="2"/>
      <c r="BR650" s="52"/>
      <c r="BY650" s="91"/>
      <c r="BZ650" s="99"/>
    </row>
    <row r="651" spans="17:78" ht="12.75">
      <c r="Q651" s="2"/>
      <c r="S651" s="2"/>
      <c r="U651" s="2"/>
      <c r="W651" s="2"/>
      <c r="Y651" s="2"/>
      <c r="AA651" s="2"/>
      <c r="BR651" s="52"/>
      <c r="BY651" s="91"/>
      <c r="BZ651" s="99"/>
    </row>
    <row r="652" spans="17:78" ht="12.75">
      <c r="Q652" s="2"/>
      <c r="S652" s="2"/>
      <c r="U652" s="2"/>
      <c r="W652" s="2"/>
      <c r="Y652" s="2"/>
      <c r="AA652" s="2"/>
      <c r="BR652" s="52"/>
      <c r="BY652" s="91"/>
      <c r="BZ652" s="99"/>
    </row>
    <row r="653" spans="17:78" ht="12.75">
      <c r="Q653" s="2"/>
      <c r="S653" s="2"/>
      <c r="U653" s="2"/>
      <c r="W653" s="2"/>
      <c r="Y653" s="2"/>
      <c r="AA653" s="2"/>
      <c r="BR653" s="52"/>
      <c r="BY653" s="91"/>
      <c r="BZ653" s="99"/>
    </row>
    <row r="654" spans="17:78" ht="12.75">
      <c r="Q654" s="2"/>
      <c r="S654" s="2"/>
      <c r="U654" s="2"/>
      <c r="W654" s="2"/>
      <c r="Y654" s="2"/>
      <c r="AA654" s="2"/>
      <c r="BR654" s="52"/>
      <c r="BY654" s="91"/>
      <c r="BZ654" s="99"/>
    </row>
    <row r="655" spans="17:78" ht="12.75">
      <c r="Q655" s="2"/>
      <c r="S655" s="2"/>
      <c r="U655" s="2"/>
      <c r="W655" s="2"/>
      <c r="Y655" s="2"/>
      <c r="AA655" s="2"/>
      <c r="BR655" s="52"/>
      <c r="BY655" s="91"/>
      <c r="BZ655" s="99"/>
    </row>
    <row r="656" spans="17:78" ht="12.75">
      <c r="Q656" s="2"/>
      <c r="S656" s="2"/>
      <c r="U656" s="2"/>
      <c r="W656" s="2"/>
      <c r="Y656" s="2"/>
      <c r="AA656" s="2"/>
      <c r="BR656" s="52"/>
      <c r="BY656" s="91"/>
      <c r="BZ656" s="99"/>
    </row>
    <row r="657" spans="17:78" ht="12.75">
      <c r="Q657" s="2"/>
      <c r="S657" s="2"/>
      <c r="U657" s="2"/>
      <c r="W657" s="2"/>
      <c r="Y657" s="2"/>
      <c r="AA657" s="2"/>
      <c r="BR657" s="52"/>
      <c r="BY657" s="91"/>
      <c r="BZ657" s="99"/>
    </row>
    <row r="658" spans="17:78" ht="12.75">
      <c r="Q658" s="2"/>
      <c r="S658" s="2"/>
      <c r="U658" s="2"/>
      <c r="W658" s="2"/>
      <c r="Y658" s="2"/>
      <c r="AA658" s="2"/>
      <c r="BR658" s="52"/>
      <c r="BY658" s="91"/>
      <c r="BZ658" s="99"/>
    </row>
    <row r="659" spans="17:78" ht="12.75">
      <c r="Q659" s="2"/>
      <c r="S659" s="2"/>
      <c r="U659" s="2"/>
      <c r="W659" s="2"/>
      <c r="Y659" s="2"/>
      <c r="AA659" s="2"/>
      <c r="BR659" s="52"/>
      <c r="BY659" s="91"/>
      <c r="BZ659" s="99"/>
    </row>
    <row r="660" spans="17:78" ht="12.75">
      <c r="Q660" s="2"/>
      <c r="S660" s="2"/>
      <c r="U660" s="2"/>
      <c r="W660" s="2"/>
      <c r="Y660" s="2"/>
      <c r="AA660" s="2"/>
      <c r="BR660" s="52"/>
      <c r="BY660" s="91"/>
      <c r="BZ660" s="99"/>
    </row>
    <row r="661" spans="17:78" ht="12.75">
      <c r="Q661" s="2"/>
      <c r="S661" s="2"/>
      <c r="U661" s="2"/>
      <c r="W661" s="2"/>
      <c r="Y661" s="2"/>
      <c r="AA661" s="2"/>
      <c r="BR661" s="52"/>
      <c r="BY661" s="91"/>
      <c r="BZ661" s="99"/>
    </row>
    <row r="662" spans="17:78" ht="12.75">
      <c r="Q662" s="2"/>
      <c r="S662" s="2"/>
      <c r="U662" s="2"/>
      <c r="W662" s="2"/>
      <c r="Y662" s="2"/>
      <c r="AA662" s="2"/>
      <c r="BR662" s="52"/>
      <c r="BY662" s="91"/>
      <c r="BZ662" s="99"/>
    </row>
    <row r="663" spans="17:78" ht="12.75">
      <c r="Q663" s="2"/>
      <c r="S663" s="2"/>
      <c r="U663" s="2"/>
      <c r="W663" s="2"/>
      <c r="Y663" s="2"/>
      <c r="AA663" s="2"/>
      <c r="BR663" s="52"/>
      <c r="BY663" s="91"/>
      <c r="BZ663" s="99"/>
    </row>
    <row r="664" spans="17:78" ht="12.75">
      <c r="Q664" s="2"/>
      <c r="S664" s="2"/>
      <c r="U664" s="2"/>
      <c r="W664" s="2"/>
      <c r="Y664" s="2"/>
      <c r="AA664" s="2"/>
      <c r="BR664" s="52"/>
      <c r="BY664" s="91"/>
      <c r="BZ664" s="99"/>
    </row>
    <row r="665" spans="17:78" ht="12.75">
      <c r="Q665" s="2"/>
      <c r="S665" s="2"/>
      <c r="U665" s="2"/>
      <c r="W665" s="2"/>
      <c r="Y665" s="2"/>
      <c r="AA665" s="2"/>
      <c r="BR665" s="52"/>
      <c r="BY665" s="91"/>
      <c r="BZ665" s="99"/>
    </row>
    <row r="666" spans="17:78" ht="12.75">
      <c r="Q666" s="2"/>
      <c r="S666" s="2"/>
      <c r="U666" s="2"/>
      <c r="W666" s="2"/>
      <c r="Y666" s="2"/>
      <c r="AA666" s="2"/>
      <c r="BR666" s="52"/>
      <c r="BY666" s="91"/>
      <c r="BZ666" s="99"/>
    </row>
    <row r="667" spans="17:78" ht="12.75">
      <c r="Q667" s="2"/>
      <c r="S667" s="2"/>
      <c r="U667" s="2"/>
      <c r="W667" s="2"/>
      <c r="Y667" s="2"/>
      <c r="AA667" s="2"/>
      <c r="BR667" s="52"/>
      <c r="BY667" s="91"/>
      <c r="BZ667" s="99"/>
    </row>
    <row r="668" spans="17:78" ht="12.75">
      <c r="Q668" s="2"/>
      <c r="S668" s="2"/>
      <c r="U668" s="2"/>
      <c r="W668" s="2"/>
      <c r="Y668" s="2"/>
      <c r="AA668" s="2"/>
      <c r="BR668" s="52"/>
      <c r="BY668" s="91"/>
      <c r="BZ668" s="99"/>
    </row>
    <row r="669" spans="17:78" ht="12.75">
      <c r="Q669" s="2"/>
      <c r="S669" s="2"/>
      <c r="U669" s="2"/>
      <c r="W669" s="2"/>
      <c r="Y669" s="2"/>
      <c r="AA669" s="2"/>
      <c r="BR669" s="52"/>
      <c r="BY669" s="91"/>
      <c r="BZ669" s="99"/>
    </row>
    <row r="670" spans="17:78" ht="12.75">
      <c r="Q670" s="2"/>
      <c r="S670" s="2"/>
      <c r="U670" s="2"/>
      <c r="W670" s="2"/>
      <c r="Y670" s="2"/>
      <c r="AA670" s="2"/>
      <c r="BR670" s="52"/>
      <c r="BY670" s="91"/>
      <c r="BZ670" s="99"/>
    </row>
    <row r="671" spans="17:78" ht="12.75">
      <c r="Q671" s="2"/>
      <c r="S671" s="2"/>
      <c r="U671" s="2"/>
      <c r="W671" s="2"/>
      <c r="Y671" s="2"/>
      <c r="AA671" s="2"/>
      <c r="BR671" s="52"/>
      <c r="BY671" s="91"/>
      <c r="BZ671" s="99"/>
    </row>
    <row r="672" spans="17:78" ht="12.75">
      <c r="Q672" s="2"/>
      <c r="S672" s="2"/>
      <c r="U672" s="2"/>
      <c r="W672" s="2"/>
      <c r="Y672" s="2"/>
      <c r="AA672" s="2"/>
      <c r="BR672" s="52"/>
      <c r="BY672" s="91"/>
      <c r="BZ672" s="99"/>
    </row>
    <row r="673" spans="17:78" ht="12.75">
      <c r="Q673" s="2"/>
      <c r="S673" s="2"/>
      <c r="U673" s="2"/>
      <c r="W673" s="2"/>
      <c r="Y673" s="2"/>
      <c r="AA673" s="2"/>
      <c r="BR673" s="52"/>
      <c r="BY673" s="91"/>
      <c r="BZ673" s="99"/>
    </row>
    <row r="674" spans="17:78" ht="12.75">
      <c r="Q674" s="2"/>
      <c r="S674" s="2"/>
      <c r="U674" s="2"/>
      <c r="W674" s="2"/>
      <c r="Y674" s="2"/>
      <c r="AA674" s="2"/>
      <c r="BR674" s="52"/>
      <c r="BY674" s="91"/>
      <c r="BZ674" s="99"/>
    </row>
    <row r="675" spans="17:78" ht="12.75">
      <c r="Q675" s="2"/>
      <c r="S675" s="2"/>
      <c r="U675" s="2"/>
      <c r="W675" s="2"/>
      <c r="Y675" s="2"/>
      <c r="AA675" s="2"/>
      <c r="BR675" s="52"/>
      <c r="BY675" s="91"/>
      <c r="BZ675" s="99"/>
    </row>
    <row r="676" spans="17:78" ht="12.75">
      <c r="Q676" s="2"/>
      <c r="S676" s="2"/>
      <c r="U676" s="2"/>
      <c r="W676" s="2"/>
      <c r="Y676" s="2"/>
      <c r="AA676" s="2"/>
      <c r="BR676" s="52"/>
      <c r="BY676" s="91"/>
      <c r="BZ676" s="99"/>
    </row>
    <row r="677" spans="17:78" ht="12.75">
      <c r="Q677" s="2"/>
      <c r="S677" s="2"/>
      <c r="U677" s="2"/>
      <c r="W677" s="2"/>
      <c r="Y677" s="2"/>
      <c r="AA677" s="2"/>
      <c r="BR677" s="52"/>
      <c r="BY677" s="91"/>
      <c r="BZ677" s="99"/>
    </row>
    <row r="678" spans="17:78" ht="12.75">
      <c r="Q678" s="2"/>
      <c r="S678" s="2"/>
      <c r="U678" s="2"/>
      <c r="W678" s="2"/>
      <c r="Y678" s="2"/>
      <c r="AA678" s="2"/>
      <c r="BR678" s="52"/>
      <c r="BY678" s="91"/>
      <c r="BZ678" s="99"/>
    </row>
    <row r="679" spans="17:78" ht="12.75">
      <c r="Q679" s="2"/>
      <c r="S679" s="2"/>
      <c r="U679" s="2"/>
      <c r="W679" s="2"/>
      <c r="Y679" s="2"/>
      <c r="AA679" s="2"/>
      <c r="BR679" s="52"/>
      <c r="BY679" s="91"/>
      <c r="BZ679" s="99"/>
    </row>
    <row r="680" spans="17:78" ht="12.75">
      <c r="Q680" s="2"/>
      <c r="S680" s="2"/>
      <c r="U680" s="2"/>
      <c r="W680" s="2"/>
      <c r="Y680" s="2"/>
      <c r="AA680" s="2"/>
      <c r="BR680" s="52"/>
      <c r="BY680" s="91"/>
      <c r="BZ680" s="99"/>
    </row>
    <row r="681" spans="17:78" ht="12.75">
      <c r="Q681" s="2"/>
      <c r="S681" s="2"/>
      <c r="U681" s="2"/>
      <c r="W681" s="2"/>
      <c r="Y681" s="2"/>
      <c r="AA681" s="2"/>
      <c r="BR681" s="52"/>
      <c r="BY681" s="91"/>
      <c r="BZ681" s="99"/>
    </row>
    <row r="682" spans="17:78" ht="12.75">
      <c r="Q682" s="2"/>
      <c r="S682" s="2"/>
      <c r="U682" s="2"/>
      <c r="W682" s="2"/>
      <c r="Y682" s="2"/>
      <c r="AA682" s="2"/>
      <c r="BR682" s="52"/>
      <c r="BY682" s="91"/>
      <c r="BZ682" s="99"/>
    </row>
    <row r="683" spans="17:78" ht="12.75">
      <c r="Q683" s="2"/>
      <c r="S683" s="2"/>
      <c r="U683" s="2"/>
      <c r="W683" s="2"/>
      <c r="Y683" s="2"/>
      <c r="AA683" s="2"/>
      <c r="BR683" s="52"/>
      <c r="BY683" s="91"/>
      <c r="BZ683" s="99"/>
    </row>
    <row r="684" spans="17:78" ht="12.75">
      <c r="Q684" s="2"/>
      <c r="S684" s="2"/>
      <c r="U684" s="2"/>
      <c r="W684" s="2"/>
      <c r="Y684" s="2"/>
      <c r="AA684" s="2"/>
      <c r="BR684" s="52"/>
      <c r="BY684" s="91"/>
      <c r="BZ684" s="99"/>
    </row>
    <row r="685" spans="17:78" ht="12.75">
      <c r="Q685" s="2"/>
      <c r="S685" s="2"/>
      <c r="U685" s="2"/>
      <c r="W685" s="2"/>
      <c r="Y685" s="2"/>
      <c r="AA685" s="2"/>
      <c r="BR685" s="52"/>
      <c r="BY685" s="91"/>
      <c r="BZ685" s="99"/>
    </row>
    <row r="686" spans="17:78" ht="12.75">
      <c r="Q686" s="2"/>
      <c r="S686" s="2"/>
      <c r="U686" s="2"/>
      <c r="W686" s="2"/>
      <c r="Y686" s="2"/>
      <c r="AA686" s="2"/>
      <c r="BR686" s="52"/>
      <c r="BY686" s="91"/>
      <c r="BZ686" s="99"/>
    </row>
    <row r="687" spans="17:78" ht="12.75">
      <c r="Q687" s="2"/>
      <c r="S687" s="2"/>
      <c r="U687" s="2"/>
      <c r="W687" s="2"/>
      <c r="Y687" s="2"/>
      <c r="AA687" s="2"/>
      <c r="BR687" s="52"/>
      <c r="BY687" s="91"/>
      <c r="BZ687" s="99"/>
    </row>
    <row r="688" spans="17:78" ht="12.75">
      <c r="Q688" s="2"/>
      <c r="S688" s="2"/>
      <c r="U688" s="2"/>
      <c r="W688" s="2"/>
      <c r="Y688" s="2"/>
      <c r="AA688" s="2"/>
      <c r="BR688" s="52"/>
      <c r="BY688" s="91"/>
      <c r="BZ688" s="99"/>
    </row>
    <row r="689" spans="17:78" ht="12.75">
      <c r="Q689" s="2"/>
      <c r="S689" s="2"/>
      <c r="U689" s="2"/>
      <c r="W689" s="2"/>
      <c r="Y689" s="2"/>
      <c r="AA689" s="2"/>
      <c r="BR689" s="52"/>
      <c r="BY689" s="91"/>
      <c r="BZ689" s="99"/>
    </row>
    <row r="690" spans="17:78" ht="12.75">
      <c r="Q690" s="2"/>
      <c r="S690" s="2"/>
      <c r="U690" s="2"/>
      <c r="W690" s="2"/>
      <c r="Y690" s="2"/>
      <c r="AA690" s="2"/>
      <c r="BR690" s="52"/>
      <c r="BY690" s="91"/>
      <c r="BZ690" s="99"/>
    </row>
    <row r="691" spans="17:78" ht="12.75">
      <c r="Q691" s="2"/>
      <c r="S691" s="2"/>
      <c r="U691" s="2"/>
      <c r="W691" s="2"/>
      <c r="Y691" s="2"/>
      <c r="AA691" s="2"/>
      <c r="BR691" s="52"/>
      <c r="BY691" s="91"/>
      <c r="BZ691" s="99"/>
    </row>
    <row r="692" spans="17:78" ht="12.75">
      <c r="Q692" s="2"/>
      <c r="S692" s="2"/>
      <c r="U692" s="2"/>
      <c r="W692" s="2"/>
      <c r="Y692" s="2"/>
      <c r="AA692" s="2"/>
      <c r="BR692" s="52"/>
      <c r="BY692" s="91"/>
      <c r="BZ692" s="99"/>
    </row>
    <row r="693" spans="17:78" ht="12.75">
      <c r="Q693" s="2"/>
      <c r="S693" s="2"/>
      <c r="U693" s="2"/>
      <c r="W693" s="2"/>
      <c r="Y693" s="2"/>
      <c r="AA693" s="2"/>
      <c r="BR693" s="52"/>
      <c r="BY693" s="91"/>
      <c r="BZ693" s="99"/>
    </row>
    <row r="694" spans="17:78" ht="12.75">
      <c r="Q694" s="2"/>
      <c r="S694" s="2"/>
      <c r="U694" s="2"/>
      <c r="W694" s="2"/>
      <c r="Y694" s="2"/>
      <c r="AA694" s="2"/>
      <c r="BR694" s="52"/>
      <c r="BY694" s="91"/>
      <c r="BZ694" s="99"/>
    </row>
    <row r="695" spans="17:78" ht="12.75">
      <c r="Q695" s="2"/>
      <c r="S695" s="2"/>
      <c r="U695" s="2"/>
      <c r="W695" s="2"/>
      <c r="Y695" s="2"/>
      <c r="AA695" s="2"/>
      <c r="BR695" s="52"/>
      <c r="BY695" s="91"/>
      <c r="BZ695" s="99"/>
    </row>
    <row r="696" spans="17:78" ht="12.75">
      <c r="Q696" s="2"/>
      <c r="S696" s="2"/>
      <c r="U696" s="2"/>
      <c r="W696" s="2"/>
      <c r="Y696" s="2"/>
      <c r="AA696" s="2"/>
      <c r="BR696" s="52"/>
      <c r="BY696" s="91"/>
      <c r="BZ696" s="99"/>
    </row>
    <row r="697" spans="17:78" ht="12.75">
      <c r="Q697" s="2"/>
      <c r="S697" s="2"/>
      <c r="U697" s="2"/>
      <c r="W697" s="2"/>
      <c r="Y697" s="2"/>
      <c r="AA697" s="2"/>
      <c r="BR697" s="52"/>
      <c r="BY697" s="91"/>
      <c r="BZ697" s="99"/>
    </row>
    <row r="698" spans="17:78" ht="12.75">
      <c r="Q698" s="2"/>
      <c r="S698" s="2"/>
      <c r="U698" s="2"/>
      <c r="W698" s="2"/>
      <c r="Y698" s="2"/>
      <c r="AA698" s="2"/>
      <c r="BR698" s="52"/>
      <c r="BY698" s="91"/>
      <c r="BZ698" s="99"/>
    </row>
    <row r="699" spans="17:78" ht="12.75">
      <c r="Q699" s="2"/>
      <c r="S699" s="2"/>
      <c r="U699" s="2"/>
      <c r="W699" s="2"/>
      <c r="Y699" s="2"/>
      <c r="AA699" s="2"/>
      <c r="BR699" s="52"/>
      <c r="BY699" s="91"/>
      <c r="BZ699" s="99"/>
    </row>
    <row r="700" spans="17:78" ht="12.75">
      <c r="Q700" s="2"/>
      <c r="S700" s="2"/>
      <c r="U700" s="2"/>
      <c r="W700" s="2"/>
      <c r="Y700" s="2"/>
      <c r="AA700" s="2"/>
      <c r="BR700" s="52"/>
      <c r="BY700" s="91"/>
      <c r="BZ700" s="99"/>
    </row>
    <row r="701" spans="17:78" ht="12.75">
      <c r="Q701" s="2"/>
      <c r="S701" s="2"/>
      <c r="U701" s="2"/>
      <c r="W701" s="2"/>
      <c r="Y701" s="2"/>
      <c r="AA701" s="2"/>
      <c r="BR701" s="52"/>
      <c r="BY701" s="91"/>
      <c r="BZ701" s="99"/>
    </row>
    <row r="702" spans="17:78" ht="12.75">
      <c r="Q702" s="2"/>
      <c r="S702" s="2"/>
      <c r="U702" s="2"/>
      <c r="W702" s="2"/>
      <c r="Y702" s="2"/>
      <c r="AA702" s="2"/>
      <c r="BR702" s="52"/>
      <c r="BY702" s="91"/>
      <c r="BZ702" s="99"/>
    </row>
    <row r="703" spans="17:78" ht="12.75">
      <c r="Q703" s="2"/>
      <c r="S703" s="2"/>
      <c r="U703" s="2"/>
      <c r="W703" s="2"/>
      <c r="Y703" s="2"/>
      <c r="AA703" s="2"/>
      <c r="BR703" s="52"/>
      <c r="BY703" s="91"/>
      <c r="BZ703" s="99"/>
    </row>
    <row r="704" spans="17:78" ht="12.75">
      <c r="Q704" s="2"/>
      <c r="S704" s="2"/>
      <c r="U704" s="2"/>
      <c r="W704" s="2"/>
      <c r="Y704" s="2"/>
      <c r="AA704" s="2"/>
      <c r="BR704" s="52"/>
      <c r="BY704" s="91"/>
      <c r="BZ704" s="99"/>
    </row>
    <row r="705" spans="17:78" ht="12.75">
      <c r="Q705" s="2"/>
      <c r="S705" s="2"/>
      <c r="U705" s="2"/>
      <c r="W705" s="2"/>
      <c r="Y705" s="2"/>
      <c r="AA705" s="2"/>
      <c r="BR705" s="52"/>
      <c r="BY705" s="91"/>
      <c r="BZ705" s="99"/>
    </row>
    <row r="706" spans="17:78" ht="12.75">
      <c r="Q706" s="2"/>
      <c r="S706" s="2"/>
      <c r="U706" s="2"/>
      <c r="W706" s="2"/>
      <c r="Y706" s="2"/>
      <c r="AA706" s="2"/>
      <c r="BR706" s="52"/>
      <c r="BY706" s="91"/>
      <c r="BZ706" s="99"/>
    </row>
    <row r="707" spans="17:78" ht="12.75">
      <c r="Q707" s="2"/>
      <c r="S707" s="2"/>
      <c r="U707" s="2"/>
      <c r="W707" s="2"/>
      <c r="Y707" s="2"/>
      <c r="AA707" s="2"/>
      <c r="BR707" s="52"/>
      <c r="BY707" s="91"/>
      <c r="BZ707" s="99"/>
    </row>
    <row r="708" spans="17:78" ht="12.75">
      <c r="Q708" s="2"/>
      <c r="S708" s="2"/>
      <c r="U708" s="2"/>
      <c r="W708" s="2"/>
      <c r="Y708" s="2"/>
      <c r="AA708" s="2"/>
      <c r="BR708" s="52"/>
      <c r="BY708" s="91"/>
      <c r="BZ708" s="99"/>
    </row>
    <row r="709" spans="17:78" ht="12.75">
      <c r="Q709" s="2"/>
      <c r="S709" s="2"/>
      <c r="U709" s="2"/>
      <c r="W709" s="2"/>
      <c r="Y709" s="2"/>
      <c r="AA709" s="2"/>
      <c r="BR709" s="52"/>
      <c r="BY709" s="91"/>
      <c r="BZ709" s="99"/>
    </row>
    <row r="710" spans="17:78" ht="12.75">
      <c r="Q710" s="2"/>
      <c r="S710" s="2"/>
      <c r="U710" s="2"/>
      <c r="W710" s="2"/>
      <c r="Y710" s="2"/>
      <c r="AA710" s="2"/>
      <c r="BR710" s="52"/>
      <c r="BY710" s="91"/>
      <c r="BZ710" s="99"/>
    </row>
    <row r="711" spans="17:78" ht="12.75">
      <c r="Q711" s="2"/>
      <c r="S711" s="2"/>
      <c r="U711" s="2"/>
      <c r="W711" s="2"/>
      <c r="Y711" s="2"/>
      <c r="AA711" s="2"/>
      <c r="BR711" s="52"/>
      <c r="BY711" s="91"/>
      <c r="BZ711" s="99"/>
    </row>
    <row r="712" spans="17:78" ht="12.75">
      <c r="Q712" s="2"/>
      <c r="S712" s="2"/>
      <c r="U712" s="2"/>
      <c r="W712" s="2"/>
      <c r="Y712" s="2"/>
      <c r="AA712" s="2"/>
      <c r="BR712" s="52"/>
      <c r="BY712" s="91"/>
      <c r="BZ712" s="99"/>
    </row>
    <row r="713" spans="17:78" ht="12.75">
      <c r="Q713" s="2"/>
      <c r="S713" s="2"/>
      <c r="U713" s="2"/>
      <c r="W713" s="2"/>
      <c r="Y713" s="2"/>
      <c r="AA713" s="2"/>
      <c r="BR713" s="52"/>
      <c r="BY713" s="91"/>
      <c r="BZ713" s="99"/>
    </row>
    <row r="714" spans="17:78" ht="12.75">
      <c r="Q714" s="2"/>
      <c r="S714" s="2"/>
      <c r="U714" s="2"/>
      <c r="W714" s="2"/>
      <c r="Y714" s="2"/>
      <c r="AA714" s="2"/>
      <c r="BR714" s="52"/>
      <c r="BY714" s="91"/>
      <c r="BZ714" s="99"/>
    </row>
    <row r="715" spans="17:78" ht="12.75">
      <c r="Q715" s="2"/>
      <c r="S715" s="2"/>
      <c r="U715" s="2"/>
      <c r="W715" s="2"/>
      <c r="Y715" s="2"/>
      <c r="AA715" s="2"/>
      <c r="BR715" s="52"/>
      <c r="BY715" s="91"/>
      <c r="BZ715" s="99"/>
    </row>
    <row r="716" spans="17:78" ht="12.75">
      <c r="Q716" s="2"/>
      <c r="S716" s="2"/>
      <c r="U716" s="2"/>
      <c r="W716" s="2"/>
      <c r="Y716" s="2"/>
      <c r="AA716" s="2"/>
      <c r="BR716" s="52"/>
      <c r="BY716" s="91"/>
      <c r="BZ716" s="99"/>
    </row>
    <row r="717" spans="17:78" ht="12.75">
      <c r="Q717" s="2"/>
      <c r="S717" s="2"/>
      <c r="U717" s="2"/>
      <c r="W717" s="2"/>
      <c r="Y717" s="2"/>
      <c r="AA717" s="2"/>
      <c r="BR717" s="52"/>
      <c r="BY717" s="91"/>
      <c r="BZ717" s="99"/>
    </row>
    <row r="718" spans="17:78" ht="12.75">
      <c r="Q718" s="2"/>
      <c r="S718" s="2"/>
      <c r="U718" s="2"/>
      <c r="W718" s="2"/>
      <c r="Y718" s="2"/>
      <c r="AA718" s="2"/>
      <c r="BR718" s="52"/>
      <c r="BY718" s="91"/>
      <c r="BZ718" s="99"/>
    </row>
    <row r="719" spans="17:78" ht="12.75">
      <c r="Q719" s="2"/>
      <c r="S719" s="2"/>
      <c r="U719" s="2"/>
      <c r="W719" s="2"/>
      <c r="Y719" s="2"/>
      <c r="AA719" s="2"/>
      <c r="BR719" s="52"/>
      <c r="BY719" s="91"/>
      <c r="BZ719" s="99"/>
    </row>
    <row r="720" spans="17:78" ht="12.75">
      <c r="Q720" s="2"/>
      <c r="S720" s="2"/>
      <c r="U720" s="2"/>
      <c r="W720" s="2"/>
      <c r="Y720" s="2"/>
      <c r="AA720" s="2"/>
      <c r="BR720" s="52"/>
      <c r="BY720" s="91"/>
      <c r="BZ720" s="99"/>
    </row>
    <row r="721" spans="17:78" ht="12.75">
      <c r="Q721" s="2"/>
      <c r="S721" s="2"/>
      <c r="U721" s="2"/>
      <c r="W721" s="2"/>
      <c r="Y721" s="2"/>
      <c r="AA721" s="2"/>
      <c r="BR721" s="52"/>
      <c r="BY721" s="91"/>
      <c r="BZ721" s="99"/>
    </row>
    <row r="722" spans="17:78" ht="12.75">
      <c r="Q722" s="2"/>
      <c r="S722" s="2"/>
      <c r="U722" s="2"/>
      <c r="W722" s="2"/>
      <c r="Y722" s="2"/>
      <c r="AA722" s="2"/>
      <c r="BR722" s="52"/>
      <c r="BY722" s="91"/>
      <c r="BZ722" s="99"/>
    </row>
    <row r="723" spans="17:78" ht="12.75">
      <c r="Q723" s="2"/>
      <c r="S723" s="2"/>
      <c r="U723" s="2"/>
      <c r="W723" s="2"/>
      <c r="Y723" s="2"/>
      <c r="AA723" s="2"/>
      <c r="BR723" s="52"/>
      <c r="BY723" s="91"/>
      <c r="BZ723" s="99"/>
    </row>
    <row r="724" spans="17:78" ht="12.75">
      <c r="Q724" s="2"/>
      <c r="S724" s="2"/>
      <c r="U724" s="2"/>
      <c r="W724" s="2"/>
      <c r="Y724" s="2"/>
      <c r="AA724" s="2"/>
      <c r="BR724" s="52"/>
      <c r="BY724" s="91"/>
      <c r="BZ724" s="99"/>
    </row>
    <row r="725" spans="17:78" ht="12.75">
      <c r="Q725" s="2"/>
      <c r="S725" s="2"/>
      <c r="U725" s="2"/>
      <c r="W725" s="2"/>
      <c r="Y725" s="2"/>
      <c r="AA725" s="2"/>
      <c r="BR725" s="52"/>
      <c r="BY725" s="91"/>
      <c r="BZ725" s="99"/>
    </row>
    <row r="726" spans="17:78" ht="12.75">
      <c r="Q726" s="2"/>
      <c r="S726" s="2"/>
      <c r="U726" s="2"/>
      <c r="W726" s="2"/>
      <c r="Y726" s="2"/>
      <c r="AA726" s="2"/>
      <c r="BR726" s="52"/>
      <c r="BY726" s="91"/>
      <c r="BZ726" s="99"/>
    </row>
    <row r="727" spans="17:78" ht="12.75">
      <c r="Q727" s="2"/>
      <c r="S727" s="2"/>
      <c r="U727" s="2"/>
      <c r="W727" s="2"/>
      <c r="Y727" s="2"/>
      <c r="AA727" s="2"/>
      <c r="BR727" s="52"/>
      <c r="BY727" s="91"/>
      <c r="BZ727" s="99"/>
    </row>
    <row r="728" spans="17:78" ht="12.75">
      <c r="Q728" s="2"/>
      <c r="S728" s="2"/>
      <c r="U728" s="2"/>
      <c r="W728" s="2"/>
      <c r="Y728" s="2"/>
      <c r="AA728" s="2"/>
      <c r="BR728" s="52"/>
      <c r="BY728" s="91"/>
      <c r="BZ728" s="99"/>
    </row>
    <row r="729" spans="17:78" ht="12.75">
      <c r="Q729" s="2"/>
      <c r="S729" s="2"/>
      <c r="U729" s="2"/>
      <c r="W729" s="2"/>
      <c r="Y729" s="2"/>
      <c r="AA729" s="2"/>
      <c r="BR729" s="52"/>
      <c r="BY729" s="91"/>
      <c r="BZ729" s="99"/>
    </row>
    <row r="730" spans="17:78" ht="12.75">
      <c r="Q730" s="2"/>
      <c r="S730" s="2"/>
      <c r="U730" s="2"/>
      <c r="W730" s="2"/>
      <c r="Y730" s="2"/>
      <c r="AA730" s="2"/>
      <c r="BR730" s="52"/>
      <c r="BY730" s="91"/>
      <c r="BZ730" s="99"/>
    </row>
    <row r="731" spans="17:78" ht="12.75">
      <c r="Q731" s="2"/>
      <c r="S731" s="2"/>
      <c r="U731" s="2"/>
      <c r="W731" s="2"/>
      <c r="Y731" s="2"/>
      <c r="AA731" s="2"/>
      <c r="BR731" s="52"/>
      <c r="BY731" s="91"/>
      <c r="BZ731" s="99"/>
    </row>
    <row r="732" spans="17:78" ht="12.75">
      <c r="Q732" s="2"/>
      <c r="S732" s="2"/>
      <c r="U732" s="2"/>
      <c r="W732" s="2"/>
      <c r="Y732" s="2"/>
      <c r="AA732" s="2"/>
      <c r="BR732" s="52"/>
      <c r="BY732" s="91"/>
      <c r="BZ732" s="99"/>
    </row>
    <row r="733" spans="17:78" ht="12.75">
      <c r="Q733" s="2"/>
      <c r="S733" s="2"/>
      <c r="U733" s="2"/>
      <c r="W733" s="2"/>
      <c r="Y733" s="2"/>
      <c r="AA733" s="2"/>
      <c r="BR733" s="52"/>
      <c r="BY733" s="91"/>
      <c r="BZ733" s="99"/>
    </row>
    <row r="734" spans="17:78" ht="12.75">
      <c r="Q734" s="2"/>
      <c r="S734" s="2"/>
      <c r="U734" s="2"/>
      <c r="W734" s="2"/>
      <c r="Y734" s="2"/>
      <c r="AA734" s="2"/>
      <c r="BR734" s="52"/>
      <c r="BY734" s="91"/>
      <c r="BZ734" s="99"/>
    </row>
    <row r="735" spans="17:78" ht="12.75">
      <c r="Q735" s="2"/>
      <c r="S735" s="2"/>
      <c r="U735" s="2"/>
      <c r="W735" s="2"/>
      <c r="Y735" s="2"/>
      <c r="AA735" s="2"/>
      <c r="BR735" s="52"/>
      <c r="BY735" s="91"/>
      <c r="BZ735" s="99"/>
    </row>
    <row r="736" spans="17:78" ht="12.75">
      <c r="Q736" s="2"/>
      <c r="S736" s="2"/>
      <c r="U736" s="2"/>
      <c r="W736" s="2"/>
      <c r="Y736" s="2"/>
      <c r="AA736" s="2"/>
      <c r="BR736" s="52"/>
      <c r="BY736" s="91"/>
      <c r="BZ736" s="99"/>
    </row>
    <row r="737" spans="17:78" ht="12.75">
      <c r="Q737" s="2"/>
      <c r="S737" s="2"/>
      <c r="U737" s="2"/>
      <c r="W737" s="2"/>
      <c r="Y737" s="2"/>
      <c r="AA737" s="2"/>
      <c r="BR737" s="52"/>
      <c r="BY737" s="91"/>
      <c r="BZ737" s="99"/>
    </row>
    <row r="738" spans="17:78" ht="12.75">
      <c r="Q738" s="2"/>
      <c r="S738" s="2"/>
      <c r="U738" s="2"/>
      <c r="W738" s="2"/>
      <c r="Y738" s="2"/>
      <c r="AA738" s="2"/>
      <c r="BR738" s="52"/>
      <c r="BY738" s="91"/>
      <c r="BZ738" s="99"/>
    </row>
    <row r="739" spans="17:78" ht="12.75">
      <c r="Q739" s="2"/>
      <c r="S739" s="2"/>
      <c r="U739" s="2"/>
      <c r="W739" s="2"/>
      <c r="Y739" s="2"/>
      <c r="AA739" s="2"/>
      <c r="BR739" s="52"/>
      <c r="BY739" s="91"/>
      <c r="BZ739" s="99"/>
    </row>
    <row r="740" spans="17:78" ht="12.75">
      <c r="Q740" s="2"/>
      <c r="S740" s="2"/>
      <c r="U740" s="2"/>
      <c r="W740" s="2"/>
      <c r="Y740" s="2"/>
      <c r="AA740" s="2"/>
      <c r="BR740" s="52"/>
      <c r="BY740" s="91"/>
      <c r="BZ740" s="99"/>
    </row>
    <row r="741" spans="17:78" ht="12.75">
      <c r="Q741" s="2"/>
      <c r="S741" s="2"/>
      <c r="U741" s="2"/>
      <c r="W741" s="2"/>
      <c r="Y741" s="2"/>
      <c r="AA741" s="2"/>
      <c r="BR741" s="52"/>
      <c r="BY741" s="91"/>
      <c r="BZ741" s="99"/>
    </row>
    <row r="742" spans="17:78" ht="12.75">
      <c r="Q742" s="2"/>
      <c r="S742" s="2"/>
      <c r="U742" s="2"/>
      <c r="W742" s="2"/>
      <c r="Y742" s="2"/>
      <c r="AA742" s="2"/>
      <c r="BR742" s="52"/>
      <c r="BY742" s="91"/>
      <c r="BZ742" s="99"/>
    </row>
    <row r="743" spans="17:78" ht="12.75">
      <c r="Q743" s="2"/>
      <c r="S743" s="2"/>
      <c r="U743" s="2"/>
      <c r="W743" s="2"/>
      <c r="Y743" s="2"/>
      <c r="AA743" s="2"/>
      <c r="BR743" s="52"/>
      <c r="BY743" s="91"/>
      <c r="BZ743" s="99"/>
    </row>
    <row r="744" spans="17:78" ht="12.75">
      <c r="Q744" s="2"/>
      <c r="S744" s="2"/>
      <c r="U744" s="2"/>
      <c r="W744" s="2"/>
      <c r="Y744" s="2"/>
      <c r="AA744" s="2"/>
      <c r="BR744" s="52"/>
      <c r="BY744" s="91"/>
      <c r="BZ744" s="99"/>
    </row>
    <row r="745" spans="17:78" ht="12.75">
      <c r="Q745" s="2"/>
      <c r="S745" s="2"/>
      <c r="U745" s="2"/>
      <c r="W745" s="2"/>
      <c r="Y745" s="2"/>
      <c r="AA745" s="2"/>
      <c r="BR745" s="52"/>
      <c r="BY745" s="91"/>
      <c r="BZ745" s="99"/>
    </row>
    <row r="746" spans="17:78" ht="12.75">
      <c r="Q746" s="2"/>
      <c r="S746" s="2"/>
      <c r="U746" s="2"/>
      <c r="W746" s="2"/>
      <c r="Y746" s="2"/>
      <c r="AA746" s="2"/>
      <c r="BR746" s="52"/>
      <c r="BY746" s="91"/>
      <c r="BZ746" s="99"/>
    </row>
    <row r="747" spans="17:78" ht="12.75">
      <c r="Q747" s="2"/>
      <c r="S747" s="2"/>
      <c r="U747" s="2"/>
      <c r="W747" s="2"/>
      <c r="Y747" s="2"/>
      <c r="AA747" s="2"/>
      <c r="BR747" s="52"/>
      <c r="BY747" s="91"/>
      <c r="BZ747" s="99"/>
    </row>
    <row r="748" spans="17:78" ht="12.75">
      <c r="Q748" s="2"/>
      <c r="S748" s="2"/>
      <c r="U748" s="2"/>
      <c r="W748" s="2"/>
      <c r="Y748" s="2"/>
      <c r="AA748" s="2"/>
      <c r="BR748" s="52"/>
      <c r="BY748" s="91"/>
      <c r="BZ748" s="99"/>
    </row>
    <row r="749" spans="17:78" ht="12.75">
      <c r="Q749" s="2"/>
      <c r="S749" s="2"/>
      <c r="U749" s="2"/>
      <c r="W749" s="2"/>
      <c r="Y749" s="2"/>
      <c r="AA749" s="2"/>
      <c r="BR749" s="52"/>
      <c r="BY749" s="91"/>
      <c r="BZ749" s="99"/>
    </row>
    <row r="750" spans="17:78" ht="12.75">
      <c r="Q750" s="2"/>
      <c r="S750" s="2"/>
      <c r="U750" s="2"/>
      <c r="W750" s="2"/>
      <c r="Y750" s="2"/>
      <c r="AA750" s="2"/>
      <c r="BR750" s="52"/>
      <c r="BY750" s="91"/>
      <c r="BZ750" s="99"/>
    </row>
    <row r="751" spans="17:78" ht="12.75">
      <c r="Q751" s="2"/>
      <c r="S751" s="2"/>
      <c r="U751" s="2"/>
      <c r="W751" s="2"/>
      <c r="Y751" s="2"/>
      <c r="AA751" s="2"/>
      <c r="BR751" s="52"/>
      <c r="BY751" s="91"/>
      <c r="BZ751" s="99"/>
    </row>
    <row r="752" spans="17:78" ht="12.75">
      <c r="Q752" s="2"/>
      <c r="S752" s="2"/>
      <c r="U752" s="2"/>
      <c r="W752" s="2"/>
      <c r="Y752" s="2"/>
      <c r="AA752" s="2"/>
      <c r="BR752" s="52"/>
      <c r="BY752" s="91"/>
      <c r="BZ752" s="99"/>
    </row>
    <row r="753" spans="17:78" ht="12.75">
      <c r="Q753" s="2"/>
      <c r="S753" s="2"/>
      <c r="U753" s="2"/>
      <c r="W753" s="2"/>
      <c r="Y753" s="2"/>
      <c r="AA753" s="2"/>
      <c r="BR753" s="52"/>
      <c r="BY753" s="91"/>
      <c r="BZ753" s="99"/>
    </row>
    <row r="754" spans="17:78" ht="12.75">
      <c r="Q754" s="2"/>
      <c r="S754" s="2"/>
      <c r="U754" s="2"/>
      <c r="W754" s="2"/>
      <c r="Y754" s="2"/>
      <c r="AA754" s="2"/>
      <c r="BR754" s="52"/>
      <c r="BY754" s="91"/>
      <c r="BZ754" s="99"/>
    </row>
    <row r="755" spans="17:78" ht="12.75">
      <c r="Q755" s="2"/>
      <c r="S755" s="2"/>
      <c r="U755" s="2"/>
      <c r="W755" s="2"/>
      <c r="Y755" s="2"/>
      <c r="AA755" s="2"/>
      <c r="BR755" s="52"/>
      <c r="BY755" s="91"/>
      <c r="BZ755" s="99"/>
    </row>
    <row r="756" spans="17:78" ht="12.75">
      <c r="Q756" s="2"/>
      <c r="S756" s="2"/>
      <c r="U756" s="2"/>
      <c r="W756" s="2"/>
      <c r="Y756" s="2"/>
      <c r="AA756" s="2"/>
      <c r="BR756" s="52"/>
      <c r="BY756" s="91"/>
      <c r="BZ756" s="99"/>
    </row>
    <row r="757" spans="17:78" ht="12.75">
      <c r="Q757" s="2"/>
      <c r="S757" s="2"/>
      <c r="U757" s="2"/>
      <c r="W757" s="2"/>
      <c r="Y757" s="2"/>
      <c r="AA757" s="2"/>
      <c r="BR757" s="52"/>
      <c r="BY757" s="91"/>
      <c r="BZ757" s="99"/>
    </row>
    <row r="758" spans="17:78" ht="12.75">
      <c r="Q758" s="2"/>
      <c r="S758" s="2"/>
      <c r="U758" s="2"/>
      <c r="W758" s="2"/>
      <c r="Y758" s="2"/>
      <c r="AA758" s="2"/>
      <c r="BR758" s="52"/>
      <c r="BY758" s="91"/>
      <c r="BZ758" s="99"/>
    </row>
    <row r="759" spans="17:78" ht="12.75">
      <c r="Q759" s="2"/>
      <c r="S759" s="2"/>
      <c r="U759" s="2"/>
      <c r="W759" s="2"/>
      <c r="Y759" s="2"/>
      <c r="AA759" s="2"/>
      <c r="BR759" s="52"/>
      <c r="BY759" s="91"/>
      <c r="BZ759" s="99"/>
    </row>
    <row r="760" spans="17:78" ht="12.75">
      <c r="Q760" s="2"/>
      <c r="S760" s="2"/>
      <c r="U760" s="2"/>
      <c r="W760" s="2"/>
      <c r="Y760" s="2"/>
      <c r="AA760" s="2"/>
      <c r="BR760" s="52"/>
      <c r="BY760" s="91"/>
      <c r="BZ760" s="99"/>
    </row>
    <row r="761" spans="17:78" ht="12.75">
      <c r="Q761" s="2"/>
      <c r="S761" s="2"/>
      <c r="U761" s="2"/>
      <c r="W761" s="2"/>
      <c r="Y761" s="2"/>
      <c r="AA761" s="2"/>
      <c r="BR761" s="52"/>
      <c r="BY761" s="91"/>
      <c r="BZ761" s="99"/>
    </row>
    <row r="762" spans="17:78" ht="12.75">
      <c r="Q762" s="2"/>
      <c r="S762" s="2"/>
      <c r="U762" s="2"/>
      <c r="W762" s="2"/>
      <c r="Y762" s="2"/>
      <c r="AA762" s="2"/>
      <c r="BR762" s="52"/>
      <c r="BY762" s="91"/>
      <c r="BZ762" s="99"/>
    </row>
    <row r="763" spans="17:78" ht="12.75">
      <c r="Q763" s="2"/>
      <c r="S763" s="2"/>
      <c r="U763" s="2"/>
      <c r="W763" s="2"/>
      <c r="Y763" s="2"/>
      <c r="AA763" s="2"/>
      <c r="BR763" s="52"/>
      <c r="BY763" s="91"/>
      <c r="BZ763" s="99"/>
    </row>
    <row r="764" spans="17:78" ht="12.75">
      <c r="Q764" s="2"/>
      <c r="S764" s="2"/>
      <c r="U764" s="2"/>
      <c r="W764" s="2"/>
      <c r="Y764" s="2"/>
      <c r="AA764" s="2"/>
      <c r="BR764" s="52"/>
      <c r="BY764" s="91"/>
      <c r="BZ764" s="99"/>
    </row>
    <row r="765" spans="17:78" ht="12.75">
      <c r="Q765" s="2"/>
      <c r="S765" s="2"/>
      <c r="U765" s="2"/>
      <c r="W765" s="2"/>
      <c r="Y765" s="2"/>
      <c r="AA765" s="2"/>
      <c r="BR765" s="52"/>
      <c r="BY765" s="91"/>
      <c r="BZ765" s="99"/>
    </row>
    <row r="766" spans="17:78" ht="12.75">
      <c r="Q766" s="2"/>
      <c r="S766" s="2"/>
      <c r="U766" s="2"/>
      <c r="W766" s="2"/>
      <c r="Y766" s="2"/>
      <c r="AA766" s="2"/>
      <c r="BR766" s="52"/>
      <c r="BY766" s="91"/>
      <c r="BZ766" s="99"/>
    </row>
    <row r="767" spans="17:78" ht="12.75">
      <c r="Q767" s="2"/>
      <c r="S767" s="2"/>
      <c r="U767" s="2"/>
      <c r="W767" s="2"/>
      <c r="Y767" s="2"/>
      <c r="AA767" s="2"/>
      <c r="BR767" s="52"/>
      <c r="BY767" s="91"/>
      <c r="BZ767" s="99"/>
    </row>
    <row r="768" spans="17:78" ht="12.75">
      <c r="Q768" s="2"/>
      <c r="S768" s="2"/>
      <c r="U768" s="2"/>
      <c r="W768" s="2"/>
      <c r="Y768" s="2"/>
      <c r="AA768" s="2"/>
      <c r="BR768" s="52"/>
      <c r="BY768" s="91"/>
      <c r="BZ768" s="99"/>
    </row>
    <row r="769" spans="17:78" ht="12.75">
      <c r="Q769" s="2"/>
      <c r="S769" s="2"/>
      <c r="U769" s="2"/>
      <c r="W769" s="2"/>
      <c r="Y769" s="2"/>
      <c r="AA769" s="2"/>
      <c r="BR769" s="52"/>
      <c r="BY769" s="91"/>
      <c r="BZ769" s="99"/>
    </row>
    <row r="770" spans="17:78" ht="12.75">
      <c r="Q770" s="2"/>
      <c r="S770" s="2"/>
      <c r="U770" s="2"/>
      <c r="W770" s="2"/>
      <c r="Y770" s="2"/>
      <c r="AA770" s="2"/>
      <c r="BR770" s="52"/>
      <c r="BY770" s="91"/>
      <c r="BZ770" s="99"/>
    </row>
    <row r="771" spans="17:78" ht="12.75">
      <c r="Q771" s="2"/>
      <c r="S771" s="2"/>
      <c r="U771" s="2"/>
      <c r="W771" s="2"/>
      <c r="Y771" s="2"/>
      <c r="AA771" s="2"/>
      <c r="BR771" s="52"/>
      <c r="BY771" s="91"/>
      <c r="BZ771" s="99"/>
    </row>
    <row r="772" spans="17:78" ht="12.75">
      <c r="Q772" s="2"/>
      <c r="S772" s="2"/>
      <c r="U772" s="2"/>
      <c r="W772" s="2"/>
      <c r="Y772" s="2"/>
      <c r="AA772" s="2"/>
      <c r="BR772" s="52"/>
      <c r="BY772" s="91"/>
      <c r="BZ772" s="99"/>
    </row>
    <row r="773" spans="17:78" ht="12.75">
      <c r="Q773" s="2"/>
      <c r="S773" s="2"/>
      <c r="U773" s="2"/>
      <c r="W773" s="2"/>
      <c r="Y773" s="2"/>
      <c r="AA773" s="2"/>
      <c r="BR773" s="52"/>
      <c r="BY773" s="91"/>
      <c r="BZ773" s="99"/>
    </row>
    <row r="774" spans="17:78" ht="12.75">
      <c r="Q774" s="2"/>
      <c r="S774" s="2"/>
      <c r="U774" s="2"/>
      <c r="W774" s="2"/>
      <c r="Y774" s="2"/>
      <c r="AA774" s="2"/>
      <c r="BR774" s="52"/>
      <c r="BY774" s="91"/>
      <c r="BZ774" s="99"/>
    </row>
    <row r="775" spans="17:78" ht="12.75">
      <c r="Q775" s="2"/>
      <c r="S775" s="2"/>
      <c r="U775" s="2"/>
      <c r="W775" s="2"/>
      <c r="Y775" s="2"/>
      <c r="AA775" s="2"/>
      <c r="BR775" s="52"/>
      <c r="BY775" s="91"/>
      <c r="BZ775" s="99"/>
    </row>
    <row r="776" spans="17:78" ht="12.75">
      <c r="Q776" s="2"/>
      <c r="S776" s="2"/>
      <c r="U776" s="2"/>
      <c r="W776" s="2"/>
      <c r="Y776" s="2"/>
      <c r="AA776" s="2"/>
      <c r="BR776" s="52"/>
      <c r="BY776" s="91"/>
      <c r="BZ776" s="99"/>
    </row>
    <row r="777" spans="17:78" ht="12.75">
      <c r="Q777" s="2"/>
      <c r="S777" s="2"/>
      <c r="U777" s="2"/>
      <c r="W777" s="2"/>
      <c r="Y777" s="2"/>
      <c r="AA777" s="2"/>
      <c r="BR777" s="52"/>
      <c r="BY777" s="91"/>
      <c r="BZ777" s="99"/>
    </row>
    <row r="778" spans="17:78" ht="12.75">
      <c r="Q778" s="2"/>
      <c r="S778" s="2"/>
      <c r="U778" s="2"/>
      <c r="W778" s="2"/>
      <c r="Y778" s="2"/>
      <c r="AA778" s="2"/>
      <c r="BR778" s="52"/>
      <c r="BY778" s="91"/>
      <c r="BZ778" s="99"/>
    </row>
    <row r="779" spans="17:78" ht="12.75">
      <c r="Q779" s="2"/>
      <c r="S779" s="2"/>
      <c r="U779" s="2"/>
      <c r="W779" s="2"/>
      <c r="Y779" s="2"/>
      <c r="AA779" s="2"/>
      <c r="BR779" s="52"/>
      <c r="BY779" s="91"/>
      <c r="BZ779" s="99"/>
    </row>
    <row r="780" spans="17:78" ht="12.75">
      <c r="Q780" s="2"/>
      <c r="S780" s="2"/>
      <c r="U780" s="2"/>
      <c r="W780" s="2"/>
      <c r="Y780" s="2"/>
      <c r="AA780" s="2"/>
      <c r="BR780" s="52"/>
      <c r="BY780" s="91"/>
      <c r="BZ780" s="99"/>
    </row>
    <row r="781" spans="17:78" ht="12.75">
      <c r="Q781" s="2"/>
      <c r="S781" s="2"/>
      <c r="U781" s="2"/>
      <c r="W781" s="2"/>
      <c r="Y781" s="2"/>
      <c r="AA781" s="2"/>
      <c r="BR781" s="52"/>
      <c r="BY781" s="91"/>
      <c r="BZ781" s="99"/>
    </row>
    <row r="782" spans="17:78" ht="12.75">
      <c r="Q782" s="2"/>
      <c r="S782" s="2"/>
      <c r="U782" s="2"/>
      <c r="W782" s="2"/>
      <c r="Y782" s="2"/>
      <c r="AA782" s="2"/>
      <c r="BR782" s="52"/>
      <c r="BY782" s="91"/>
      <c r="BZ782" s="99"/>
    </row>
    <row r="783" spans="17:78" ht="12.75">
      <c r="Q783" s="2"/>
      <c r="S783" s="2"/>
      <c r="U783" s="2"/>
      <c r="W783" s="2"/>
      <c r="Y783" s="2"/>
      <c r="AA783" s="2"/>
      <c r="BR783" s="52"/>
      <c r="BY783" s="91"/>
      <c r="BZ783" s="99"/>
    </row>
    <row r="784" spans="17:78" ht="12.75">
      <c r="Q784" s="2"/>
      <c r="S784" s="2"/>
      <c r="U784" s="2"/>
      <c r="W784" s="2"/>
      <c r="Y784" s="2"/>
      <c r="AA784" s="2"/>
      <c r="BR784" s="52"/>
      <c r="BY784" s="91"/>
      <c r="BZ784" s="99"/>
    </row>
    <row r="785" spans="17:78" ht="12.75">
      <c r="Q785" s="2"/>
      <c r="S785" s="2"/>
      <c r="U785" s="2"/>
      <c r="W785" s="2"/>
      <c r="Y785" s="2"/>
      <c r="AA785" s="2"/>
      <c r="BR785" s="52"/>
      <c r="BY785" s="91"/>
      <c r="BZ785" s="99"/>
    </row>
    <row r="786" spans="17:78" ht="12.75">
      <c r="Q786" s="2"/>
      <c r="S786" s="2"/>
      <c r="U786" s="2"/>
      <c r="W786" s="2"/>
      <c r="Y786" s="2"/>
      <c r="AA786" s="2"/>
      <c r="BR786" s="52"/>
      <c r="BY786" s="91"/>
      <c r="BZ786" s="99"/>
    </row>
    <row r="787" spans="17:78" ht="12.75">
      <c r="Q787" s="2"/>
      <c r="S787" s="2"/>
      <c r="U787" s="2"/>
      <c r="W787" s="2"/>
      <c r="Y787" s="2"/>
      <c r="AA787" s="2"/>
      <c r="BR787" s="52"/>
      <c r="BY787" s="91"/>
      <c r="BZ787" s="99"/>
    </row>
    <row r="788" spans="17:78" ht="12.75">
      <c r="Q788" s="2"/>
      <c r="S788" s="2"/>
      <c r="U788" s="2"/>
      <c r="W788" s="2"/>
      <c r="Y788" s="2"/>
      <c r="AA788" s="2"/>
      <c r="BR788" s="52"/>
      <c r="BY788" s="91"/>
      <c r="BZ788" s="99"/>
    </row>
    <row r="789" spans="17:78" ht="12.75">
      <c r="Q789" s="2"/>
      <c r="S789" s="2"/>
      <c r="U789" s="2"/>
      <c r="W789" s="2"/>
      <c r="Y789" s="2"/>
      <c r="AA789" s="2"/>
      <c r="BR789" s="52"/>
      <c r="BY789" s="91"/>
      <c r="BZ789" s="99"/>
    </row>
    <row r="790" spans="17:78" ht="12.75">
      <c r="Q790" s="2"/>
      <c r="S790" s="2"/>
      <c r="U790" s="2"/>
      <c r="W790" s="2"/>
      <c r="Y790" s="2"/>
      <c r="AA790" s="2"/>
      <c r="BR790" s="52"/>
      <c r="BY790" s="91"/>
      <c r="BZ790" s="99"/>
    </row>
    <row r="791" spans="17:78" ht="12.75">
      <c r="Q791" s="2"/>
      <c r="S791" s="2"/>
      <c r="U791" s="2"/>
      <c r="W791" s="2"/>
      <c r="Y791" s="2"/>
      <c r="AA791" s="2"/>
      <c r="BR791" s="52"/>
      <c r="BY791" s="91"/>
      <c r="BZ791" s="99"/>
    </row>
    <row r="792" spans="17:78" ht="12.75">
      <c r="Q792" s="2"/>
      <c r="S792" s="2"/>
      <c r="U792" s="2"/>
      <c r="W792" s="2"/>
      <c r="Y792" s="2"/>
      <c r="AA792" s="2"/>
      <c r="BR792" s="52"/>
      <c r="BY792" s="91"/>
      <c r="BZ792" s="99"/>
    </row>
    <row r="793" spans="17:78" ht="12.75">
      <c r="Q793" s="2"/>
      <c r="S793" s="2"/>
      <c r="U793" s="2"/>
      <c r="W793" s="2"/>
      <c r="Y793" s="2"/>
      <c r="AA793" s="2"/>
      <c r="BR793" s="52"/>
      <c r="BY793" s="91"/>
      <c r="BZ793" s="99"/>
    </row>
    <row r="794" spans="17:78" ht="12.75">
      <c r="Q794" s="2"/>
      <c r="S794" s="2"/>
      <c r="U794" s="2"/>
      <c r="W794" s="2"/>
      <c r="Y794" s="2"/>
      <c r="AA794" s="2"/>
      <c r="BR794" s="52"/>
      <c r="BY794" s="91"/>
      <c r="BZ794" s="99"/>
    </row>
    <row r="795" spans="17:78" ht="12.75">
      <c r="Q795" s="2"/>
      <c r="S795" s="2"/>
      <c r="U795" s="2"/>
      <c r="W795" s="2"/>
      <c r="Y795" s="2"/>
      <c r="AA795" s="2"/>
      <c r="BR795" s="52"/>
      <c r="BY795" s="91"/>
      <c r="BZ795" s="99"/>
    </row>
    <row r="796" spans="17:78" ht="12.75">
      <c r="Q796" s="2"/>
      <c r="S796" s="2"/>
      <c r="U796" s="2"/>
      <c r="W796" s="2"/>
      <c r="Y796" s="2"/>
      <c r="AA796" s="2"/>
      <c r="BR796" s="52"/>
      <c r="BY796" s="91"/>
      <c r="BZ796" s="99"/>
    </row>
    <row r="797" spans="17:78" ht="12.75">
      <c r="Q797" s="2"/>
      <c r="S797" s="2"/>
      <c r="U797" s="2"/>
      <c r="W797" s="2"/>
      <c r="Y797" s="2"/>
      <c r="AA797" s="2"/>
      <c r="BR797" s="52"/>
      <c r="BY797" s="91"/>
      <c r="BZ797" s="99"/>
    </row>
    <row r="798" spans="17:78" ht="12.75">
      <c r="Q798" s="2"/>
      <c r="S798" s="2"/>
      <c r="U798" s="2"/>
      <c r="W798" s="2"/>
      <c r="Y798" s="2"/>
      <c r="AA798" s="2"/>
      <c r="BR798" s="52"/>
      <c r="BY798" s="91"/>
      <c r="BZ798" s="99"/>
    </row>
    <row r="799" spans="17:78" ht="12.75">
      <c r="Q799" s="2"/>
      <c r="S799" s="2"/>
      <c r="U799" s="2"/>
      <c r="W799" s="2"/>
      <c r="Y799" s="2"/>
      <c r="AA799" s="2"/>
      <c r="BR799" s="52"/>
      <c r="BY799" s="91"/>
      <c r="BZ799" s="99"/>
    </row>
    <row r="800" spans="17:78" ht="12.75">
      <c r="Q800" s="2"/>
      <c r="S800" s="2"/>
      <c r="U800" s="2"/>
      <c r="W800" s="2"/>
      <c r="Y800" s="2"/>
      <c r="AA800" s="2"/>
      <c r="BR800" s="52"/>
      <c r="BY800" s="91"/>
      <c r="BZ800" s="99"/>
    </row>
    <row r="801" spans="17:78" ht="12.75">
      <c r="Q801" s="2"/>
      <c r="S801" s="2"/>
      <c r="U801" s="2"/>
      <c r="W801" s="2"/>
      <c r="Y801" s="2"/>
      <c r="AA801" s="2"/>
      <c r="BR801" s="52"/>
      <c r="BY801" s="91"/>
      <c r="BZ801" s="99"/>
    </row>
    <row r="802" spans="17:78" ht="12.75">
      <c r="Q802" s="2"/>
      <c r="S802" s="2"/>
      <c r="U802" s="2"/>
      <c r="W802" s="2"/>
      <c r="Y802" s="2"/>
      <c r="AA802" s="2"/>
      <c r="BR802" s="52"/>
      <c r="BY802" s="91"/>
      <c r="BZ802" s="99"/>
    </row>
    <row r="803" spans="17:78" ht="12.75">
      <c r="Q803" s="2"/>
      <c r="S803" s="2"/>
      <c r="U803" s="2"/>
      <c r="W803" s="2"/>
      <c r="Y803" s="2"/>
      <c r="AA803" s="2"/>
      <c r="BR803" s="52"/>
      <c r="BY803" s="91"/>
      <c r="BZ803" s="99"/>
    </row>
    <row r="804" spans="17:78" ht="12.75">
      <c r="Q804" s="2"/>
      <c r="S804" s="2"/>
      <c r="U804" s="2"/>
      <c r="W804" s="2"/>
      <c r="Y804" s="2"/>
      <c r="AA804" s="2"/>
      <c r="BR804" s="52"/>
      <c r="BY804" s="91"/>
      <c r="BZ804" s="99"/>
    </row>
    <row r="805" spans="17:78" ht="12.75">
      <c r="Q805" s="2"/>
      <c r="S805" s="2"/>
      <c r="U805" s="2"/>
      <c r="W805" s="2"/>
      <c r="Y805" s="2"/>
      <c r="AA805" s="2"/>
      <c r="BR805" s="52"/>
      <c r="BY805" s="91"/>
      <c r="BZ805" s="99"/>
    </row>
    <row r="806" spans="17:78" ht="12.75">
      <c r="Q806" s="2"/>
      <c r="S806" s="2"/>
      <c r="U806" s="2"/>
      <c r="W806" s="2"/>
      <c r="Y806" s="2"/>
      <c r="AA806" s="2"/>
      <c r="BR806" s="52"/>
      <c r="BY806" s="91"/>
      <c r="BZ806" s="99"/>
    </row>
    <row r="807" spans="17:78" ht="12.75">
      <c r="Q807" s="2"/>
      <c r="S807" s="2"/>
      <c r="U807" s="2"/>
      <c r="W807" s="2"/>
      <c r="Y807" s="2"/>
      <c r="AA807" s="2"/>
      <c r="BR807" s="52"/>
      <c r="BY807" s="91"/>
      <c r="BZ807" s="99"/>
    </row>
    <row r="808" spans="17:78" ht="12.75">
      <c r="Q808" s="2"/>
      <c r="S808" s="2"/>
      <c r="U808" s="2"/>
      <c r="W808" s="2"/>
      <c r="Y808" s="2"/>
      <c r="AA808" s="2"/>
      <c r="BR808" s="52"/>
      <c r="BY808" s="91"/>
      <c r="BZ808" s="99"/>
    </row>
    <row r="809" spans="17:78" ht="12.75">
      <c r="Q809" s="2"/>
      <c r="S809" s="2"/>
      <c r="U809" s="2"/>
      <c r="W809" s="2"/>
      <c r="Y809" s="2"/>
      <c r="AA809" s="2"/>
      <c r="BR809" s="52"/>
      <c r="BY809" s="91"/>
      <c r="BZ809" s="99"/>
    </row>
    <row r="810" spans="17:78" ht="12.75">
      <c r="Q810" s="2"/>
      <c r="S810" s="2"/>
      <c r="U810" s="2"/>
      <c r="W810" s="2"/>
      <c r="Y810" s="2"/>
      <c r="AA810" s="2"/>
      <c r="BR810" s="52"/>
      <c r="BY810" s="91"/>
      <c r="BZ810" s="99"/>
    </row>
    <row r="811" spans="17:78" ht="12.75">
      <c r="Q811" s="2"/>
      <c r="S811" s="2"/>
      <c r="U811" s="2"/>
      <c r="W811" s="2"/>
      <c r="Y811" s="2"/>
      <c r="AA811" s="2"/>
      <c r="BR811" s="52"/>
      <c r="BY811" s="91"/>
      <c r="BZ811" s="99"/>
    </row>
    <row r="812" spans="17:78" ht="12.75">
      <c r="Q812" s="2"/>
      <c r="S812" s="2"/>
      <c r="U812" s="2"/>
      <c r="W812" s="2"/>
      <c r="Y812" s="2"/>
      <c r="AA812" s="2"/>
      <c r="BR812" s="52"/>
      <c r="BY812" s="91"/>
      <c r="BZ812" s="99"/>
    </row>
    <row r="813" spans="17:78" ht="12.75">
      <c r="Q813" s="2"/>
      <c r="S813" s="2"/>
      <c r="U813" s="2"/>
      <c r="W813" s="2"/>
      <c r="Y813" s="2"/>
      <c r="AA813" s="2"/>
      <c r="BR813" s="52"/>
      <c r="BY813" s="91"/>
      <c r="BZ813" s="99"/>
    </row>
    <row r="814" spans="17:78" ht="12.75">
      <c r="Q814" s="2"/>
      <c r="S814" s="2"/>
      <c r="U814" s="2"/>
      <c r="W814" s="2"/>
      <c r="Y814" s="2"/>
      <c r="AA814" s="2"/>
      <c r="BR814" s="52"/>
      <c r="BY814" s="91"/>
      <c r="BZ814" s="99"/>
    </row>
    <row r="815" spans="17:78" ht="12.75">
      <c r="Q815" s="2"/>
      <c r="S815" s="2"/>
      <c r="U815" s="2"/>
      <c r="W815" s="2"/>
      <c r="Y815" s="2"/>
      <c r="AA815" s="2"/>
      <c r="BR815" s="52"/>
      <c r="BY815" s="91"/>
      <c r="BZ815" s="99"/>
    </row>
    <row r="816" spans="17:78" ht="12.75">
      <c r="Q816" s="2"/>
      <c r="S816" s="2"/>
      <c r="U816" s="2"/>
      <c r="W816" s="2"/>
      <c r="Y816" s="2"/>
      <c r="AA816" s="2"/>
      <c r="BR816" s="52"/>
      <c r="BY816" s="91"/>
      <c r="BZ816" s="99"/>
    </row>
    <row r="817" spans="17:78" ht="12.75">
      <c r="Q817" s="2"/>
      <c r="S817" s="2"/>
      <c r="U817" s="2"/>
      <c r="W817" s="2"/>
      <c r="Y817" s="2"/>
      <c r="AA817" s="2"/>
      <c r="BR817" s="52"/>
      <c r="BY817" s="91"/>
      <c r="BZ817" s="99"/>
    </row>
    <row r="818" spans="17:78" ht="12.75">
      <c r="Q818" s="2"/>
      <c r="S818" s="2"/>
      <c r="U818" s="2"/>
      <c r="W818" s="2"/>
      <c r="Y818" s="2"/>
      <c r="AA818" s="2"/>
      <c r="BR818" s="52"/>
      <c r="BY818" s="91"/>
      <c r="BZ818" s="99"/>
    </row>
    <row r="819" spans="17:78" ht="12.75">
      <c r="Q819" s="2"/>
      <c r="S819" s="2"/>
      <c r="U819" s="2"/>
      <c r="W819" s="2"/>
      <c r="Y819" s="2"/>
      <c r="AA819" s="2"/>
      <c r="BR819" s="52"/>
      <c r="BY819" s="91"/>
      <c r="BZ819" s="99"/>
    </row>
    <row r="820" spans="17:78" ht="12.75">
      <c r="Q820" s="2"/>
      <c r="S820" s="2"/>
      <c r="U820" s="2"/>
      <c r="W820" s="2"/>
      <c r="Y820" s="2"/>
      <c r="AA820" s="2"/>
      <c r="BR820" s="52"/>
      <c r="BY820" s="91"/>
      <c r="BZ820" s="99"/>
    </row>
    <row r="821" spans="17:78" ht="12.75">
      <c r="Q821" s="2"/>
      <c r="S821" s="2"/>
      <c r="U821" s="2"/>
      <c r="W821" s="2"/>
      <c r="Y821" s="2"/>
      <c r="AA821" s="2"/>
      <c r="BR821" s="52"/>
      <c r="BY821" s="91"/>
      <c r="BZ821" s="99"/>
    </row>
    <row r="822" spans="17:78" ht="12.75">
      <c r="Q822" s="2"/>
      <c r="S822" s="2"/>
      <c r="U822" s="2"/>
      <c r="W822" s="2"/>
      <c r="Y822" s="2"/>
      <c r="AA822" s="2"/>
      <c r="BR822" s="52"/>
      <c r="BY822" s="91"/>
      <c r="BZ822" s="99"/>
    </row>
    <row r="823" spans="17:78" ht="12.75">
      <c r="Q823" s="2"/>
      <c r="S823" s="2"/>
      <c r="U823" s="2"/>
      <c r="W823" s="2"/>
      <c r="Y823" s="2"/>
      <c r="AA823" s="2"/>
      <c r="BR823" s="52"/>
      <c r="BY823" s="91"/>
      <c r="BZ823" s="99"/>
    </row>
    <row r="824" spans="17:78" ht="12.75">
      <c r="Q824" s="2"/>
      <c r="S824" s="2"/>
      <c r="U824" s="2"/>
      <c r="W824" s="2"/>
      <c r="Y824" s="2"/>
      <c r="AA824" s="2"/>
      <c r="BR824" s="52"/>
      <c r="BY824" s="91"/>
      <c r="BZ824" s="99"/>
    </row>
    <row r="825" spans="17:78" ht="12.75">
      <c r="Q825" s="2"/>
      <c r="S825" s="2"/>
      <c r="U825" s="2"/>
      <c r="W825" s="2"/>
      <c r="Y825" s="2"/>
      <c r="AA825" s="2"/>
      <c r="BR825" s="52"/>
      <c r="BY825" s="91"/>
      <c r="BZ825" s="99"/>
    </row>
    <row r="826" spans="17:78" ht="12.75">
      <c r="Q826" s="2"/>
      <c r="S826" s="2"/>
      <c r="U826" s="2"/>
      <c r="W826" s="2"/>
      <c r="Y826" s="2"/>
      <c r="AA826" s="2"/>
      <c r="BR826" s="52"/>
      <c r="BY826" s="91"/>
      <c r="BZ826" s="99"/>
    </row>
    <row r="827" spans="17:78" ht="12.75">
      <c r="Q827" s="2"/>
      <c r="S827" s="2"/>
      <c r="U827" s="2"/>
      <c r="W827" s="2"/>
      <c r="Y827" s="2"/>
      <c r="AA827" s="2"/>
      <c r="BR827" s="52"/>
      <c r="BY827" s="91"/>
      <c r="BZ827" s="99"/>
    </row>
    <row r="828" spans="17:78" ht="12.75">
      <c r="Q828" s="2"/>
      <c r="S828" s="2"/>
      <c r="U828" s="2"/>
      <c r="W828" s="2"/>
      <c r="Y828" s="2"/>
      <c r="AA828" s="2"/>
      <c r="BR828" s="52"/>
      <c r="BY828" s="91"/>
      <c r="BZ828" s="99"/>
    </row>
    <row r="829" spans="17:78" ht="12.75">
      <c r="Q829" s="2"/>
      <c r="S829" s="2"/>
      <c r="U829" s="2"/>
      <c r="W829" s="2"/>
      <c r="Y829" s="2"/>
      <c r="AA829" s="2"/>
      <c r="BR829" s="52"/>
      <c r="BY829" s="91"/>
      <c r="BZ829" s="99"/>
    </row>
    <row r="830" spans="17:78" ht="12.75">
      <c r="Q830" s="2"/>
      <c r="S830" s="2"/>
      <c r="U830" s="2"/>
      <c r="W830" s="2"/>
      <c r="Y830" s="2"/>
      <c r="AA830" s="2"/>
      <c r="BR830" s="52"/>
      <c r="BY830" s="91"/>
      <c r="BZ830" s="99"/>
    </row>
    <row r="831" spans="17:78" ht="12.75">
      <c r="Q831" s="2"/>
      <c r="S831" s="2"/>
      <c r="U831" s="2"/>
      <c r="W831" s="2"/>
      <c r="Y831" s="2"/>
      <c r="AA831" s="2"/>
      <c r="BR831" s="52"/>
      <c r="BY831" s="91"/>
      <c r="BZ831" s="99"/>
    </row>
    <row r="832" spans="17:78" ht="12.75">
      <c r="Q832" s="2"/>
      <c r="S832" s="2"/>
      <c r="U832" s="2"/>
      <c r="W832" s="2"/>
      <c r="Y832" s="2"/>
      <c r="AA832" s="2"/>
      <c r="BR832" s="52"/>
      <c r="BY832" s="91"/>
      <c r="BZ832" s="99"/>
    </row>
    <row r="833" spans="17:78" ht="12.75">
      <c r="Q833" s="2"/>
      <c r="S833" s="2"/>
      <c r="U833" s="2"/>
      <c r="W833" s="2"/>
      <c r="Y833" s="2"/>
      <c r="AA833" s="2"/>
      <c r="BR833" s="52"/>
      <c r="BY833" s="91"/>
      <c r="BZ833" s="99"/>
    </row>
    <row r="834" spans="17:78" ht="12.75">
      <c r="Q834" s="2"/>
      <c r="S834" s="2"/>
      <c r="U834" s="2"/>
      <c r="W834" s="2"/>
      <c r="Y834" s="2"/>
      <c r="AA834" s="2"/>
      <c r="BR834" s="52"/>
      <c r="BY834" s="91"/>
      <c r="BZ834" s="99"/>
    </row>
    <row r="835" spans="17:78" ht="12.75">
      <c r="Q835" s="2"/>
      <c r="S835" s="2"/>
      <c r="U835" s="2"/>
      <c r="W835" s="2"/>
      <c r="Y835" s="2"/>
      <c r="AA835" s="2"/>
      <c r="BR835" s="52"/>
      <c r="BY835" s="91"/>
      <c r="BZ835" s="99"/>
    </row>
    <row r="836" spans="17:78" ht="12.75">
      <c r="Q836" s="2"/>
      <c r="S836" s="2"/>
      <c r="U836" s="2"/>
      <c r="W836" s="2"/>
      <c r="Y836" s="2"/>
      <c r="AA836" s="2"/>
      <c r="BR836" s="52"/>
      <c r="BY836" s="91"/>
      <c r="BZ836" s="99"/>
    </row>
    <row r="837" spans="17:78" ht="12.75">
      <c r="Q837" s="2"/>
      <c r="S837" s="2"/>
      <c r="U837" s="2"/>
      <c r="W837" s="2"/>
      <c r="Y837" s="2"/>
      <c r="AA837" s="2"/>
      <c r="BR837" s="52"/>
      <c r="BY837" s="91"/>
      <c r="BZ837" s="99"/>
    </row>
    <row r="838" spans="17:78" ht="12.75">
      <c r="Q838" s="2"/>
      <c r="S838" s="2"/>
      <c r="U838" s="2"/>
      <c r="W838" s="2"/>
      <c r="Y838" s="2"/>
      <c r="AA838" s="2"/>
      <c r="BR838" s="52"/>
      <c r="BY838" s="91"/>
      <c r="BZ838" s="99"/>
    </row>
    <row r="839" spans="17:78" ht="12.75">
      <c r="Q839" s="2"/>
      <c r="S839" s="2"/>
      <c r="U839" s="2"/>
      <c r="W839" s="2"/>
      <c r="Y839" s="2"/>
      <c r="AA839" s="2"/>
      <c r="BR839" s="52"/>
      <c r="BY839" s="91"/>
      <c r="BZ839" s="99"/>
    </row>
    <row r="840" spans="17:78" ht="12.75">
      <c r="Q840" s="2"/>
      <c r="S840" s="2"/>
      <c r="U840" s="2"/>
      <c r="W840" s="2"/>
      <c r="Y840" s="2"/>
      <c r="AA840" s="2"/>
      <c r="BR840" s="52"/>
      <c r="BY840" s="91"/>
      <c r="BZ840" s="99"/>
    </row>
    <row r="841" spans="17:78" ht="12.75">
      <c r="Q841" s="2"/>
      <c r="S841" s="2"/>
      <c r="U841" s="2"/>
      <c r="W841" s="2"/>
      <c r="Y841" s="2"/>
      <c r="AA841" s="2"/>
      <c r="BR841" s="52"/>
      <c r="BY841" s="91"/>
      <c r="BZ841" s="99"/>
    </row>
    <row r="842" spans="17:78" ht="12.75">
      <c r="Q842" s="2"/>
      <c r="S842" s="2"/>
      <c r="U842" s="2"/>
      <c r="W842" s="2"/>
      <c r="Y842" s="2"/>
      <c r="AA842" s="2"/>
      <c r="BR842" s="52"/>
      <c r="BY842" s="91"/>
      <c r="BZ842" s="99"/>
    </row>
    <row r="843" spans="17:78" ht="12.75">
      <c r="Q843" s="2"/>
      <c r="S843" s="2"/>
      <c r="U843" s="2"/>
      <c r="W843" s="2"/>
      <c r="Y843" s="2"/>
      <c r="AA843" s="2"/>
      <c r="BR843" s="52"/>
      <c r="BY843" s="91"/>
      <c r="BZ843" s="99"/>
    </row>
    <row r="844" spans="17:78" ht="12.75">
      <c r="Q844" s="2"/>
      <c r="S844" s="2"/>
      <c r="U844" s="2"/>
      <c r="W844" s="2"/>
      <c r="Y844" s="2"/>
      <c r="AA844" s="2"/>
      <c r="BR844" s="52"/>
      <c r="BY844" s="91"/>
      <c r="BZ844" s="99"/>
    </row>
    <row r="845" spans="17:78" ht="12.75">
      <c r="Q845" s="2"/>
      <c r="S845" s="2"/>
      <c r="U845" s="2"/>
      <c r="W845" s="2"/>
      <c r="Y845" s="2"/>
      <c r="AA845" s="2"/>
      <c r="BR845" s="52"/>
      <c r="BY845" s="91"/>
      <c r="BZ845" s="99"/>
    </row>
    <row r="846" spans="17:78" ht="12.75">
      <c r="Q846" s="2"/>
      <c r="S846" s="2"/>
      <c r="U846" s="2"/>
      <c r="W846" s="2"/>
      <c r="Y846" s="2"/>
      <c r="AA846" s="2"/>
      <c r="BR846" s="52"/>
      <c r="BY846" s="91"/>
      <c r="BZ846" s="99"/>
    </row>
    <row r="847" spans="17:78" ht="12.75">
      <c r="Q847" s="2"/>
      <c r="S847" s="2"/>
      <c r="U847" s="2"/>
      <c r="W847" s="2"/>
      <c r="Y847" s="2"/>
      <c r="AA847" s="2"/>
      <c r="BR847" s="52"/>
      <c r="BY847" s="91"/>
      <c r="BZ847" s="99"/>
    </row>
    <row r="848" spans="17:78" ht="12.75">
      <c r="Q848" s="2"/>
      <c r="S848" s="2"/>
      <c r="U848" s="2"/>
      <c r="W848" s="2"/>
      <c r="Y848" s="2"/>
      <c r="AA848" s="2"/>
      <c r="BR848" s="52"/>
      <c r="BY848" s="91"/>
      <c r="BZ848" s="99"/>
    </row>
    <row r="849" spans="17:78" ht="12.75">
      <c r="Q849" s="2"/>
      <c r="S849" s="2"/>
      <c r="U849" s="2"/>
      <c r="W849" s="2"/>
      <c r="Y849" s="2"/>
      <c r="AA849" s="2"/>
      <c r="BR849" s="52"/>
      <c r="BY849" s="91"/>
      <c r="BZ849" s="99"/>
    </row>
    <row r="850" spans="17:78" ht="12.75">
      <c r="Q850" s="2"/>
      <c r="S850" s="2"/>
      <c r="U850" s="2"/>
      <c r="W850" s="2"/>
      <c r="Y850" s="2"/>
      <c r="AA850" s="2"/>
      <c r="BR850" s="52"/>
      <c r="BY850" s="91"/>
      <c r="BZ850" s="99"/>
    </row>
    <row r="851" spans="17:78" ht="12.75">
      <c r="Q851" s="2"/>
      <c r="S851" s="2"/>
      <c r="U851" s="2"/>
      <c r="W851" s="2"/>
      <c r="Y851" s="2"/>
      <c r="AA851" s="2"/>
      <c r="BR851" s="52"/>
      <c r="BY851" s="91"/>
      <c r="BZ851" s="99"/>
    </row>
    <row r="852" spans="17:78" ht="12.75">
      <c r="Q852" s="2"/>
      <c r="S852" s="2"/>
      <c r="U852" s="2"/>
      <c r="W852" s="2"/>
      <c r="Y852" s="2"/>
      <c r="AA852" s="2"/>
      <c r="BR852" s="52"/>
      <c r="BY852" s="91"/>
      <c r="BZ852" s="99"/>
    </row>
    <row r="853" spans="17:78" ht="12.75">
      <c r="Q853" s="2"/>
      <c r="S853" s="2"/>
      <c r="U853" s="2"/>
      <c r="W853" s="2"/>
      <c r="Y853" s="2"/>
      <c r="AA853" s="2"/>
      <c r="BR853" s="52"/>
      <c r="BY853" s="91"/>
      <c r="BZ853" s="99"/>
    </row>
    <row r="854" spans="17:78" ht="12.75">
      <c r="Q854" s="2"/>
      <c r="S854" s="2"/>
      <c r="U854" s="2"/>
      <c r="W854" s="2"/>
      <c r="Y854" s="2"/>
      <c r="AA854" s="2"/>
      <c r="BR854" s="52"/>
      <c r="BY854" s="91"/>
      <c r="BZ854" s="99"/>
    </row>
    <row r="855" spans="17:78" ht="12.75">
      <c r="Q855" s="2"/>
      <c r="S855" s="2"/>
      <c r="U855" s="2"/>
      <c r="W855" s="2"/>
      <c r="Y855" s="2"/>
      <c r="AA855" s="2"/>
      <c r="BR855" s="52"/>
      <c r="BY855" s="91"/>
      <c r="BZ855" s="99"/>
    </row>
    <row r="856" spans="17:78" ht="12.75">
      <c r="Q856" s="2"/>
      <c r="S856" s="2"/>
      <c r="U856" s="2"/>
      <c r="W856" s="2"/>
      <c r="Y856" s="2"/>
      <c r="AA856" s="2"/>
      <c r="BR856" s="52"/>
      <c r="BY856" s="91"/>
      <c r="BZ856" s="99"/>
    </row>
    <row r="857" spans="17:78" ht="12.75">
      <c r="Q857" s="2"/>
      <c r="S857" s="2"/>
      <c r="U857" s="2"/>
      <c r="W857" s="2"/>
      <c r="Y857" s="2"/>
      <c r="AA857" s="2"/>
      <c r="BR857" s="52"/>
      <c r="BY857" s="91"/>
      <c r="BZ857" s="99"/>
    </row>
    <row r="858" spans="17:78" ht="12.75">
      <c r="Q858" s="2"/>
      <c r="S858" s="2"/>
      <c r="U858" s="2"/>
      <c r="W858" s="2"/>
      <c r="Y858" s="2"/>
      <c r="AA858" s="2"/>
      <c r="BR858" s="52"/>
      <c r="BY858" s="91"/>
      <c r="BZ858" s="99"/>
    </row>
    <row r="859" spans="17:78" ht="12.75">
      <c r="Q859" s="2"/>
      <c r="S859" s="2"/>
      <c r="U859" s="2"/>
      <c r="W859" s="2"/>
      <c r="Y859" s="2"/>
      <c r="AA859" s="2"/>
      <c r="BR859" s="52"/>
      <c r="BY859" s="91"/>
      <c r="BZ859" s="99"/>
    </row>
    <row r="860" spans="17:78" ht="12.75">
      <c r="Q860" s="2"/>
      <c r="S860" s="2"/>
      <c r="U860" s="2"/>
      <c r="W860" s="2"/>
      <c r="Y860" s="2"/>
      <c r="AA860" s="2"/>
      <c r="BR860" s="52"/>
      <c r="BY860" s="91"/>
      <c r="BZ860" s="99"/>
    </row>
    <row r="861" spans="17:78" ht="12.75">
      <c r="Q861" s="2"/>
      <c r="S861" s="2"/>
      <c r="U861" s="2"/>
      <c r="W861" s="2"/>
      <c r="Y861" s="2"/>
      <c r="AA861" s="2"/>
      <c r="BR861" s="52"/>
      <c r="BY861" s="91"/>
      <c r="BZ861" s="99"/>
    </row>
    <row r="862" spans="17:78" ht="12.75">
      <c r="Q862" s="2"/>
      <c r="S862" s="2"/>
      <c r="U862" s="2"/>
      <c r="W862" s="2"/>
      <c r="Y862" s="2"/>
      <c r="AA862" s="2"/>
      <c r="BR862" s="52"/>
      <c r="BY862" s="91"/>
      <c r="BZ862" s="99"/>
    </row>
    <row r="863" spans="17:78" ht="12.75">
      <c r="Q863" s="2"/>
      <c r="S863" s="2"/>
      <c r="U863" s="2"/>
      <c r="W863" s="2"/>
      <c r="Y863" s="2"/>
      <c r="AA863" s="2"/>
      <c r="BR863" s="52"/>
      <c r="BY863" s="91"/>
      <c r="BZ863" s="99"/>
    </row>
    <row r="864" spans="17:78" ht="12.75">
      <c r="Q864" s="2"/>
      <c r="S864" s="2"/>
      <c r="U864" s="2"/>
      <c r="W864" s="2"/>
      <c r="Y864" s="2"/>
      <c r="AA864" s="2"/>
      <c r="BR864" s="52"/>
      <c r="BY864" s="91"/>
      <c r="BZ864" s="99"/>
    </row>
    <row r="865" spans="17:78" ht="12.75">
      <c r="Q865" s="2"/>
      <c r="S865" s="2"/>
      <c r="U865" s="2"/>
      <c r="W865" s="2"/>
      <c r="Y865" s="2"/>
      <c r="AA865" s="2"/>
      <c r="BR865" s="52"/>
      <c r="BY865" s="91"/>
      <c r="BZ865" s="99"/>
    </row>
    <row r="866" spans="17:78" ht="12.75">
      <c r="Q866" s="2"/>
      <c r="S866" s="2"/>
      <c r="U866" s="2"/>
      <c r="W866" s="2"/>
      <c r="Y866" s="2"/>
      <c r="AA866" s="2"/>
      <c r="BR866" s="52"/>
      <c r="BY866" s="91"/>
      <c r="BZ866" s="99"/>
    </row>
    <row r="867" spans="17:78" ht="12.75">
      <c r="Q867" s="2"/>
      <c r="S867" s="2"/>
      <c r="U867" s="2"/>
      <c r="W867" s="2"/>
      <c r="Y867" s="2"/>
      <c r="AA867" s="2"/>
      <c r="BR867" s="52"/>
      <c r="BY867" s="91"/>
      <c r="BZ867" s="99"/>
    </row>
    <row r="868" spans="17:78" ht="12.75">
      <c r="Q868" s="2"/>
      <c r="S868" s="2"/>
      <c r="U868" s="2"/>
      <c r="W868" s="2"/>
      <c r="Y868" s="2"/>
      <c r="AA868" s="2"/>
      <c r="BR868" s="52"/>
      <c r="BY868" s="91"/>
      <c r="BZ868" s="99"/>
    </row>
    <row r="869" spans="17:78" ht="12.75">
      <c r="Q869" s="2"/>
      <c r="S869" s="2"/>
      <c r="U869" s="2"/>
      <c r="W869" s="2"/>
      <c r="Y869" s="2"/>
      <c r="AA869" s="2"/>
      <c r="BR869" s="52"/>
      <c r="BY869" s="91"/>
      <c r="BZ869" s="99"/>
    </row>
    <row r="870" spans="17:78" ht="12.75">
      <c r="Q870" s="2"/>
      <c r="S870" s="2"/>
      <c r="U870" s="2"/>
      <c r="W870" s="2"/>
      <c r="Y870" s="2"/>
      <c r="AA870" s="2"/>
      <c r="BR870" s="52"/>
      <c r="BY870" s="91"/>
      <c r="BZ870" s="99"/>
    </row>
    <row r="871" spans="17:78" ht="12.75">
      <c r="Q871" s="2"/>
      <c r="S871" s="2"/>
      <c r="U871" s="2"/>
      <c r="W871" s="2"/>
      <c r="Y871" s="2"/>
      <c r="AA871" s="2"/>
      <c r="BR871" s="52"/>
      <c r="BY871" s="91"/>
      <c r="BZ871" s="99"/>
    </row>
    <row r="872" spans="17:78" ht="12.75">
      <c r="Q872" s="2"/>
      <c r="S872" s="2"/>
      <c r="U872" s="2"/>
      <c r="W872" s="2"/>
      <c r="Y872" s="2"/>
      <c r="AA872" s="2"/>
      <c r="BR872" s="52"/>
      <c r="BY872" s="91"/>
      <c r="BZ872" s="99"/>
    </row>
    <row r="873" spans="17:78" ht="12.75">
      <c r="Q873" s="2"/>
      <c r="S873" s="2"/>
      <c r="U873" s="2"/>
      <c r="W873" s="2"/>
      <c r="Y873" s="2"/>
      <c r="AA873" s="2"/>
      <c r="BR873" s="52"/>
      <c r="BY873" s="91"/>
      <c r="BZ873" s="99"/>
    </row>
    <row r="874" spans="17:78" ht="12.75">
      <c r="Q874" s="2"/>
      <c r="S874" s="2"/>
      <c r="U874" s="2"/>
      <c r="W874" s="2"/>
      <c r="Y874" s="2"/>
      <c r="AA874" s="2"/>
      <c r="BR874" s="52"/>
      <c r="BY874" s="91"/>
      <c r="BZ874" s="99"/>
    </row>
    <row r="875" spans="17:78" ht="12.75">
      <c r="Q875" s="2"/>
      <c r="S875" s="2"/>
      <c r="U875" s="2"/>
      <c r="W875" s="2"/>
      <c r="Y875" s="2"/>
      <c r="AA875" s="2"/>
      <c r="BR875" s="52"/>
      <c r="BY875" s="91"/>
      <c r="BZ875" s="99"/>
    </row>
    <row r="876" spans="17:78" ht="12.75">
      <c r="Q876" s="2"/>
      <c r="S876" s="2"/>
      <c r="U876" s="2"/>
      <c r="W876" s="2"/>
      <c r="Y876" s="2"/>
      <c r="AA876" s="2"/>
      <c r="BR876" s="52"/>
      <c r="BY876" s="91"/>
      <c r="BZ876" s="99"/>
    </row>
    <row r="877" spans="17:78" ht="12.75">
      <c r="Q877" s="2"/>
      <c r="S877" s="2"/>
      <c r="U877" s="2"/>
      <c r="W877" s="2"/>
      <c r="Y877" s="2"/>
      <c r="AA877" s="2"/>
      <c r="BR877" s="52"/>
      <c r="BY877" s="91"/>
      <c r="BZ877" s="99"/>
    </row>
    <row r="878" spans="17:78" ht="12.75">
      <c r="Q878" s="2"/>
      <c r="S878" s="2"/>
      <c r="U878" s="2"/>
      <c r="W878" s="2"/>
      <c r="Y878" s="2"/>
      <c r="AA878" s="2"/>
      <c r="BR878" s="52"/>
      <c r="BY878" s="91"/>
      <c r="BZ878" s="99"/>
    </row>
    <row r="879" spans="17:78" ht="12.75">
      <c r="Q879" s="2"/>
      <c r="S879" s="2"/>
      <c r="U879" s="2"/>
      <c r="W879" s="2"/>
      <c r="Y879" s="2"/>
      <c r="AA879" s="2"/>
      <c r="BR879" s="52"/>
      <c r="BY879" s="91"/>
      <c r="BZ879" s="99"/>
    </row>
    <row r="880" spans="17:78" ht="12.75">
      <c r="Q880" s="2"/>
      <c r="S880" s="2"/>
      <c r="U880" s="2"/>
      <c r="W880" s="2"/>
      <c r="Y880" s="2"/>
      <c r="AA880" s="2"/>
      <c r="BR880" s="52"/>
      <c r="BY880" s="91"/>
      <c r="BZ880" s="99"/>
    </row>
    <row r="881" spans="17:78" ht="12.75">
      <c r="Q881" s="2"/>
      <c r="S881" s="2"/>
      <c r="U881" s="2"/>
      <c r="W881" s="2"/>
      <c r="Y881" s="2"/>
      <c r="AA881" s="2"/>
      <c r="BR881" s="52"/>
      <c r="BY881" s="91"/>
      <c r="BZ881" s="99"/>
    </row>
    <row r="882" spans="17:78" ht="12.75">
      <c r="Q882" s="2"/>
      <c r="S882" s="2"/>
      <c r="U882" s="2"/>
      <c r="W882" s="2"/>
      <c r="Y882" s="2"/>
      <c r="AA882" s="2"/>
      <c r="BR882" s="52"/>
      <c r="BY882" s="91"/>
      <c r="BZ882" s="99"/>
    </row>
    <row r="883" spans="17:78" ht="12.75">
      <c r="Q883" s="2"/>
      <c r="S883" s="2"/>
      <c r="U883" s="2"/>
      <c r="W883" s="2"/>
      <c r="Y883" s="2"/>
      <c r="AA883" s="2"/>
      <c r="BR883" s="52"/>
      <c r="BY883" s="91"/>
      <c r="BZ883" s="99"/>
    </row>
    <row r="884" spans="17:78" ht="12.75">
      <c r="Q884" s="2"/>
      <c r="S884" s="2"/>
      <c r="U884" s="2"/>
      <c r="W884" s="2"/>
      <c r="Y884" s="2"/>
      <c r="AA884" s="2"/>
      <c r="BR884" s="52"/>
      <c r="BY884" s="91"/>
      <c r="BZ884" s="99"/>
    </row>
    <row r="885" spans="17:78" ht="12.75">
      <c r="Q885" s="2"/>
      <c r="S885" s="2"/>
      <c r="U885" s="2"/>
      <c r="W885" s="2"/>
      <c r="Y885" s="2"/>
      <c r="AA885" s="2"/>
      <c r="BR885" s="52"/>
      <c r="BY885" s="91"/>
      <c r="BZ885" s="99"/>
    </row>
    <row r="886" spans="17:78" ht="12.75">
      <c r="Q886" s="2"/>
      <c r="S886" s="2"/>
      <c r="U886" s="2"/>
      <c r="W886" s="2"/>
      <c r="Y886" s="2"/>
      <c r="AA886" s="2"/>
      <c r="BR886" s="52"/>
      <c r="BY886" s="91"/>
      <c r="BZ886" s="99"/>
    </row>
    <row r="887" spans="17:78" ht="12.75">
      <c r="Q887" s="2"/>
      <c r="S887" s="2"/>
      <c r="U887" s="2"/>
      <c r="W887" s="2"/>
      <c r="Y887" s="2"/>
      <c r="AA887" s="2"/>
      <c r="BR887" s="52"/>
      <c r="BY887" s="91"/>
      <c r="BZ887" s="99"/>
    </row>
    <row r="888" spans="17:78" ht="12.75">
      <c r="Q888" s="2"/>
      <c r="S888" s="2"/>
      <c r="U888" s="2"/>
      <c r="W888" s="2"/>
      <c r="Y888" s="2"/>
      <c r="AA888" s="2"/>
      <c r="BR888" s="52"/>
      <c r="BY888" s="91"/>
      <c r="BZ888" s="99"/>
    </row>
    <row r="889" spans="17:78" ht="12.75">
      <c r="Q889" s="2"/>
      <c r="S889" s="2"/>
      <c r="U889" s="2"/>
      <c r="W889" s="2"/>
      <c r="Y889" s="2"/>
      <c r="AA889" s="2"/>
      <c r="BR889" s="52"/>
      <c r="BY889" s="91"/>
      <c r="BZ889" s="99"/>
    </row>
    <row r="890" spans="17:78" ht="12.75">
      <c r="Q890" s="2"/>
      <c r="S890" s="2"/>
      <c r="U890" s="2"/>
      <c r="W890" s="2"/>
      <c r="Y890" s="2"/>
      <c r="AA890" s="2"/>
      <c r="BR890" s="52"/>
      <c r="BY890" s="91"/>
      <c r="BZ890" s="99"/>
    </row>
    <row r="891" spans="17:78" ht="12.75">
      <c r="Q891" s="2"/>
      <c r="S891" s="2"/>
      <c r="U891" s="2"/>
      <c r="W891" s="2"/>
      <c r="Y891" s="2"/>
      <c r="AA891" s="2"/>
      <c r="BR891" s="52"/>
      <c r="BY891" s="91"/>
      <c r="BZ891" s="99"/>
    </row>
    <row r="892" spans="17:78" ht="12.75">
      <c r="Q892" s="2"/>
      <c r="S892" s="2"/>
      <c r="U892" s="2"/>
      <c r="W892" s="2"/>
      <c r="Y892" s="2"/>
      <c r="AA892" s="2"/>
      <c r="BR892" s="52"/>
      <c r="BY892" s="91"/>
      <c r="BZ892" s="99"/>
    </row>
    <row r="893" spans="17:78" ht="12.75">
      <c r="Q893" s="2"/>
      <c r="S893" s="2"/>
      <c r="U893" s="2"/>
      <c r="W893" s="2"/>
      <c r="Y893" s="2"/>
      <c r="AA893" s="2"/>
      <c r="BR893" s="52"/>
      <c r="BY893" s="91"/>
      <c r="BZ893" s="99"/>
    </row>
    <row r="894" spans="17:78" ht="12.75">
      <c r="Q894" s="2"/>
      <c r="S894" s="2"/>
      <c r="U894" s="2"/>
      <c r="W894" s="2"/>
      <c r="Y894" s="2"/>
      <c r="AA894" s="2"/>
      <c r="BR894" s="52"/>
      <c r="BY894" s="91"/>
      <c r="BZ894" s="99"/>
    </row>
    <row r="895" spans="17:78" ht="12.75">
      <c r="Q895" s="2"/>
      <c r="S895" s="2"/>
      <c r="U895" s="2"/>
      <c r="W895" s="2"/>
      <c r="Y895" s="2"/>
      <c r="AA895" s="2"/>
      <c r="BR895" s="52"/>
      <c r="BY895" s="91"/>
      <c r="BZ895" s="99"/>
    </row>
    <row r="896" spans="17:78" ht="12.75">
      <c r="Q896" s="2"/>
      <c r="S896" s="2"/>
      <c r="U896" s="2"/>
      <c r="W896" s="2"/>
      <c r="Y896" s="2"/>
      <c r="AA896" s="2"/>
      <c r="BR896" s="52"/>
      <c r="BY896" s="91"/>
      <c r="BZ896" s="99"/>
    </row>
    <row r="897" spans="17:78" ht="12.75">
      <c r="Q897" s="2"/>
      <c r="S897" s="2"/>
      <c r="U897" s="2"/>
      <c r="W897" s="2"/>
      <c r="Y897" s="2"/>
      <c r="AA897" s="2"/>
      <c r="BR897" s="52"/>
      <c r="BY897" s="91"/>
      <c r="BZ897" s="99"/>
    </row>
    <row r="898" spans="17:78" ht="12.75">
      <c r="Q898" s="2"/>
      <c r="S898" s="2"/>
      <c r="U898" s="2"/>
      <c r="W898" s="2"/>
      <c r="Y898" s="2"/>
      <c r="AA898" s="2"/>
      <c r="BR898" s="52"/>
      <c r="BY898" s="91"/>
      <c r="BZ898" s="99"/>
    </row>
    <row r="899" spans="17:78" ht="12.75">
      <c r="Q899" s="2"/>
      <c r="S899" s="2"/>
      <c r="U899" s="2"/>
      <c r="W899" s="2"/>
      <c r="Y899" s="2"/>
      <c r="AA899" s="2"/>
      <c r="BR899" s="52"/>
      <c r="BY899" s="91"/>
      <c r="BZ899" s="99"/>
    </row>
    <row r="900" spans="17:78" ht="12.75">
      <c r="Q900" s="2"/>
      <c r="S900" s="2"/>
      <c r="U900" s="2"/>
      <c r="W900" s="2"/>
      <c r="Y900" s="2"/>
      <c r="AA900" s="2"/>
      <c r="BR900" s="52"/>
      <c r="BY900" s="91"/>
      <c r="BZ900" s="99"/>
    </row>
    <row r="901" spans="17:78" ht="12.75">
      <c r="Q901" s="2"/>
      <c r="S901" s="2"/>
      <c r="U901" s="2"/>
      <c r="W901" s="2"/>
      <c r="Y901" s="2"/>
      <c r="AA901" s="2"/>
      <c r="BR901" s="52"/>
      <c r="BY901" s="91"/>
      <c r="BZ901" s="99"/>
    </row>
    <row r="902" spans="17:78" ht="12.75">
      <c r="Q902" s="2"/>
      <c r="S902" s="2"/>
      <c r="U902" s="2"/>
      <c r="W902" s="2"/>
      <c r="Y902" s="2"/>
      <c r="AA902" s="2"/>
      <c r="BR902" s="52"/>
      <c r="BY902" s="91"/>
      <c r="BZ902" s="99"/>
    </row>
    <row r="903" spans="17:78" ht="12.75">
      <c r="Q903" s="2"/>
      <c r="S903" s="2"/>
      <c r="U903" s="2"/>
      <c r="W903" s="2"/>
      <c r="Y903" s="2"/>
      <c r="AA903" s="2"/>
      <c r="BR903" s="52"/>
      <c r="BY903" s="91"/>
      <c r="BZ903" s="99"/>
    </row>
    <row r="904" spans="17:78" ht="12.75">
      <c r="Q904" s="2"/>
      <c r="S904" s="2"/>
      <c r="U904" s="2"/>
      <c r="W904" s="2"/>
      <c r="Y904" s="2"/>
      <c r="AA904" s="2"/>
      <c r="BR904" s="52"/>
      <c r="BY904" s="91"/>
      <c r="BZ904" s="99"/>
    </row>
    <row r="905" spans="17:78" ht="12.75">
      <c r="Q905" s="2"/>
      <c r="S905" s="2"/>
      <c r="U905" s="2"/>
      <c r="W905" s="2"/>
      <c r="Y905" s="2"/>
      <c r="AA905" s="2"/>
      <c r="BR905" s="52"/>
      <c r="BY905" s="91"/>
      <c r="BZ905" s="99"/>
    </row>
    <row r="906" spans="17:78" ht="12.75">
      <c r="Q906" s="2"/>
      <c r="S906" s="2"/>
      <c r="U906" s="2"/>
      <c r="W906" s="2"/>
      <c r="Y906" s="2"/>
      <c r="AA906" s="2"/>
      <c r="BR906" s="52"/>
      <c r="BY906" s="91"/>
      <c r="BZ906" s="99"/>
    </row>
    <row r="907" spans="17:78" ht="12.75">
      <c r="Q907" s="2"/>
      <c r="S907" s="2"/>
      <c r="U907" s="2"/>
      <c r="W907" s="2"/>
      <c r="Y907" s="2"/>
      <c r="AA907" s="2"/>
      <c r="BR907" s="52"/>
      <c r="BY907" s="91"/>
      <c r="BZ907" s="99"/>
    </row>
    <row r="908" spans="17:78" ht="12.75">
      <c r="Q908" s="2"/>
      <c r="S908" s="2"/>
      <c r="U908" s="2"/>
      <c r="W908" s="2"/>
      <c r="Y908" s="2"/>
      <c r="AA908" s="2"/>
      <c r="BR908" s="52"/>
      <c r="BY908" s="91"/>
      <c r="BZ908" s="99"/>
    </row>
    <row r="909" spans="17:78" ht="12.75">
      <c r="Q909" s="2"/>
      <c r="S909" s="2"/>
      <c r="U909" s="2"/>
      <c r="W909" s="2"/>
      <c r="Y909" s="2"/>
      <c r="AA909" s="2"/>
      <c r="BR909" s="52"/>
      <c r="BY909" s="91"/>
      <c r="BZ909" s="99"/>
    </row>
    <row r="910" spans="17:78" ht="12.75">
      <c r="Q910" s="2"/>
      <c r="S910" s="2"/>
      <c r="U910" s="2"/>
      <c r="W910" s="2"/>
      <c r="Y910" s="2"/>
      <c r="AA910" s="2"/>
      <c r="BR910" s="52"/>
      <c r="BY910" s="91"/>
      <c r="BZ910" s="99"/>
    </row>
    <row r="911" spans="17:78" ht="12.75">
      <c r="Q911" s="2"/>
      <c r="S911" s="2"/>
      <c r="U911" s="2"/>
      <c r="W911" s="2"/>
      <c r="Y911" s="2"/>
      <c r="AA911" s="2"/>
      <c r="BR911" s="52"/>
      <c r="BY911" s="91"/>
      <c r="BZ911" s="99"/>
    </row>
    <row r="912" spans="17:78" ht="12.75">
      <c r="Q912" s="2"/>
      <c r="S912" s="2"/>
      <c r="U912" s="2"/>
      <c r="W912" s="2"/>
      <c r="Y912" s="2"/>
      <c r="AA912" s="2"/>
      <c r="BR912" s="52"/>
      <c r="BY912" s="91"/>
      <c r="BZ912" s="99"/>
    </row>
    <row r="913" spans="17:78" ht="12.75">
      <c r="Q913" s="2"/>
      <c r="S913" s="2"/>
      <c r="U913" s="2"/>
      <c r="W913" s="2"/>
      <c r="Y913" s="2"/>
      <c r="AA913" s="2"/>
      <c r="BR913" s="52"/>
      <c r="BY913" s="91"/>
      <c r="BZ913" s="99"/>
    </row>
    <row r="914" spans="17:78" ht="12.75">
      <c r="Q914" s="2"/>
      <c r="S914" s="2"/>
      <c r="U914" s="2"/>
      <c r="W914" s="2"/>
      <c r="Y914" s="2"/>
      <c r="AA914" s="2"/>
      <c r="BR914" s="52"/>
      <c r="BY914" s="91"/>
      <c r="BZ914" s="99"/>
    </row>
    <row r="915" spans="17:78" ht="12.75">
      <c r="Q915" s="2"/>
      <c r="S915" s="2"/>
      <c r="U915" s="2"/>
      <c r="W915" s="2"/>
      <c r="Y915" s="2"/>
      <c r="AA915" s="2"/>
      <c r="BR915" s="52"/>
      <c r="BY915" s="91"/>
      <c r="BZ915" s="99"/>
    </row>
    <row r="916" spans="17:78" ht="12.75">
      <c r="Q916" s="2"/>
      <c r="S916" s="2"/>
      <c r="U916" s="2"/>
      <c r="W916" s="2"/>
      <c r="Y916" s="2"/>
      <c r="AA916" s="2"/>
      <c r="BR916" s="52"/>
      <c r="BY916" s="91"/>
      <c r="BZ916" s="99"/>
    </row>
    <row r="917" spans="17:78" ht="12.75">
      <c r="Q917" s="2"/>
      <c r="S917" s="2"/>
      <c r="U917" s="2"/>
      <c r="W917" s="2"/>
      <c r="Y917" s="2"/>
      <c r="AA917" s="2"/>
      <c r="BR917" s="52"/>
      <c r="BY917" s="91"/>
      <c r="BZ917" s="99"/>
    </row>
    <row r="918" spans="17:78" ht="12.75">
      <c r="Q918" s="2"/>
      <c r="S918" s="2"/>
      <c r="U918" s="2"/>
      <c r="W918" s="2"/>
      <c r="Y918" s="2"/>
      <c r="AA918" s="2"/>
      <c r="BR918" s="52"/>
      <c r="BY918" s="91"/>
      <c r="BZ918" s="99"/>
    </row>
    <row r="919" spans="17:78" ht="12.75">
      <c r="Q919" s="2"/>
      <c r="S919" s="2"/>
      <c r="U919" s="2"/>
      <c r="W919" s="2"/>
      <c r="Y919" s="2"/>
      <c r="AA919" s="2"/>
      <c r="BR919" s="52"/>
      <c r="BY919" s="91"/>
      <c r="BZ919" s="99"/>
    </row>
    <row r="920" spans="17:78" ht="12.75">
      <c r="Q920" s="2"/>
      <c r="S920" s="2"/>
      <c r="U920" s="2"/>
      <c r="W920" s="2"/>
      <c r="Y920" s="2"/>
      <c r="AA920" s="2"/>
      <c r="BR920" s="52"/>
      <c r="BY920" s="91"/>
      <c r="BZ920" s="99"/>
    </row>
    <row r="921" spans="17:78" ht="12.75">
      <c r="Q921" s="2"/>
      <c r="S921" s="2"/>
      <c r="U921" s="2"/>
      <c r="W921" s="2"/>
      <c r="Y921" s="2"/>
      <c r="AA921" s="2"/>
      <c r="BR921" s="52"/>
      <c r="BY921" s="91"/>
      <c r="BZ921" s="99"/>
    </row>
    <row r="922" spans="17:78" ht="12.75">
      <c r="Q922" s="2"/>
      <c r="S922" s="2"/>
      <c r="U922" s="2"/>
      <c r="W922" s="2"/>
      <c r="Y922" s="2"/>
      <c r="AA922" s="2"/>
      <c r="BR922" s="52"/>
      <c r="BY922" s="91"/>
      <c r="BZ922" s="99"/>
    </row>
    <row r="923" spans="17:78" ht="12.75">
      <c r="Q923" s="2"/>
      <c r="S923" s="2"/>
      <c r="U923" s="2"/>
      <c r="W923" s="2"/>
      <c r="Y923" s="2"/>
      <c r="AA923" s="2"/>
      <c r="BR923" s="52"/>
      <c r="BY923" s="91"/>
      <c r="BZ923" s="99"/>
    </row>
    <row r="924" spans="17:78" ht="12.75">
      <c r="Q924" s="2"/>
      <c r="S924" s="2"/>
      <c r="U924" s="2"/>
      <c r="W924" s="2"/>
      <c r="Y924" s="2"/>
      <c r="AA924" s="2"/>
      <c r="BR924" s="52"/>
      <c r="BY924" s="91"/>
      <c r="BZ924" s="99"/>
    </row>
    <row r="925" spans="17:78" ht="12.75">
      <c r="Q925" s="2"/>
      <c r="S925" s="2"/>
      <c r="U925" s="2"/>
      <c r="W925" s="2"/>
      <c r="Y925" s="2"/>
      <c r="AA925" s="2"/>
      <c r="BR925" s="52"/>
      <c r="BY925" s="91"/>
      <c r="BZ925" s="99"/>
    </row>
    <row r="926" spans="17:78" ht="12.75">
      <c r="Q926" s="2"/>
      <c r="S926" s="2"/>
      <c r="U926" s="2"/>
      <c r="W926" s="2"/>
      <c r="Y926" s="2"/>
      <c r="AA926" s="2"/>
      <c r="BR926" s="52"/>
      <c r="BY926" s="91"/>
      <c r="BZ926" s="99"/>
    </row>
    <row r="927" spans="17:78" ht="12.75">
      <c r="Q927" s="2"/>
      <c r="S927" s="2"/>
      <c r="U927" s="2"/>
      <c r="W927" s="2"/>
      <c r="Y927" s="2"/>
      <c r="AA927" s="2"/>
      <c r="BR927" s="52"/>
      <c r="BY927" s="91"/>
      <c r="BZ927" s="99"/>
    </row>
    <row r="928" spans="17:78" ht="12.75">
      <c r="Q928" s="2"/>
      <c r="S928" s="2"/>
      <c r="U928" s="2"/>
      <c r="W928" s="2"/>
      <c r="Y928" s="2"/>
      <c r="AA928" s="2"/>
      <c r="BR928" s="52"/>
      <c r="BY928" s="91"/>
      <c r="BZ928" s="99"/>
    </row>
    <row r="929" spans="17:78" ht="12.75">
      <c r="Q929" s="2"/>
      <c r="S929" s="2"/>
      <c r="U929" s="2"/>
      <c r="W929" s="2"/>
      <c r="Y929" s="2"/>
      <c r="AA929" s="2"/>
      <c r="BR929" s="52"/>
      <c r="BY929" s="91"/>
      <c r="BZ929" s="99"/>
    </row>
    <row r="930" spans="17:78" ht="12.75">
      <c r="Q930" s="2"/>
      <c r="S930" s="2"/>
      <c r="U930" s="2"/>
      <c r="W930" s="2"/>
      <c r="Y930" s="2"/>
      <c r="AA930" s="2"/>
      <c r="BR930" s="52"/>
      <c r="BY930" s="91"/>
      <c r="BZ930" s="99"/>
    </row>
    <row r="931" spans="17:78" ht="12.75">
      <c r="Q931" s="2"/>
      <c r="S931" s="2"/>
      <c r="U931" s="2"/>
      <c r="W931" s="2"/>
      <c r="Y931" s="2"/>
      <c r="AA931" s="2"/>
      <c r="BR931" s="52"/>
      <c r="BY931" s="91"/>
      <c r="BZ931" s="99"/>
    </row>
    <row r="932" spans="17:78" ht="12.75">
      <c r="Q932" s="2"/>
      <c r="S932" s="2"/>
      <c r="U932" s="2"/>
      <c r="W932" s="2"/>
      <c r="Y932" s="2"/>
      <c r="AA932" s="2"/>
      <c r="BR932" s="52"/>
      <c r="BY932" s="91"/>
      <c r="BZ932" s="99"/>
    </row>
    <row r="933" spans="17:78" ht="12.75">
      <c r="Q933" s="2"/>
      <c r="S933" s="2"/>
      <c r="U933" s="2"/>
      <c r="W933" s="2"/>
      <c r="Y933" s="2"/>
      <c r="AA933" s="2"/>
      <c r="BR933" s="52"/>
      <c r="BY933" s="91"/>
      <c r="BZ933" s="99"/>
    </row>
    <row r="934" spans="17:78" ht="12.75">
      <c r="Q934" s="2"/>
      <c r="S934" s="2"/>
      <c r="U934" s="2"/>
      <c r="W934" s="2"/>
      <c r="Y934" s="2"/>
      <c r="AA934" s="2"/>
      <c r="BR934" s="52"/>
      <c r="BY934" s="91"/>
      <c r="BZ934" s="99"/>
    </row>
    <row r="935" spans="17:78" ht="12.75">
      <c r="Q935" s="2"/>
      <c r="S935" s="2"/>
      <c r="U935" s="2"/>
      <c r="W935" s="2"/>
      <c r="Y935" s="2"/>
      <c r="AA935" s="2"/>
      <c r="BR935" s="52"/>
      <c r="BY935" s="91"/>
      <c r="BZ935" s="99"/>
    </row>
    <row r="936" spans="17:78" ht="12.75">
      <c r="Q936" s="2"/>
      <c r="S936" s="2"/>
      <c r="U936" s="2"/>
      <c r="W936" s="2"/>
      <c r="Y936" s="2"/>
      <c r="AA936" s="2"/>
      <c r="BR936" s="52"/>
      <c r="BY936" s="91"/>
      <c r="BZ936" s="99"/>
    </row>
    <row r="937" spans="17:78" ht="12.75">
      <c r="Q937" s="2"/>
      <c r="S937" s="2"/>
      <c r="U937" s="2"/>
      <c r="W937" s="2"/>
      <c r="Y937" s="2"/>
      <c r="AA937" s="2"/>
      <c r="BR937" s="52"/>
      <c r="BY937" s="91"/>
      <c r="BZ937" s="99"/>
    </row>
    <row r="938" spans="17:78" ht="12.75">
      <c r="Q938" s="2"/>
      <c r="S938" s="2"/>
      <c r="U938" s="2"/>
      <c r="W938" s="2"/>
      <c r="Y938" s="2"/>
      <c r="AA938" s="2"/>
      <c r="BR938" s="52"/>
      <c r="BY938" s="91"/>
      <c r="BZ938" s="99"/>
    </row>
    <row r="939" spans="17:78" ht="12.75">
      <c r="Q939" s="2"/>
      <c r="S939" s="2"/>
      <c r="U939" s="2"/>
      <c r="W939" s="2"/>
      <c r="Y939" s="2"/>
      <c r="AA939" s="2"/>
      <c r="BR939" s="52"/>
      <c r="BY939" s="91"/>
      <c r="BZ939" s="99"/>
    </row>
    <row r="940" spans="17:78" ht="12.75">
      <c r="Q940" s="2"/>
      <c r="S940" s="2"/>
      <c r="U940" s="2"/>
      <c r="W940" s="2"/>
      <c r="Y940" s="2"/>
      <c r="AA940" s="2"/>
      <c r="BR940" s="52"/>
      <c r="BY940" s="91"/>
      <c r="BZ940" s="99"/>
    </row>
    <row r="941" spans="17:78" ht="12.75">
      <c r="Q941" s="2"/>
      <c r="S941" s="2"/>
      <c r="U941" s="2"/>
      <c r="W941" s="2"/>
      <c r="Y941" s="2"/>
      <c r="AA941" s="2"/>
      <c r="BR941" s="52"/>
      <c r="BY941" s="91"/>
      <c r="BZ941" s="99"/>
    </row>
    <row r="942" spans="17:78" ht="12.75">
      <c r="Q942" s="2"/>
      <c r="S942" s="2"/>
      <c r="U942" s="2"/>
      <c r="W942" s="2"/>
      <c r="Y942" s="2"/>
      <c r="AA942" s="2"/>
      <c r="BR942" s="52"/>
      <c r="BY942" s="91"/>
      <c r="BZ942" s="99"/>
    </row>
    <row r="943" spans="17:78" ht="12.75">
      <c r="Q943" s="2"/>
      <c r="S943" s="2"/>
      <c r="U943" s="2"/>
      <c r="W943" s="2"/>
      <c r="Y943" s="2"/>
      <c r="AA943" s="2"/>
      <c r="BR943" s="52"/>
      <c r="BY943" s="91"/>
      <c r="BZ943" s="99"/>
    </row>
    <row r="944" spans="17:78" ht="12.75">
      <c r="Q944" s="2"/>
      <c r="S944" s="2"/>
      <c r="U944" s="2"/>
      <c r="W944" s="2"/>
      <c r="Y944" s="2"/>
      <c r="AA944" s="2"/>
      <c r="BR944" s="52"/>
      <c r="BY944" s="91"/>
      <c r="BZ944" s="99"/>
    </row>
    <row r="945" spans="17:78" ht="12.75">
      <c r="Q945" s="2"/>
      <c r="S945" s="2"/>
      <c r="U945" s="2"/>
      <c r="W945" s="2"/>
      <c r="Y945" s="2"/>
      <c r="AA945" s="2"/>
      <c r="BR945" s="52"/>
      <c r="BY945" s="91"/>
      <c r="BZ945" s="99"/>
    </row>
    <row r="946" spans="17:78" ht="12.75">
      <c r="Q946" s="2"/>
      <c r="S946" s="2"/>
      <c r="U946" s="2"/>
      <c r="W946" s="2"/>
      <c r="Y946" s="2"/>
      <c r="AA946" s="2"/>
      <c r="BR946" s="52"/>
      <c r="BY946" s="91"/>
      <c r="BZ946" s="99"/>
    </row>
    <row r="947" spans="17:78" ht="12.75">
      <c r="Q947" s="2"/>
      <c r="S947" s="2"/>
      <c r="U947" s="2"/>
      <c r="W947" s="2"/>
      <c r="Y947" s="2"/>
      <c r="AA947" s="2"/>
      <c r="BR947" s="52"/>
      <c r="BY947" s="91"/>
      <c r="BZ947" s="99"/>
    </row>
    <row r="948" spans="17:78" ht="12.75">
      <c r="Q948" s="2"/>
      <c r="S948" s="2"/>
      <c r="U948" s="2"/>
      <c r="W948" s="2"/>
      <c r="Y948" s="2"/>
      <c r="AA948" s="2"/>
      <c r="BR948" s="52"/>
      <c r="BY948" s="91"/>
      <c r="BZ948" s="99"/>
    </row>
    <row r="949" spans="17:78" ht="12.75">
      <c r="Q949" s="2"/>
      <c r="S949" s="2"/>
      <c r="U949" s="2"/>
      <c r="W949" s="2"/>
      <c r="Y949" s="2"/>
      <c r="AA949" s="2"/>
      <c r="BR949" s="52"/>
      <c r="BY949" s="91"/>
      <c r="BZ949" s="99"/>
    </row>
    <row r="950" spans="17:78" ht="12.75">
      <c r="Q950" s="2"/>
      <c r="S950" s="2"/>
      <c r="U950" s="2"/>
      <c r="W950" s="2"/>
      <c r="Y950" s="2"/>
      <c r="AA950" s="2"/>
      <c r="BR950" s="52"/>
      <c r="BY950" s="91"/>
      <c r="BZ950" s="99"/>
    </row>
    <row r="951" spans="17:78" ht="12.75">
      <c r="Q951" s="2"/>
      <c r="S951" s="2"/>
      <c r="U951" s="2"/>
      <c r="W951" s="2"/>
      <c r="Y951" s="2"/>
      <c r="AA951" s="2"/>
      <c r="BR951" s="52"/>
      <c r="BY951" s="91"/>
      <c r="BZ951" s="99"/>
    </row>
    <row r="952" spans="17:78" ht="12.75">
      <c r="Q952" s="2"/>
      <c r="S952" s="2"/>
      <c r="U952" s="2"/>
      <c r="W952" s="2"/>
      <c r="Y952" s="2"/>
      <c r="AA952" s="2"/>
      <c r="BR952" s="52"/>
      <c r="BY952" s="91"/>
      <c r="BZ952" s="99"/>
    </row>
    <row r="953" spans="17:78" ht="12.75">
      <c r="Q953" s="2"/>
      <c r="S953" s="2"/>
      <c r="U953" s="2"/>
      <c r="W953" s="2"/>
      <c r="Y953" s="2"/>
      <c r="AA953" s="2"/>
      <c r="BR953" s="52"/>
      <c r="BY953" s="91"/>
      <c r="BZ953" s="99"/>
    </row>
    <row r="954" spans="17:78" ht="12.75">
      <c r="Q954" s="2"/>
      <c r="S954" s="2"/>
      <c r="U954" s="2"/>
      <c r="W954" s="2"/>
      <c r="Y954" s="2"/>
      <c r="AA954" s="2"/>
      <c r="BR954" s="52"/>
      <c r="BY954" s="91"/>
      <c r="BZ954" s="99"/>
    </row>
    <row r="955" spans="17:78" ht="12.75">
      <c r="Q955" s="2"/>
      <c r="S955" s="2"/>
      <c r="U955" s="2"/>
      <c r="W955" s="2"/>
      <c r="Y955" s="2"/>
      <c r="AA955" s="2"/>
      <c r="BR955" s="52"/>
      <c r="BY955" s="91"/>
      <c r="BZ955" s="99"/>
    </row>
    <row r="956" spans="17:78" ht="12.75">
      <c r="Q956" s="2"/>
      <c r="S956" s="2"/>
      <c r="U956" s="2"/>
      <c r="W956" s="2"/>
      <c r="Y956" s="2"/>
      <c r="AA956" s="2"/>
      <c r="BR956" s="52"/>
      <c r="BY956" s="91"/>
      <c r="BZ956" s="99"/>
    </row>
    <row r="957" spans="17:78" ht="12.75">
      <c r="Q957" s="2"/>
      <c r="S957" s="2"/>
      <c r="U957" s="2"/>
      <c r="W957" s="2"/>
      <c r="Y957" s="2"/>
      <c r="AA957" s="2"/>
      <c r="BR957" s="52"/>
      <c r="BY957" s="91"/>
      <c r="BZ957" s="99"/>
    </row>
    <row r="958" spans="17:78" ht="12.75">
      <c r="Q958" s="2"/>
      <c r="S958" s="2"/>
      <c r="U958" s="2"/>
      <c r="W958" s="2"/>
      <c r="Y958" s="2"/>
      <c r="AA958" s="2"/>
      <c r="BR958" s="52"/>
      <c r="BY958" s="91"/>
      <c r="BZ958" s="99"/>
    </row>
    <row r="959" spans="17:78" ht="12.75">
      <c r="Q959" s="2"/>
      <c r="S959" s="2"/>
      <c r="U959" s="2"/>
      <c r="W959" s="2"/>
      <c r="Y959" s="2"/>
      <c r="AA959" s="2"/>
      <c r="BR959" s="52"/>
      <c r="BY959" s="91"/>
      <c r="BZ959" s="99"/>
    </row>
    <row r="960" spans="17:78" ht="12.75">
      <c r="Q960" s="2"/>
      <c r="S960" s="2"/>
      <c r="U960" s="2"/>
      <c r="W960" s="2"/>
      <c r="Y960" s="2"/>
      <c r="AA960" s="2"/>
      <c r="BR960" s="52"/>
      <c r="BY960" s="91"/>
      <c r="BZ960" s="99"/>
    </row>
    <row r="961" spans="17:78" ht="12.75">
      <c r="Q961" s="2"/>
      <c r="S961" s="2"/>
      <c r="U961" s="2"/>
      <c r="W961" s="2"/>
      <c r="Y961" s="2"/>
      <c r="AA961" s="2"/>
      <c r="BR961" s="52"/>
      <c r="BY961" s="91"/>
      <c r="BZ961" s="99"/>
    </row>
    <row r="962" spans="17:78" ht="12.75">
      <c r="Q962" s="2"/>
      <c r="S962" s="2"/>
      <c r="U962" s="2"/>
      <c r="W962" s="2"/>
      <c r="Y962" s="2"/>
      <c r="AA962" s="2"/>
      <c r="BR962" s="52"/>
      <c r="BY962" s="91"/>
      <c r="BZ962" s="99"/>
    </row>
    <row r="963" spans="17:78" ht="12.75">
      <c r="Q963" s="2"/>
      <c r="S963" s="2"/>
      <c r="U963" s="2"/>
      <c r="W963" s="2"/>
      <c r="Y963" s="2"/>
      <c r="AA963" s="2"/>
      <c r="BR963" s="52"/>
      <c r="BY963" s="91"/>
      <c r="BZ963" s="99"/>
    </row>
    <row r="964" spans="17:78" ht="12.75">
      <c r="Q964" s="2"/>
      <c r="S964" s="2"/>
      <c r="U964" s="2"/>
      <c r="W964" s="2"/>
      <c r="Y964" s="2"/>
      <c r="AA964" s="2"/>
      <c r="BR964" s="52"/>
      <c r="BY964" s="91"/>
      <c r="BZ964" s="99"/>
    </row>
    <row r="965" spans="17:78" ht="12.75">
      <c r="Q965" s="2"/>
      <c r="S965" s="2"/>
      <c r="U965" s="2"/>
      <c r="W965" s="2"/>
      <c r="Y965" s="2"/>
      <c r="AA965" s="2"/>
      <c r="BR965" s="52"/>
      <c r="BY965" s="91"/>
      <c r="BZ965" s="99"/>
    </row>
    <row r="966" spans="17:78" ht="12.75">
      <c r="Q966" s="2"/>
      <c r="S966" s="2"/>
      <c r="U966" s="2"/>
      <c r="W966" s="2"/>
      <c r="Y966" s="2"/>
      <c r="AA966" s="2"/>
      <c r="BR966" s="52"/>
      <c r="BY966" s="91"/>
      <c r="BZ966" s="99"/>
    </row>
    <row r="967" spans="17:78" ht="12.75">
      <c r="Q967" s="2"/>
      <c r="S967" s="2"/>
      <c r="U967" s="2"/>
      <c r="W967" s="2"/>
      <c r="Y967" s="2"/>
      <c r="AA967" s="2"/>
      <c r="BR967" s="52"/>
      <c r="BY967" s="91"/>
      <c r="BZ967" s="99"/>
    </row>
    <row r="968" spans="17:78" ht="12.75">
      <c r="Q968" s="2"/>
      <c r="S968" s="2"/>
      <c r="U968" s="2"/>
      <c r="W968" s="2"/>
      <c r="Y968" s="2"/>
      <c r="AA968" s="2"/>
      <c r="BR968" s="52"/>
      <c r="BY968" s="91"/>
      <c r="BZ968" s="99"/>
    </row>
    <row r="969" spans="17:78" ht="12.75">
      <c r="Q969" s="2"/>
      <c r="S969" s="2"/>
      <c r="U969" s="2"/>
      <c r="W969" s="2"/>
      <c r="Y969" s="2"/>
      <c r="AA969" s="2"/>
      <c r="BR969" s="52"/>
      <c r="BY969" s="91"/>
      <c r="BZ969" s="99"/>
    </row>
    <row r="970" spans="17:78" ht="12.75">
      <c r="Q970" s="2"/>
      <c r="S970" s="2"/>
      <c r="U970" s="2"/>
      <c r="W970" s="2"/>
      <c r="Y970" s="2"/>
      <c r="AA970" s="2"/>
      <c r="BR970" s="52"/>
      <c r="BY970" s="91"/>
      <c r="BZ970" s="99"/>
    </row>
    <row r="971" spans="17:78" ht="12.75">
      <c r="Q971" s="2"/>
      <c r="S971" s="2"/>
      <c r="U971" s="2"/>
      <c r="W971" s="2"/>
      <c r="Y971" s="2"/>
      <c r="AA971" s="2"/>
      <c r="BR971" s="52"/>
      <c r="BY971" s="91"/>
      <c r="BZ971" s="99"/>
    </row>
    <row r="972" spans="17:78" ht="12.75">
      <c r="Q972" s="2"/>
      <c r="S972" s="2"/>
      <c r="U972" s="2"/>
      <c r="W972" s="2"/>
      <c r="Y972" s="2"/>
      <c r="AA972" s="2"/>
      <c r="BR972" s="52"/>
      <c r="BY972" s="91"/>
      <c r="BZ972" s="99"/>
    </row>
    <row r="973" spans="17:78" ht="12.75">
      <c r="Q973" s="2"/>
      <c r="S973" s="2"/>
      <c r="U973" s="2"/>
      <c r="W973" s="2"/>
      <c r="Y973" s="2"/>
      <c r="AA973" s="2"/>
      <c r="BR973" s="52"/>
      <c r="BY973" s="91"/>
      <c r="BZ973" s="99"/>
    </row>
    <row r="974" spans="17:78" ht="12.75">
      <c r="Q974" s="2"/>
      <c r="S974" s="2"/>
      <c r="U974" s="2"/>
      <c r="W974" s="2"/>
      <c r="Y974" s="2"/>
      <c r="AA974" s="2"/>
      <c r="BR974" s="52"/>
      <c r="BY974" s="91"/>
      <c r="BZ974" s="99"/>
    </row>
    <row r="975" spans="17:78" ht="12.75">
      <c r="Q975" s="2"/>
      <c r="S975" s="2"/>
      <c r="U975" s="2"/>
      <c r="W975" s="2"/>
      <c r="Y975" s="2"/>
      <c r="AA975" s="2"/>
      <c r="BR975" s="52"/>
      <c r="BY975" s="91"/>
      <c r="BZ975" s="99"/>
    </row>
    <row r="976" spans="17:78" ht="12.75">
      <c r="Q976" s="2"/>
      <c r="S976" s="2"/>
      <c r="U976" s="2"/>
      <c r="W976" s="2"/>
      <c r="Y976" s="2"/>
      <c r="AA976" s="2"/>
      <c r="BR976" s="52"/>
      <c r="BY976" s="91"/>
      <c r="BZ976" s="99"/>
    </row>
    <row r="977" spans="17:78" ht="12.75">
      <c r="Q977" s="2"/>
      <c r="S977" s="2"/>
      <c r="U977" s="2"/>
      <c r="W977" s="2"/>
      <c r="Y977" s="2"/>
      <c r="AA977" s="2"/>
      <c r="BR977" s="52"/>
      <c r="BY977" s="91"/>
      <c r="BZ977" s="99"/>
    </row>
    <row r="978" spans="17:78" ht="12.75">
      <c r="Q978" s="2"/>
      <c r="S978" s="2"/>
      <c r="U978" s="2"/>
      <c r="W978" s="2"/>
      <c r="Y978" s="2"/>
      <c r="AA978" s="2"/>
      <c r="BR978" s="52"/>
      <c r="BY978" s="91"/>
      <c r="BZ978" s="99"/>
    </row>
    <row r="979" spans="17:78" ht="12.75">
      <c r="Q979" s="2"/>
      <c r="S979" s="2"/>
      <c r="U979" s="2"/>
      <c r="W979" s="2"/>
      <c r="Y979" s="2"/>
      <c r="AA979" s="2"/>
      <c r="BR979" s="52"/>
      <c r="BY979" s="91"/>
      <c r="BZ979" s="99"/>
    </row>
    <row r="980" spans="17:78" ht="12.75">
      <c r="Q980" s="2"/>
      <c r="S980" s="2"/>
      <c r="U980" s="2"/>
      <c r="W980" s="2"/>
      <c r="Y980" s="2"/>
      <c r="AA980" s="2"/>
      <c r="BR980" s="52"/>
      <c r="BY980" s="91"/>
      <c r="BZ980" s="99"/>
    </row>
    <row r="981" spans="17:78" ht="12.75">
      <c r="Q981" s="2"/>
      <c r="S981" s="2"/>
      <c r="U981" s="2"/>
      <c r="W981" s="2"/>
      <c r="Y981" s="2"/>
      <c r="AA981" s="2"/>
      <c r="BR981" s="52"/>
      <c r="BY981" s="91"/>
      <c r="BZ981" s="99"/>
    </row>
    <row r="982" spans="17:78" ht="12.75">
      <c r="Q982" s="2"/>
      <c r="S982" s="2"/>
      <c r="U982" s="2"/>
      <c r="W982" s="2"/>
      <c r="Y982" s="2"/>
      <c r="AA982" s="2"/>
      <c r="BR982" s="52"/>
      <c r="BY982" s="91"/>
      <c r="BZ982" s="99"/>
    </row>
    <row r="983" spans="17:78" ht="12.75">
      <c r="Q983" s="2"/>
      <c r="S983" s="2"/>
      <c r="U983" s="2"/>
      <c r="W983" s="2"/>
      <c r="Y983" s="2"/>
      <c r="AA983" s="2"/>
      <c r="BR983" s="52"/>
      <c r="BY983" s="91"/>
      <c r="BZ983" s="99"/>
    </row>
    <row r="984" spans="17:78" ht="12.75">
      <c r="Q984" s="2"/>
      <c r="S984" s="2"/>
      <c r="U984" s="2"/>
      <c r="W984" s="2"/>
      <c r="Y984" s="2"/>
      <c r="AA984" s="2"/>
      <c r="BR984" s="52"/>
      <c r="BY984" s="91"/>
      <c r="BZ984" s="99"/>
    </row>
    <row r="985" spans="17:78" ht="12.75">
      <c r="Q985" s="2"/>
      <c r="S985" s="2"/>
      <c r="U985" s="2"/>
      <c r="W985" s="2"/>
      <c r="Y985" s="2"/>
      <c r="AA985" s="2"/>
      <c r="BR985" s="52"/>
      <c r="BY985" s="91"/>
      <c r="BZ985" s="99"/>
    </row>
    <row r="986" spans="17:78" ht="12.75">
      <c r="Q986" s="2"/>
      <c r="S986" s="2"/>
      <c r="U986" s="2"/>
      <c r="W986" s="2"/>
      <c r="Y986" s="2"/>
      <c r="AA986" s="2"/>
      <c r="BR986" s="52"/>
      <c r="BY986" s="91"/>
      <c r="BZ986" s="99"/>
    </row>
    <row r="987" spans="17:78" ht="12.75">
      <c r="Q987" s="2"/>
      <c r="S987" s="2"/>
      <c r="U987" s="2"/>
      <c r="W987" s="2"/>
      <c r="Y987" s="2"/>
      <c r="AA987" s="2"/>
      <c r="BR987" s="52"/>
      <c r="BY987" s="91"/>
      <c r="BZ987" s="99"/>
    </row>
    <row r="988" spans="17:78" ht="12.75">
      <c r="Q988" s="2"/>
      <c r="S988" s="2"/>
      <c r="U988" s="2"/>
      <c r="W988" s="2"/>
      <c r="Y988" s="2"/>
      <c r="AA988" s="2"/>
      <c r="BR988" s="52"/>
      <c r="BY988" s="91"/>
      <c r="BZ988" s="99"/>
    </row>
    <row r="989" spans="17:78" ht="12.75">
      <c r="Q989" s="2"/>
      <c r="S989" s="2"/>
      <c r="U989" s="2"/>
      <c r="W989" s="2"/>
      <c r="Y989" s="2"/>
      <c r="AA989" s="2"/>
      <c r="BR989" s="52"/>
      <c r="BY989" s="91"/>
      <c r="BZ989" s="99"/>
    </row>
    <row r="990" spans="17:78" ht="12.75">
      <c r="Q990" s="2"/>
      <c r="S990" s="2"/>
      <c r="U990" s="2"/>
      <c r="W990" s="2"/>
      <c r="Y990" s="2"/>
      <c r="AA990" s="2"/>
      <c r="BR990" s="52"/>
      <c r="BY990" s="91"/>
      <c r="BZ990" s="99"/>
    </row>
    <row r="991" spans="17:78" ht="12.75">
      <c r="Q991" s="2"/>
      <c r="S991" s="2"/>
      <c r="U991" s="2"/>
      <c r="W991" s="2"/>
      <c r="Y991" s="2"/>
      <c r="AA991" s="2"/>
      <c r="BR991" s="52"/>
      <c r="BY991" s="91"/>
      <c r="BZ991" s="99"/>
    </row>
    <row r="992" spans="17:78" ht="12.75">
      <c r="Q992" s="2"/>
      <c r="S992" s="2"/>
      <c r="U992" s="2"/>
      <c r="W992" s="2"/>
      <c r="Y992" s="2"/>
      <c r="AA992" s="2"/>
      <c r="BR992" s="52"/>
      <c r="BY992" s="91"/>
      <c r="BZ992" s="99"/>
    </row>
    <row r="993" spans="17:78" ht="12.75">
      <c r="Q993" s="2"/>
      <c r="S993" s="2"/>
      <c r="U993" s="2"/>
      <c r="W993" s="2"/>
      <c r="Y993" s="2"/>
      <c r="AA993" s="2"/>
      <c r="BR993" s="52"/>
      <c r="BY993" s="91"/>
      <c r="BZ993" s="99"/>
    </row>
    <row r="994" spans="17:78" ht="12.75">
      <c r="Q994" s="2"/>
      <c r="S994" s="2"/>
      <c r="U994" s="2"/>
      <c r="W994" s="2"/>
      <c r="Y994" s="2"/>
      <c r="AA994" s="2"/>
      <c r="BR994" s="52"/>
      <c r="BY994" s="91"/>
      <c r="BZ994" s="99"/>
    </row>
    <row r="995" spans="17:78" ht="12.75">
      <c r="Q995" s="2"/>
      <c r="S995" s="2"/>
      <c r="U995" s="2"/>
      <c r="W995" s="2"/>
      <c r="Y995" s="2"/>
      <c r="AA995" s="2"/>
      <c r="BR995" s="52"/>
      <c r="BY995" s="91"/>
      <c r="BZ995" s="99"/>
    </row>
    <row r="996" spans="17:78" ht="12.75">
      <c r="Q996" s="2"/>
      <c r="S996" s="2"/>
      <c r="U996" s="2"/>
      <c r="W996" s="2"/>
      <c r="Y996" s="2"/>
      <c r="AA996" s="2"/>
      <c r="BR996" s="52"/>
      <c r="BY996" s="91"/>
      <c r="BZ996" s="99"/>
    </row>
    <row r="997" spans="17:78" ht="12.75">
      <c r="Q997" s="2"/>
      <c r="S997" s="2"/>
      <c r="U997" s="2"/>
      <c r="W997" s="2"/>
      <c r="Y997" s="2"/>
      <c r="AA997" s="2"/>
      <c r="BR997" s="52"/>
      <c r="BY997" s="91"/>
      <c r="BZ997" s="99"/>
    </row>
    <row r="998" spans="17:78" ht="12.75">
      <c r="Q998" s="2"/>
      <c r="S998" s="2"/>
      <c r="U998" s="2"/>
      <c r="W998" s="2"/>
      <c r="Y998" s="2"/>
      <c r="AA998" s="2"/>
      <c r="BR998" s="52"/>
      <c r="BY998" s="91"/>
      <c r="BZ998" s="99"/>
    </row>
    <row r="999" spans="17:78" ht="12.75">
      <c r="Q999" s="2"/>
      <c r="S999" s="2"/>
      <c r="U999" s="2"/>
      <c r="W999" s="2"/>
      <c r="Y999" s="2"/>
      <c r="AA999" s="2"/>
      <c r="BR999" s="52"/>
      <c r="BY999" s="91"/>
      <c r="BZ999" s="99"/>
    </row>
    <row r="1000" spans="17:78" ht="12.75">
      <c r="Q1000" s="2"/>
      <c r="S1000" s="2"/>
      <c r="U1000" s="2"/>
      <c r="W1000" s="2"/>
      <c r="Y1000" s="2"/>
      <c r="AA1000" s="2"/>
      <c r="BR1000" s="52"/>
      <c r="BY1000" s="91"/>
      <c r="BZ1000" s="99"/>
    </row>
    <row r="1001" spans="17:78" ht="12.75">
      <c r="Q1001" s="2"/>
      <c r="S1001" s="2"/>
      <c r="U1001" s="2"/>
      <c r="W1001" s="2"/>
      <c r="Y1001" s="2"/>
      <c r="AA1001" s="2"/>
      <c r="BR1001" s="52"/>
      <c r="BY1001" s="91"/>
      <c r="BZ1001" s="99"/>
    </row>
    <row r="1002" spans="17:78" ht="12.75">
      <c r="Q1002" s="2"/>
      <c r="S1002" s="2"/>
      <c r="U1002" s="2"/>
      <c r="W1002" s="2"/>
      <c r="Y1002" s="2"/>
      <c r="AA1002" s="2"/>
      <c r="BR1002" s="52"/>
      <c r="BY1002" s="91"/>
      <c r="BZ1002" s="99"/>
    </row>
    <row r="1003" spans="17:78" ht="12.75">
      <c r="Q1003" s="2"/>
      <c r="S1003" s="2"/>
      <c r="U1003" s="2"/>
      <c r="W1003" s="2"/>
      <c r="Y1003" s="2"/>
      <c r="AA1003" s="2"/>
      <c r="BR1003" s="52"/>
      <c r="BY1003" s="91"/>
      <c r="BZ1003" s="99"/>
    </row>
    <row r="1004" spans="17:78" ht="12.75">
      <c r="Q1004" s="2"/>
      <c r="S1004" s="2"/>
      <c r="U1004" s="2"/>
      <c r="W1004" s="2"/>
      <c r="Y1004" s="2"/>
      <c r="AA1004" s="2"/>
      <c r="BR1004" s="52"/>
      <c r="BY1004" s="91"/>
      <c r="BZ1004" s="99"/>
    </row>
    <row r="1005" spans="17:78" ht="12.75">
      <c r="Q1005" s="2"/>
      <c r="S1005" s="2"/>
      <c r="U1005" s="2"/>
      <c r="W1005" s="2"/>
      <c r="Y1005" s="2"/>
      <c r="AA1005" s="2"/>
      <c r="BR1005" s="52"/>
      <c r="BY1005" s="91"/>
      <c r="BZ1005" s="99"/>
    </row>
    <row r="1006" spans="17:78" ht="12.75">
      <c r="Q1006" s="2"/>
      <c r="S1006" s="2"/>
      <c r="U1006" s="2"/>
      <c r="W1006" s="2"/>
      <c r="Y1006" s="2"/>
      <c r="AA1006" s="2"/>
      <c r="BR1006" s="52"/>
      <c r="BY1006" s="91"/>
      <c r="BZ1006" s="99"/>
    </row>
    <row r="1007" spans="17:78" ht="12.75">
      <c r="Q1007" s="2"/>
      <c r="S1007" s="2"/>
      <c r="U1007" s="2"/>
      <c r="W1007" s="2"/>
      <c r="Y1007" s="2"/>
      <c r="AA1007" s="2"/>
      <c r="BR1007" s="52"/>
      <c r="BY1007" s="91"/>
      <c r="BZ1007" s="99"/>
    </row>
    <row r="1008" spans="17:78" ht="12.75">
      <c r="Q1008" s="2"/>
      <c r="S1008" s="2"/>
      <c r="U1008" s="2"/>
      <c r="W1008" s="2"/>
      <c r="Y1008" s="2"/>
      <c r="AA1008" s="2"/>
      <c r="BR1008" s="52"/>
      <c r="BY1008" s="91"/>
      <c r="BZ1008" s="99"/>
    </row>
    <row r="1009" spans="17:78" ht="12.75">
      <c r="Q1009" s="2"/>
      <c r="S1009" s="2"/>
      <c r="U1009" s="2"/>
      <c r="W1009" s="2"/>
      <c r="Y1009" s="2"/>
      <c r="AA1009" s="2"/>
      <c r="BR1009" s="52"/>
      <c r="BY1009" s="91"/>
      <c r="BZ1009" s="99"/>
    </row>
    <row r="1010" spans="17:78" ht="12.75">
      <c r="Q1010" s="2"/>
      <c r="S1010" s="2"/>
      <c r="U1010" s="2"/>
      <c r="W1010" s="2"/>
      <c r="Y1010" s="2"/>
      <c r="AA1010" s="2"/>
      <c r="BR1010" s="52"/>
      <c r="BY1010" s="91"/>
      <c r="BZ1010" s="99"/>
    </row>
    <row r="1011" spans="17:78" ht="12.75">
      <c r="Q1011" s="2"/>
      <c r="S1011" s="2"/>
      <c r="U1011" s="2"/>
      <c r="W1011" s="2"/>
      <c r="Y1011" s="2"/>
      <c r="AA1011" s="2"/>
      <c r="BR1011" s="52"/>
      <c r="BY1011" s="91"/>
      <c r="BZ1011" s="99"/>
    </row>
    <row r="1012" spans="17:78" ht="12.75">
      <c r="Q1012" s="2"/>
      <c r="S1012" s="2"/>
      <c r="U1012" s="2"/>
      <c r="W1012" s="2"/>
      <c r="Y1012" s="2"/>
      <c r="AA1012" s="2"/>
      <c r="BR1012" s="52"/>
      <c r="BY1012" s="91"/>
      <c r="BZ1012" s="99"/>
    </row>
    <row r="1013" spans="17:78" ht="12.75">
      <c r="Q1013" s="2"/>
      <c r="S1013" s="2"/>
      <c r="U1013" s="2"/>
      <c r="W1013" s="2"/>
      <c r="Y1013" s="2"/>
      <c r="AA1013" s="2"/>
      <c r="BR1013" s="52"/>
      <c r="BY1013" s="91"/>
      <c r="BZ1013" s="99"/>
    </row>
    <row r="1014" spans="17:78" ht="12.75">
      <c r="Q1014" s="2"/>
      <c r="S1014" s="2"/>
      <c r="U1014" s="2"/>
      <c r="W1014" s="2"/>
      <c r="Y1014" s="2"/>
      <c r="AA1014" s="2"/>
      <c r="BR1014" s="52"/>
      <c r="BY1014" s="91"/>
      <c r="BZ1014" s="99"/>
    </row>
    <row r="1015" spans="17:78" ht="12.75">
      <c r="Q1015" s="2"/>
      <c r="S1015" s="2"/>
      <c r="U1015" s="2"/>
      <c r="W1015" s="2"/>
      <c r="Y1015" s="2"/>
      <c r="AA1015" s="2"/>
      <c r="BR1015" s="52"/>
      <c r="BY1015" s="91"/>
      <c r="BZ1015" s="99"/>
    </row>
    <row r="1016" spans="17:78" ht="12.75">
      <c r="Q1016" s="2"/>
      <c r="S1016" s="2"/>
      <c r="U1016" s="2"/>
      <c r="W1016" s="2"/>
      <c r="Y1016" s="2"/>
      <c r="AA1016" s="2"/>
      <c r="BR1016" s="52"/>
      <c r="BY1016" s="91"/>
      <c r="BZ1016" s="99"/>
    </row>
    <row r="1017" spans="17:78" ht="12.75">
      <c r="Q1017" s="2"/>
      <c r="S1017" s="2"/>
      <c r="U1017" s="2"/>
      <c r="W1017" s="2"/>
      <c r="Y1017" s="2"/>
      <c r="AA1017" s="2"/>
      <c r="BR1017" s="52"/>
      <c r="BY1017" s="91"/>
      <c r="BZ1017" s="99"/>
    </row>
    <row r="1018" spans="17:78" ht="12.75">
      <c r="Q1018" s="2"/>
      <c r="S1018" s="2"/>
      <c r="U1018" s="2"/>
      <c r="W1018" s="2"/>
      <c r="Y1018" s="2"/>
      <c r="AA1018" s="2"/>
      <c r="BR1018" s="52"/>
      <c r="BY1018" s="91"/>
      <c r="BZ1018" s="99"/>
    </row>
    <row r="1019" spans="17:78" ht="12.75">
      <c r="Q1019" s="2"/>
      <c r="S1019" s="2"/>
      <c r="U1019" s="2"/>
      <c r="W1019" s="2"/>
      <c r="Y1019" s="2"/>
      <c r="AA1019" s="2"/>
      <c r="BR1019" s="52"/>
      <c r="BY1019" s="91"/>
      <c r="BZ1019" s="99"/>
    </row>
    <row r="1020" spans="17:78" ht="12.75">
      <c r="Q1020" s="2"/>
      <c r="S1020" s="2"/>
      <c r="U1020" s="2"/>
      <c r="W1020" s="2"/>
      <c r="Y1020" s="2"/>
      <c r="AA1020" s="2"/>
      <c r="BR1020" s="52"/>
      <c r="BY1020" s="91"/>
      <c r="BZ1020" s="99"/>
    </row>
    <row r="1021" spans="17:78" ht="12.75">
      <c r="Q1021" s="2"/>
      <c r="S1021" s="2"/>
      <c r="U1021" s="2"/>
      <c r="W1021" s="2"/>
      <c r="Y1021" s="2"/>
      <c r="AA1021" s="2"/>
      <c r="BR1021" s="52"/>
      <c r="BY1021" s="91"/>
      <c r="BZ1021" s="99"/>
    </row>
    <row r="1022" spans="17:78" ht="12.75">
      <c r="Q1022" s="2"/>
      <c r="S1022" s="2"/>
      <c r="U1022" s="2"/>
      <c r="W1022" s="2"/>
      <c r="Y1022" s="2"/>
      <c r="AA1022" s="2"/>
      <c r="BR1022" s="52"/>
      <c r="BY1022" s="91"/>
      <c r="BZ1022" s="99"/>
    </row>
  </sheetData>
  <mergeCells count="42">
    <mergeCell ref="AR10:AS10"/>
    <mergeCell ref="AT10:AU10"/>
    <mergeCell ref="BL10:BL11"/>
    <mergeCell ref="BQ10:BQ11"/>
    <mergeCell ref="BS10:BS11"/>
    <mergeCell ref="BT10:BT11"/>
    <mergeCell ref="BU10:BU11"/>
    <mergeCell ref="AJ10:AK10"/>
    <mergeCell ref="BV10:BV11"/>
    <mergeCell ref="BW10:BW11"/>
    <mergeCell ref="BX10:BX11"/>
    <mergeCell ref="AA10:AB10"/>
    <mergeCell ref="AC10:AC11"/>
    <mergeCell ref="AD10:AE10"/>
    <mergeCell ref="AF10:AG10"/>
    <mergeCell ref="AH10:AI10"/>
    <mergeCell ref="BM10:BN10"/>
    <mergeCell ref="BO10:BP10"/>
    <mergeCell ref="BT9:BW9"/>
    <mergeCell ref="B10:C10"/>
    <mergeCell ref="D10:E10"/>
    <mergeCell ref="F10:G10"/>
    <mergeCell ref="H10:I10"/>
    <mergeCell ref="J10:K10"/>
    <mergeCell ref="L10:M10"/>
    <mergeCell ref="N10:O10"/>
    <mergeCell ref="P10:P11"/>
    <mergeCell ref="Q10:R10"/>
    <mergeCell ref="S10:T10"/>
    <mergeCell ref="U10:V10"/>
    <mergeCell ref="W10:X10"/>
    <mergeCell ref="Y10:Z10"/>
    <mergeCell ref="BB10:BC10"/>
    <mergeCell ref="BD10:BE10"/>
    <mergeCell ref="BF10:BG10"/>
    <mergeCell ref="BH10:BI10"/>
    <mergeCell ref="BJ10:BK10"/>
    <mergeCell ref="AL10:AM10"/>
    <mergeCell ref="AP10:AQ10"/>
    <mergeCell ref="AV10:AW10"/>
    <mergeCell ref="AX10:AY10"/>
    <mergeCell ref="AZ10:BA1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Rios Weber</dc:creator>
  <cp:lastModifiedBy>a28292</cp:lastModifiedBy>
  <dcterms:created xsi:type="dcterms:W3CDTF">2026-04-22T22:04:22Z</dcterms:created>
  <dcterms:modified xsi:type="dcterms:W3CDTF">2026-04-23T20:27:59Z</dcterms:modified>
</cp:coreProperties>
</file>