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lho\Detalhado\"/>
    </mc:Choice>
  </mc:AlternateContent>
  <xr:revisionPtr revIDLastSave="0" documentId="13_ncr:1_{22D34943-209C-4334-A116-CE7A0BFE94F1}" xr6:coauthVersionLast="47" xr6:coauthVersionMax="47" xr10:uidLastSave="{00000000-0000-0000-0000-000000000000}"/>
  <bookViews>
    <workbookView xWindow="-120" yWindow="-120" windowWidth="29040" windowHeight="15840" tabRatio="910" xr2:uid="{9B8DE7B0-AB64-4194-80E6-79692A404F3D}"/>
  </bookViews>
  <sheets>
    <sheet name="Resumo" sheetId="1" r:id="rId1"/>
    <sheet name="2303167" sheetId="2" r:id="rId2"/>
    <sheet name="2303892" sheetId="3" r:id="rId3"/>
    <sheet name="2306336" sheetId="4" r:id="rId4"/>
    <sheet name="2436469" sheetId="5" r:id="rId5"/>
    <sheet name="2490935" sheetId="6" r:id="rId6"/>
    <sheet name="2491249" sheetId="7" r:id="rId7"/>
    <sheet name="2521296" sheetId="8" r:id="rId8"/>
    <sheet name="2521695" sheetId="9" r:id="rId9"/>
    <sheet name="2521792" sheetId="10" r:id="rId10"/>
    <sheet name="2521873" sheetId="11" r:id="rId11"/>
    <sheet name="2522411" sheetId="12" r:id="rId12"/>
    <sheet name="2522691" sheetId="13" r:id="rId13"/>
    <sheet name="2543079" sheetId="14" r:id="rId14"/>
    <sheet name="2558246" sheetId="15" r:id="rId15"/>
    <sheet name="2558254" sheetId="16" r:id="rId16"/>
    <sheet name="2568713" sheetId="17" r:id="rId17"/>
    <sheet name="2744937" sheetId="18" r:id="rId18"/>
    <sheet name="6854729" sheetId="19" r:id="rId19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" l="1"/>
  <c r="F19" i="19"/>
  <c r="H24" i="17"/>
  <c r="C24" i="17"/>
  <c r="G26" i="16"/>
  <c r="C26" i="16"/>
  <c r="E11" i="15"/>
  <c r="H33" i="13"/>
  <c r="C33" i="13"/>
  <c r="J48" i="12"/>
  <c r="C48" i="12"/>
  <c r="F16" i="11"/>
  <c r="C16" i="11"/>
  <c r="E11" i="10"/>
  <c r="F24" i="9"/>
  <c r="C24" i="9"/>
  <c r="C19" i="5"/>
  <c r="E19" i="5" s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65" i="1"/>
  <c r="I35" i="4"/>
  <c r="C35" i="4"/>
  <c r="F23" i="3"/>
  <c r="C23" i="3"/>
  <c r="E9" i="2"/>
  <c r="E12" i="19"/>
  <c r="E13" i="19"/>
  <c r="E14" i="19"/>
  <c r="E15" i="19"/>
  <c r="E16" i="19"/>
  <c r="E17" i="19"/>
  <c r="E11" i="19"/>
  <c r="C17" i="19"/>
  <c r="D17" i="19"/>
  <c r="B17" i="19"/>
  <c r="B12" i="19"/>
  <c r="C12" i="19"/>
  <c r="D12" i="19"/>
  <c r="B13" i="19"/>
  <c r="C13" i="19"/>
  <c r="D13" i="19"/>
  <c r="B14" i="19"/>
  <c r="C14" i="19"/>
  <c r="D14" i="19"/>
  <c r="B15" i="19"/>
  <c r="C15" i="19"/>
  <c r="D15" i="19"/>
  <c r="B16" i="19"/>
  <c r="C16" i="19"/>
  <c r="D16" i="19"/>
  <c r="C11" i="19"/>
  <c r="D11" i="19"/>
  <c r="B11" i="19"/>
  <c r="B7" i="18"/>
  <c r="B6" i="18"/>
  <c r="G11" i="17"/>
  <c r="G12" i="17"/>
  <c r="G13" i="17"/>
  <c r="G14" i="17"/>
  <c r="G15" i="17"/>
  <c r="G10" i="17"/>
  <c r="C15" i="17"/>
  <c r="D15" i="17"/>
  <c r="E15" i="17"/>
  <c r="F15" i="17"/>
  <c r="B15" i="17"/>
  <c r="B11" i="17"/>
  <c r="C11" i="17"/>
  <c r="D11" i="17"/>
  <c r="E11" i="17"/>
  <c r="F11" i="17"/>
  <c r="B12" i="17"/>
  <c r="C12" i="17"/>
  <c r="D12" i="17"/>
  <c r="E12" i="17"/>
  <c r="F12" i="17"/>
  <c r="B13" i="17"/>
  <c r="C13" i="17"/>
  <c r="D13" i="17"/>
  <c r="E13" i="17"/>
  <c r="F13" i="17"/>
  <c r="B14" i="17"/>
  <c r="C14" i="17"/>
  <c r="D14" i="17"/>
  <c r="E14" i="17"/>
  <c r="F14" i="17"/>
  <c r="C10" i="17"/>
  <c r="D10" i="17"/>
  <c r="E10" i="17"/>
  <c r="F10" i="17"/>
  <c r="B10" i="17"/>
  <c r="F10" i="16"/>
  <c r="F11" i="16"/>
  <c r="F12" i="16"/>
  <c r="F13" i="16"/>
  <c r="F9" i="16"/>
  <c r="C13" i="16"/>
  <c r="D13" i="16"/>
  <c r="E13" i="16"/>
  <c r="B13" i="16"/>
  <c r="B10" i="16"/>
  <c r="C10" i="16"/>
  <c r="D10" i="16"/>
  <c r="E10" i="16"/>
  <c r="B11" i="16"/>
  <c r="C11" i="16"/>
  <c r="D11" i="16"/>
  <c r="E11" i="16"/>
  <c r="B12" i="16"/>
  <c r="C12" i="16"/>
  <c r="D12" i="16"/>
  <c r="E12" i="16"/>
  <c r="C9" i="16"/>
  <c r="D9" i="16"/>
  <c r="E9" i="16"/>
  <c r="B9" i="16"/>
  <c r="D8" i="15"/>
  <c r="D9" i="15"/>
  <c r="D7" i="15"/>
  <c r="C9" i="15"/>
  <c r="B9" i="15"/>
  <c r="B8" i="15"/>
  <c r="C8" i="15"/>
  <c r="C7" i="15"/>
  <c r="B7" i="15"/>
  <c r="B7" i="14"/>
  <c r="B6" i="14"/>
  <c r="G11" i="13"/>
  <c r="G12" i="13"/>
  <c r="G13" i="13"/>
  <c r="G14" i="13"/>
  <c r="G15" i="13"/>
  <c r="G10" i="13"/>
  <c r="C15" i="13"/>
  <c r="D15" i="13"/>
  <c r="E15" i="13"/>
  <c r="F15" i="13"/>
  <c r="B15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C10" i="13"/>
  <c r="D10" i="13"/>
  <c r="E10" i="13"/>
  <c r="F10" i="13"/>
  <c r="B10" i="13"/>
  <c r="C21" i="12"/>
  <c r="D21" i="12"/>
  <c r="E21" i="12"/>
  <c r="F21" i="12"/>
  <c r="G21" i="12"/>
  <c r="H21" i="12"/>
  <c r="I21" i="12"/>
  <c r="B21" i="12"/>
  <c r="I14" i="12"/>
  <c r="I15" i="12"/>
  <c r="I16" i="12"/>
  <c r="I17" i="12"/>
  <c r="I18" i="12"/>
  <c r="I19" i="12"/>
  <c r="I20" i="12"/>
  <c r="I13" i="12"/>
  <c r="B14" i="12"/>
  <c r="C14" i="12"/>
  <c r="D14" i="12"/>
  <c r="E14" i="12"/>
  <c r="F14" i="12"/>
  <c r="G14" i="12"/>
  <c r="H14" i="12"/>
  <c r="B15" i="12"/>
  <c r="C15" i="12"/>
  <c r="D15" i="12"/>
  <c r="E15" i="12"/>
  <c r="F15" i="12"/>
  <c r="G15" i="12"/>
  <c r="H15" i="12"/>
  <c r="B16" i="12"/>
  <c r="C16" i="12"/>
  <c r="D16" i="12"/>
  <c r="E16" i="12"/>
  <c r="F16" i="12"/>
  <c r="G16" i="12"/>
  <c r="H16" i="12"/>
  <c r="B17" i="12"/>
  <c r="C17" i="12"/>
  <c r="D17" i="12"/>
  <c r="E17" i="12"/>
  <c r="F17" i="12"/>
  <c r="G17" i="12"/>
  <c r="H17" i="12"/>
  <c r="B18" i="12"/>
  <c r="C18" i="12"/>
  <c r="D18" i="12"/>
  <c r="E18" i="12"/>
  <c r="F18" i="12"/>
  <c r="G18" i="12"/>
  <c r="H18" i="12"/>
  <c r="B19" i="12"/>
  <c r="C19" i="12"/>
  <c r="D19" i="12"/>
  <c r="E19" i="12"/>
  <c r="F19" i="12"/>
  <c r="G19" i="12"/>
  <c r="H19" i="12"/>
  <c r="B20" i="12"/>
  <c r="C20" i="12"/>
  <c r="D20" i="12"/>
  <c r="E20" i="12"/>
  <c r="F20" i="12"/>
  <c r="G20" i="12"/>
  <c r="H20" i="12"/>
  <c r="C13" i="12"/>
  <c r="D13" i="12"/>
  <c r="E13" i="12"/>
  <c r="F13" i="12"/>
  <c r="G13" i="12"/>
  <c r="H13" i="12"/>
  <c r="B13" i="12"/>
  <c r="E11" i="11"/>
  <c r="E9" i="11"/>
  <c r="E10" i="11"/>
  <c r="E8" i="11"/>
  <c r="C11" i="11"/>
  <c r="D11" i="11"/>
  <c r="B11" i="11"/>
  <c r="B9" i="11"/>
  <c r="C9" i="11"/>
  <c r="D9" i="11"/>
  <c r="B10" i="11"/>
  <c r="C10" i="11"/>
  <c r="D10" i="11"/>
  <c r="C8" i="11"/>
  <c r="D8" i="11"/>
  <c r="B8" i="11"/>
  <c r="D83" i="1" l="1"/>
  <c r="D8" i="10"/>
  <c r="D9" i="10"/>
  <c r="D7" i="10"/>
  <c r="C9" i="10"/>
  <c r="B9" i="10"/>
  <c r="B8" i="10"/>
  <c r="C8" i="10"/>
  <c r="C7" i="10"/>
  <c r="B7" i="10"/>
  <c r="E10" i="9"/>
  <c r="E11" i="9"/>
  <c r="E12" i="9"/>
  <c r="E13" i="9"/>
  <c r="E9" i="9"/>
  <c r="D13" i="9"/>
  <c r="C13" i="9"/>
  <c r="B13" i="9"/>
  <c r="B10" i="9"/>
  <c r="C10" i="9"/>
  <c r="D10" i="9"/>
  <c r="B11" i="9"/>
  <c r="C11" i="9"/>
  <c r="D11" i="9"/>
  <c r="B12" i="9"/>
  <c r="C12" i="9"/>
  <c r="D12" i="9"/>
  <c r="C9" i="9"/>
  <c r="D9" i="9"/>
  <c r="B9" i="9"/>
  <c r="B7" i="8"/>
  <c r="B6" i="8"/>
  <c r="D8" i="7"/>
  <c r="D9" i="7"/>
  <c r="D7" i="7"/>
  <c r="C9" i="7"/>
  <c r="B9" i="7"/>
  <c r="B8" i="7"/>
  <c r="C8" i="7"/>
  <c r="C7" i="7"/>
  <c r="B7" i="7"/>
  <c r="B7" i="6"/>
  <c r="B6" i="6"/>
  <c r="D10" i="5"/>
  <c r="D11" i="5"/>
  <c r="D12" i="5"/>
  <c r="D13" i="5"/>
  <c r="D9" i="5"/>
  <c r="C13" i="5"/>
  <c r="C12" i="5"/>
  <c r="B12" i="5"/>
  <c r="B13" i="5"/>
  <c r="B10" i="5"/>
  <c r="C10" i="5"/>
  <c r="B11" i="5"/>
  <c r="C11" i="5"/>
  <c r="C9" i="5"/>
  <c r="B9" i="5"/>
  <c r="H14" i="4"/>
  <c r="H15" i="4"/>
  <c r="H16" i="4"/>
  <c r="H17" i="4"/>
  <c r="H18" i="4"/>
  <c r="H19" i="4"/>
  <c r="H20" i="4"/>
  <c r="H21" i="4"/>
  <c r="H13" i="4"/>
  <c r="C21" i="4"/>
  <c r="D21" i="4"/>
  <c r="E21" i="4"/>
  <c r="F21" i="4"/>
  <c r="G21" i="4"/>
  <c r="B21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C17" i="4"/>
  <c r="D17" i="4"/>
  <c r="E17" i="4"/>
  <c r="F17" i="4"/>
  <c r="G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D13" i="4"/>
  <c r="C13" i="4"/>
  <c r="E13" i="4"/>
  <c r="F13" i="4"/>
  <c r="G13" i="4"/>
  <c r="B13" i="4"/>
  <c r="E9" i="3"/>
  <c r="E10" i="3"/>
  <c r="E11" i="3"/>
  <c r="E8" i="3"/>
  <c r="C11" i="3"/>
  <c r="D11" i="3"/>
  <c r="B11" i="3"/>
  <c r="B9" i="3"/>
  <c r="C9" i="3"/>
  <c r="D9" i="3"/>
  <c r="B10" i="3"/>
  <c r="C10" i="3"/>
  <c r="D10" i="3"/>
  <c r="D8" i="3"/>
  <c r="C8" i="3"/>
  <c r="B8" i="3"/>
  <c r="B7" i="2"/>
  <c r="B6" i="2"/>
  <c r="K55" i="1"/>
  <c r="K51" i="1"/>
  <c r="J54" i="1"/>
  <c r="E54" i="1"/>
  <c r="L54" i="1" s="1"/>
  <c r="B54" i="1"/>
  <c r="L45" i="1"/>
  <c r="L46" i="1"/>
  <c r="L47" i="1"/>
  <c r="L48" i="1"/>
  <c r="L49" i="1"/>
  <c r="L50" i="1"/>
  <c r="L51" i="1"/>
  <c r="L52" i="1"/>
  <c r="L53" i="1"/>
  <c r="L55" i="1"/>
  <c r="L56" i="1"/>
  <c r="L57" i="1"/>
  <c r="L58" i="1"/>
  <c r="L59" i="1"/>
  <c r="L60" i="1"/>
  <c r="L61" i="1"/>
  <c r="L62" i="1"/>
  <c r="L44" i="1"/>
  <c r="H46" i="1"/>
  <c r="B45" i="1"/>
  <c r="C45" i="1"/>
  <c r="D45" i="1"/>
  <c r="E45" i="1"/>
  <c r="F45" i="1"/>
  <c r="G45" i="1"/>
  <c r="H45" i="1"/>
  <c r="I45" i="1"/>
  <c r="J45" i="1"/>
  <c r="K45" i="1"/>
  <c r="B46" i="1"/>
  <c r="C46" i="1"/>
  <c r="D46" i="1"/>
  <c r="E46" i="1"/>
  <c r="F46" i="1"/>
  <c r="G46" i="1"/>
  <c r="I46" i="1"/>
  <c r="J46" i="1"/>
  <c r="K46" i="1"/>
  <c r="B47" i="1"/>
  <c r="C47" i="1"/>
  <c r="D47" i="1"/>
  <c r="E47" i="1"/>
  <c r="F47" i="1"/>
  <c r="G47" i="1"/>
  <c r="H47" i="1"/>
  <c r="I47" i="1"/>
  <c r="J47" i="1"/>
  <c r="K47" i="1"/>
  <c r="B48" i="1"/>
  <c r="C48" i="1"/>
  <c r="D48" i="1"/>
  <c r="E48" i="1"/>
  <c r="F48" i="1"/>
  <c r="G48" i="1"/>
  <c r="H48" i="1"/>
  <c r="I48" i="1"/>
  <c r="J48" i="1"/>
  <c r="K48" i="1"/>
  <c r="B49" i="1"/>
  <c r="C49" i="1"/>
  <c r="D49" i="1"/>
  <c r="E49" i="1"/>
  <c r="F49" i="1"/>
  <c r="G49" i="1"/>
  <c r="H49" i="1"/>
  <c r="I49" i="1"/>
  <c r="J49" i="1"/>
  <c r="K49" i="1"/>
  <c r="B50" i="1"/>
  <c r="C50" i="1"/>
  <c r="D50" i="1"/>
  <c r="E50" i="1"/>
  <c r="F50" i="1"/>
  <c r="G50" i="1"/>
  <c r="H50" i="1"/>
  <c r="I50" i="1"/>
  <c r="J50" i="1"/>
  <c r="K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K52" i="1"/>
  <c r="B53" i="1"/>
  <c r="C53" i="1"/>
  <c r="D53" i="1"/>
  <c r="E53" i="1"/>
  <c r="F53" i="1"/>
  <c r="G53" i="1"/>
  <c r="H53" i="1"/>
  <c r="I53" i="1"/>
  <c r="J53" i="1"/>
  <c r="K53" i="1"/>
  <c r="C54" i="1"/>
  <c r="D54" i="1"/>
  <c r="F54" i="1"/>
  <c r="G54" i="1"/>
  <c r="H54" i="1"/>
  <c r="I54" i="1"/>
  <c r="K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K56" i="1"/>
  <c r="B57" i="1"/>
  <c r="C57" i="1"/>
  <c r="D57" i="1"/>
  <c r="E57" i="1"/>
  <c r="F57" i="1"/>
  <c r="G57" i="1"/>
  <c r="H57" i="1"/>
  <c r="I57" i="1"/>
  <c r="J57" i="1"/>
  <c r="K57" i="1"/>
  <c r="B58" i="1"/>
  <c r="C58" i="1"/>
  <c r="D58" i="1"/>
  <c r="E58" i="1"/>
  <c r="F58" i="1"/>
  <c r="G58" i="1"/>
  <c r="H58" i="1"/>
  <c r="I58" i="1"/>
  <c r="J58" i="1"/>
  <c r="K58" i="1"/>
  <c r="B59" i="1"/>
  <c r="C59" i="1"/>
  <c r="D59" i="1"/>
  <c r="E59" i="1"/>
  <c r="F59" i="1"/>
  <c r="G59" i="1"/>
  <c r="H59" i="1"/>
  <c r="I59" i="1"/>
  <c r="J59" i="1"/>
  <c r="K59" i="1"/>
  <c r="B60" i="1"/>
  <c r="C60" i="1"/>
  <c r="D60" i="1"/>
  <c r="E60" i="1"/>
  <c r="F60" i="1"/>
  <c r="G60" i="1"/>
  <c r="H60" i="1"/>
  <c r="I60" i="1"/>
  <c r="J60" i="1"/>
  <c r="K60" i="1"/>
  <c r="B61" i="1"/>
  <c r="C61" i="1"/>
  <c r="D61" i="1"/>
  <c r="E61" i="1"/>
  <c r="F61" i="1"/>
  <c r="G61" i="1"/>
  <c r="H61" i="1"/>
  <c r="I61" i="1"/>
  <c r="J61" i="1"/>
  <c r="K61" i="1"/>
  <c r="B62" i="1"/>
  <c r="C62" i="1"/>
  <c r="D62" i="1"/>
  <c r="E62" i="1"/>
  <c r="F62" i="1"/>
  <c r="G62" i="1"/>
  <c r="H62" i="1"/>
  <c r="I62" i="1"/>
  <c r="J62" i="1"/>
  <c r="K62" i="1"/>
  <c r="E44" i="1"/>
  <c r="C44" i="1"/>
  <c r="D44" i="1"/>
  <c r="F44" i="1"/>
  <c r="G44" i="1"/>
  <c r="H44" i="1"/>
  <c r="I44" i="1"/>
  <c r="J44" i="1"/>
  <c r="K44" i="1"/>
  <c r="B44" i="1"/>
</calcChain>
</file>

<file path=xl/sharedStrings.xml><?xml version="1.0" encoding="utf-8"?>
<sst xmlns="http://schemas.openxmlformats.org/spreadsheetml/2006/main" count="480" uniqueCount="79">
  <si>
    <t>Hospital SC (CNES)</t>
  </si>
  <si>
    <t>VLP17.244,44</t>
  </si>
  <si>
    <t>VLP 2.000,00</t>
  </si>
  <si>
    <t>VLP 3.000,00</t>
  </si>
  <si>
    <t>VLP 4.000,00</t>
  </si>
  <si>
    <t>VLP 4.146,48</t>
  </si>
  <si>
    <t>VLP 4.210,78</t>
  </si>
  <si>
    <t>VLP 5.203,67</t>
  </si>
  <si>
    <t>VLP 6.000,00</t>
  </si>
  <si>
    <t>VLP 6.176,50</t>
  </si>
  <si>
    <t>VLP 7.336,92</t>
  </si>
  <si>
    <t>Total</t>
  </si>
  <si>
    <t>2303167 HOSPITAL SANTO ANTONIO DE ITAPEMA</t>
  </si>
  <si>
    <t>2303892 HOSPITAL SAO FRANCISCO</t>
  </si>
  <si>
    <t>2306336 HOSPITAL SAO JOSE</t>
  </si>
  <si>
    <t>2436469 HOSPITAL MUNICIPAL SAO JOSE</t>
  </si>
  <si>
    <t>2490935 HOSPITAL FELIX DA COSTA GOMES</t>
  </si>
  <si>
    <t>2491249 HOSPITAL SANTA CRUZ DE CANOINHAS</t>
  </si>
  <si>
    <t>2521296 HOSPITAL BETHESDA</t>
  </si>
  <si>
    <t>2521695 HOSPITAL RIO NEGRINHO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</si>
  <si>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</si>
  <si>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</si>
  <si>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</si>
  <si>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</si>
  <si>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2543079 HOSPITAL MUNICIPAL SAO LUCAS</t>
  </si>
  <si>
    <t>2558246 HOSPITAL SANTA ISABEL</t>
  </si>
  <si>
    <t>2558254 HOSPITAL SANTO ANTONIO</t>
  </si>
  <si>
    <t>2568713 HOSPITAL REGIONAL ALTO VALE</t>
  </si>
  <si>
    <t>2744937 HOSPITAL INFANTIL PEQUENO ANJO</t>
  </si>
  <si>
    <t>6854729 HOSPITAL MUNICIPAL RUTH CARDOSO</t>
  </si>
  <si>
    <t>Procedimentos realizados</t>
  </si>
  <si>
    <t>0409010596 URETEROLITOTRIPSIA TRANSURETEROSCOPICA</t>
  </si>
  <si>
    <t>0408040092 ARTROPLASTIA TOTAL PRIMARIA DO QUADRIL NAO CIMENTADA / HIBRIDA</t>
  </si>
  <si>
    <t>0408050063 ARTROPLASTIA TOTAL PRIMARIA DO JOELHO</t>
  </si>
  <si>
    <t>0409030040 RESSECCAO ENDOSCOPICA DE PROSTATA</t>
  </si>
  <si>
    <t>0408040076 ARTROPLASTIA DE REVISAO OU RECONSTRUCAO DO QUADRIL</t>
  </si>
  <si>
    <t>0409010065 CISTOLITOTOMIA E/OU RETIRADA DE CORPO ESTRANHO DA BEXIGA</t>
  </si>
  <si>
    <t>0409010227 NEFROLITOTOMIA</t>
  </si>
  <si>
    <t>0409010383 RESSECCAO ENDOSCOPICA DE LESAO VESICAL</t>
  </si>
  <si>
    <t>0409020176 URETROTOMIA INTERNA</t>
  </si>
  <si>
    <t>0409010324 PIELOPLASTIA</t>
  </si>
  <si>
    <t>0409010561 URETEROLITOTOMIA</t>
  </si>
  <si>
    <t>0409010170 INSTALACAO ENDOSCOPICA DE CATETER DUPLO J</t>
  </si>
  <si>
    <t>0408010053 ARTROPLASTIA ESCAPULO-UMERAL TOTAL</t>
  </si>
  <si>
    <t>0408050055 ARTROPLASTIA TOTAL DE JOELHO - REVISAO / RECONSTRUCAO</t>
  </si>
  <si>
    <t>0409010235 NEFROLITOTOMIA PERCUTANEA</t>
  </si>
  <si>
    <t>0408040050 ARTROPLASTIA PARCIAL DE QUADRIL</t>
  </si>
  <si>
    <t>0702060011 CATETER DUPLO J</t>
  </si>
  <si>
    <t>0702030104 COMPONENTE ACETABULAR METALICO DE FIXACAO BIOLOGICA PRIMARIA / REVISAO</t>
  </si>
  <si>
    <t>0702030139 COMPONENTE CEFALICO PARA ARTROPLASTIA TOTAL DO QUADRIL (INCLUI PROTESE)</t>
  </si>
  <si>
    <t>0702030210 COMPONENTE FEMORAL NAO CIMENTADO MODULAR PRIMARIO</t>
  </si>
  <si>
    <t>0702030228 COMPONENTE FEMORAL PRIMARIO CIMENTADO / FIXACAO BIOLOGICA</t>
  </si>
  <si>
    <t>0702030244 COMPONENTE PATELAR CIMENTADO / FIXACAO BIOLOGICA</t>
  </si>
  <si>
    <t>0702030279 COMPONENTE TIBIAL PRIMARIO DE POLIETILENO</t>
  </si>
  <si>
    <t>0702030287 COMPONENTE TIBIAL PRIMARIO METALICO CIMENTADO / FIXACAO BIOLOGICA</t>
  </si>
  <si>
    <t>0702030597 COMPONENTE ACETABULAR DE POLIETILENO P/ COMPONENTE METALICO PRIMARIO / DE REVISAO DE FIXACAO BIOLOGI</t>
  </si>
  <si>
    <t>0702030767 PARAFUSO P/ COMPONENTE ACETABULAR</t>
  </si>
  <si>
    <t>0702031380 CIMENTO S/ ANTIBIOTICO</t>
  </si>
  <si>
    <t>0702030074 CENTRALIZADOR PARA COMPONENTE FEMORAL CIMENTADO MODULAR</t>
  </si>
  <si>
    <t>0702030163 COMPONENTE FEMORAL CIMENTADO MODULAR PRIMARIO</t>
  </si>
  <si>
    <t>0702031259 RESTRITOR DE CIMENTO FEMORAL/UMERAL</t>
  </si>
  <si>
    <t>0702030082 CIMENTO C/ ANTIBIOTICO</t>
  </si>
  <si>
    <t>0702030112 COMPONENTE CEFALICO</t>
  </si>
  <si>
    <t>0702030147 COMPONENTE DE AUMENTO TIBIAL P/ REVISAO DE PROTESE TOTAL DE JOELHO</t>
  </si>
  <si>
    <t>0702030155 COMPONENTE DE AUMENTO FEMURAL P/ REVISAO DE PROTESE TOTAL DE JOELHO</t>
  </si>
  <si>
    <t>0702030180 COMPONENTE FEMORAL DE REVISAO CIMENTADO / FIXACAO BIOLOGICA</t>
  </si>
  <si>
    <t>0702030252 COMPONENTE TIBIAL DE REVISAO DE POLIETILENO</t>
  </si>
  <si>
    <t>0702030260 COMPONENTE TIBIAL DE REVISAO METALICO CIMENTADO / FIXACAO BIOLOGICA EM CUNHA</t>
  </si>
  <si>
    <t>0702030295 COMPONENTE UMERAL CIMENTADO / FIXACAO BIOLOGICA</t>
  </si>
  <si>
    <t>0702030503 HASTE FEMORAL P/ REVISAO DE PROTESE TOTAL DO JOELHO</t>
  </si>
  <si>
    <t>0702030589 HASTE TIBIAL P/ REVISAO DE PROTESE TOTAL DO JOELHO</t>
  </si>
  <si>
    <t>0702030694 PARAFUSO CORTICAL 3,5 MM</t>
  </si>
  <si>
    <t>0702031151 PROTESE NAO CONVENCIONAL ARTICULADA DISTAL DE MEMBRO INFERIOR</t>
  </si>
  <si>
    <t>0702050814 CATETER VENOSO CENTRAL MONO LUMEN</t>
  </si>
  <si>
    <t>-</t>
  </si>
  <si>
    <t>0702030120 COMPONENTE CEFALICO / POLIETILENO / METAL P/ HEMIARTROPLASTIA BIPOLAR / METALICO P/ HEMIARTROPLASIA</t>
  </si>
  <si>
    <t>OPME</t>
  </si>
  <si>
    <t>Descontos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</si>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</sst>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" fontId="0" fillId="0" borderId="0" xfId="0" applyNumberFormat="1"/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5F0A-B6F9-459A-BDBE-06851355FBD6}">
  <dimension ref="A1:L83"/>
  <sheetViews>
    <sheetView tabSelected="1" topLeftCell="A55" workbookViewId="0">
      <selection activeCell="D83" sqref="D83"/>
    </sheetView>
  </sheetViews>
  <sheetFormatPr defaultRowHeight="15" x14ac:dyDescent="0.25"/>
  <cols>
    <col min="1" max="1" width="45.140625" customWidth="1"/>
    <col min="2" max="2" width="15.85546875" bestFit="1" customWidth="1"/>
    <col min="3" max="3" width="14.28515625" bestFit="1" customWidth="1"/>
    <col min="4" max="4" width="15.85546875" bestFit="1" customWidth="1"/>
    <col min="5" max="5" width="14.28515625" bestFit="1" customWidth="1"/>
    <col min="6" max="7" width="12.140625" bestFit="1" customWidth="1"/>
    <col min="8" max="9" width="13.28515625" bestFit="1" customWidth="1"/>
    <col min="10" max="11" width="14.28515625" bestFit="1" customWidth="1"/>
    <col min="12" max="12" width="15.855468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</row>
    <row r="3" spans="1:12" x14ac:dyDescent="0.25">
      <c r="A3" t="s">
        <v>13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3</v>
      </c>
      <c r="K3">
        <v>2</v>
      </c>
      <c r="L3">
        <v>6</v>
      </c>
    </row>
    <row r="4" spans="1:12" x14ac:dyDescent="0.25">
      <c r="A4" t="s">
        <v>14</v>
      </c>
      <c r="B4">
        <v>0</v>
      </c>
      <c r="C4">
        <v>0</v>
      </c>
      <c r="D4">
        <v>1</v>
      </c>
      <c r="E4">
        <v>6</v>
      </c>
      <c r="F4">
        <v>0</v>
      </c>
      <c r="G4">
        <v>0</v>
      </c>
      <c r="H4">
        <v>1</v>
      </c>
      <c r="I4">
        <v>1</v>
      </c>
      <c r="J4">
        <v>4</v>
      </c>
      <c r="K4">
        <v>2</v>
      </c>
      <c r="L4">
        <v>15</v>
      </c>
    </row>
    <row r="5" spans="1:12" x14ac:dyDescent="0.25">
      <c r="A5" t="s">
        <v>15</v>
      </c>
      <c r="B5">
        <v>0</v>
      </c>
      <c r="C5">
        <v>0</v>
      </c>
      <c r="D5">
        <v>0</v>
      </c>
      <c r="E5">
        <v>5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6</v>
      </c>
    </row>
    <row r="6" spans="1:12" x14ac:dyDescent="0.25">
      <c r="A6" t="s">
        <v>16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</row>
    <row r="7" spans="1:12" x14ac:dyDescent="0.25">
      <c r="A7" t="s">
        <v>17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2</v>
      </c>
    </row>
    <row r="8" spans="1:12" x14ac:dyDescent="0.25">
      <c r="A8" t="s">
        <v>18</v>
      </c>
      <c r="B8">
        <v>0</v>
      </c>
      <c r="C8">
        <v>0</v>
      </c>
      <c r="D8">
        <v>0</v>
      </c>
      <c r="E8">
        <v>4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4</v>
      </c>
    </row>
    <row r="9" spans="1:12" x14ac:dyDescent="0.25">
      <c r="A9" t="s">
        <v>19</v>
      </c>
      <c r="B9">
        <v>0</v>
      </c>
      <c r="C9">
        <v>0</v>
      </c>
      <c r="D9">
        <v>0</v>
      </c>
      <c r="E9">
        <v>12</v>
      </c>
      <c r="F9">
        <v>0</v>
      </c>
      <c r="G9">
        <v>0</v>
      </c>
      <c r="H9">
        <v>0</v>
      </c>
      <c r="I9">
        <v>0</v>
      </c>
      <c r="J9">
        <v>6</v>
      </c>
      <c r="K9">
        <v>1</v>
      </c>
      <c r="L9">
        <v>19</v>
      </c>
    </row>
    <row r="10" spans="1:12" x14ac:dyDescent="0.25">
      <c r="A10" t="s">
        <v>20</v>
      </c>
      <c r="B10">
        <v>0</v>
      </c>
      <c r="C10">
        <v>1</v>
      </c>
      <c r="D10">
        <v>0</v>
      </c>
      <c r="E10">
        <v>2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3</v>
      </c>
    </row>
    <row r="11" spans="1:12" x14ac:dyDescent="0.25">
      <c r="A11" t="s">
        <v>21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1</v>
      </c>
      <c r="I11">
        <v>1</v>
      </c>
      <c r="J11">
        <v>0</v>
      </c>
      <c r="K11">
        <v>0</v>
      </c>
      <c r="L11">
        <v>3</v>
      </c>
    </row>
    <row r="12" spans="1:12" x14ac:dyDescent="0.25">
      <c r="A12" t="s">
        <v>22</v>
      </c>
      <c r="B12">
        <v>4</v>
      </c>
      <c r="C12">
        <v>0</v>
      </c>
      <c r="D12">
        <v>1</v>
      </c>
      <c r="E12">
        <v>3</v>
      </c>
      <c r="F12">
        <v>2</v>
      </c>
      <c r="G12">
        <v>0</v>
      </c>
      <c r="H12">
        <v>0</v>
      </c>
      <c r="I12">
        <v>1</v>
      </c>
      <c r="J12">
        <v>17</v>
      </c>
      <c r="K12">
        <v>27</v>
      </c>
      <c r="L12">
        <v>55</v>
      </c>
    </row>
    <row r="13" spans="1:12" x14ac:dyDescent="0.25">
      <c r="A13" t="s">
        <v>23</v>
      </c>
      <c r="B13">
        <v>1</v>
      </c>
      <c r="C13">
        <v>1</v>
      </c>
      <c r="D13">
        <v>0</v>
      </c>
      <c r="E13">
        <v>4</v>
      </c>
      <c r="F13">
        <v>0</v>
      </c>
      <c r="G13">
        <v>0</v>
      </c>
      <c r="H13">
        <v>0</v>
      </c>
      <c r="I13">
        <v>0</v>
      </c>
      <c r="J13">
        <v>10</v>
      </c>
      <c r="K13">
        <v>16</v>
      </c>
      <c r="L13">
        <v>32</v>
      </c>
    </row>
    <row r="14" spans="1:12" x14ac:dyDescent="0.25">
      <c r="A14" t="s">
        <v>24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</row>
    <row r="15" spans="1:12" x14ac:dyDescent="0.25">
      <c r="A15" t="s">
        <v>25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4</v>
      </c>
      <c r="J15">
        <v>0</v>
      </c>
      <c r="K15">
        <v>0</v>
      </c>
      <c r="L15">
        <v>5</v>
      </c>
    </row>
    <row r="16" spans="1:12" x14ac:dyDescent="0.25">
      <c r="A16" t="s">
        <v>26</v>
      </c>
      <c r="B16">
        <v>0</v>
      </c>
      <c r="C16">
        <v>0</v>
      </c>
      <c r="D16">
        <v>1</v>
      </c>
      <c r="E16">
        <v>5</v>
      </c>
      <c r="F16">
        <v>0</v>
      </c>
      <c r="G16">
        <v>0</v>
      </c>
      <c r="H16">
        <v>0</v>
      </c>
      <c r="I16">
        <v>0</v>
      </c>
      <c r="J16">
        <v>20</v>
      </c>
      <c r="K16">
        <v>1</v>
      </c>
      <c r="L16">
        <v>27</v>
      </c>
    </row>
    <row r="17" spans="1:12" x14ac:dyDescent="0.25">
      <c r="A17" t="s">
        <v>27</v>
      </c>
      <c r="B17">
        <v>0</v>
      </c>
      <c r="C17">
        <v>1</v>
      </c>
      <c r="D17">
        <v>1</v>
      </c>
      <c r="E17">
        <v>9</v>
      </c>
      <c r="F17">
        <v>0</v>
      </c>
      <c r="G17">
        <v>1</v>
      </c>
      <c r="H17">
        <v>0</v>
      </c>
      <c r="I17">
        <v>0</v>
      </c>
      <c r="J17">
        <v>1</v>
      </c>
      <c r="K17">
        <v>0</v>
      </c>
      <c r="L17">
        <v>13</v>
      </c>
    </row>
    <row r="18" spans="1:12" x14ac:dyDescent="0.25">
      <c r="A18" t="s">
        <v>28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</row>
    <row r="19" spans="1:12" x14ac:dyDescent="0.25">
      <c r="A19" t="s">
        <v>29</v>
      </c>
      <c r="B19">
        <v>0</v>
      </c>
      <c r="C19">
        <v>1</v>
      </c>
      <c r="D19">
        <v>0</v>
      </c>
      <c r="E19">
        <v>5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7</v>
      </c>
    </row>
    <row r="20" spans="1:12" x14ac:dyDescent="0.25">
      <c r="A20" t="s">
        <v>11</v>
      </c>
      <c r="B20">
        <v>5</v>
      </c>
      <c r="C20">
        <v>4</v>
      </c>
      <c r="D20">
        <v>5</v>
      </c>
      <c r="E20">
        <v>62</v>
      </c>
      <c r="F20">
        <v>2</v>
      </c>
      <c r="G20">
        <v>1</v>
      </c>
      <c r="H20">
        <v>2</v>
      </c>
      <c r="I20">
        <v>9</v>
      </c>
      <c r="J20">
        <v>62</v>
      </c>
      <c r="K20">
        <v>49</v>
      </c>
      <c r="L20">
        <v>201</v>
      </c>
    </row>
    <row r="22" spans="1:12" x14ac:dyDescent="0.25">
      <c r="A22" t="s">
        <v>0</v>
      </c>
      <c r="B22" s="1">
        <v>17244.439999999999</v>
      </c>
      <c r="C22" s="1">
        <v>2000</v>
      </c>
      <c r="D22" s="1">
        <v>3000</v>
      </c>
      <c r="E22" s="1">
        <v>4000</v>
      </c>
      <c r="F22" s="1">
        <v>4146.4799999999996</v>
      </c>
      <c r="G22" s="1">
        <v>4210.78</v>
      </c>
      <c r="H22" s="1">
        <v>5203.67</v>
      </c>
      <c r="I22" s="1">
        <v>6000</v>
      </c>
      <c r="J22" s="1">
        <v>6176.5</v>
      </c>
      <c r="K22" s="1">
        <v>7336.92</v>
      </c>
      <c r="L22" t="s">
        <v>11</v>
      </c>
    </row>
    <row r="23" spans="1:12" x14ac:dyDescent="0.25">
      <c r="A23" t="s">
        <v>12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</row>
    <row r="24" spans="1:12" x14ac:dyDescent="0.25">
      <c r="A24" t="s">
        <v>13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3</v>
      </c>
      <c r="K24">
        <v>2</v>
      </c>
      <c r="L24">
        <v>6</v>
      </c>
    </row>
    <row r="25" spans="1:12" x14ac:dyDescent="0.25">
      <c r="A25" t="s">
        <v>14</v>
      </c>
      <c r="B25">
        <v>0</v>
      </c>
      <c r="C25">
        <v>0</v>
      </c>
      <c r="D25">
        <v>1</v>
      </c>
      <c r="E25">
        <v>6</v>
      </c>
      <c r="F25">
        <v>0</v>
      </c>
      <c r="G25">
        <v>0</v>
      </c>
      <c r="H25">
        <v>1</v>
      </c>
      <c r="I25">
        <v>1</v>
      </c>
      <c r="J25">
        <v>4</v>
      </c>
      <c r="K25">
        <v>2</v>
      </c>
      <c r="L25">
        <v>15</v>
      </c>
    </row>
    <row r="26" spans="1:12" x14ac:dyDescent="0.25">
      <c r="A26" t="s">
        <v>15</v>
      </c>
      <c r="B26">
        <v>0</v>
      </c>
      <c r="C26">
        <v>0</v>
      </c>
      <c r="D26">
        <v>0</v>
      </c>
      <c r="E26">
        <v>5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6</v>
      </c>
    </row>
    <row r="27" spans="1:12" x14ac:dyDescent="0.25">
      <c r="A27" t="s">
        <v>16</v>
      </c>
      <c r="B27">
        <v>0</v>
      </c>
      <c r="C27">
        <v>0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</row>
    <row r="28" spans="1:12" x14ac:dyDescent="0.25">
      <c r="A28" t="s">
        <v>17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2</v>
      </c>
    </row>
    <row r="29" spans="1:12" x14ac:dyDescent="0.25">
      <c r="A29" t="s">
        <v>18</v>
      </c>
      <c r="B29">
        <v>0</v>
      </c>
      <c r="C29">
        <v>0</v>
      </c>
      <c r="D29">
        <v>0</v>
      </c>
      <c r="E29">
        <v>4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4</v>
      </c>
    </row>
    <row r="30" spans="1:12" x14ac:dyDescent="0.25">
      <c r="A30" t="s">
        <v>19</v>
      </c>
      <c r="B30">
        <v>0</v>
      </c>
      <c r="C30">
        <v>0</v>
      </c>
      <c r="D30">
        <v>0</v>
      </c>
      <c r="E30">
        <v>12</v>
      </c>
      <c r="F30">
        <v>0</v>
      </c>
      <c r="G30">
        <v>0</v>
      </c>
      <c r="H30">
        <v>0</v>
      </c>
      <c r="I30">
        <v>0</v>
      </c>
      <c r="J30">
        <v>6</v>
      </c>
      <c r="K30">
        <v>1</v>
      </c>
      <c r="L30">
        <v>19</v>
      </c>
    </row>
    <row r="31" spans="1:12" x14ac:dyDescent="0.25">
      <c r="A31" t="s">
        <v>20</v>
      </c>
      <c r="B31">
        <v>0</v>
      </c>
      <c r="C31">
        <v>1</v>
      </c>
      <c r="D31">
        <v>0</v>
      </c>
      <c r="E31">
        <v>2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3</v>
      </c>
    </row>
    <row r="32" spans="1:12" x14ac:dyDescent="0.25">
      <c r="A32" t="s">
        <v>21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1</v>
      </c>
      <c r="I32">
        <v>1</v>
      </c>
      <c r="J32">
        <v>0</v>
      </c>
      <c r="K32">
        <v>0</v>
      </c>
      <c r="L32">
        <v>3</v>
      </c>
    </row>
    <row r="33" spans="1:12" x14ac:dyDescent="0.25">
      <c r="A33" t="s">
        <v>22</v>
      </c>
      <c r="B33">
        <v>4</v>
      </c>
      <c r="C33">
        <v>0</v>
      </c>
      <c r="D33">
        <v>1</v>
      </c>
      <c r="E33">
        <v>3</v>
      </c>
      <c r="F33">
        <v>2</v>
      </c>
      <c r="G33">
        <v>0</v>
      </c>
      <c r="H33">
        <v>0</v>
      </c>
      <c r="I33">
        <v>1</v>
      </c>
      <c r="J33">
        <v>17</v>
      </c>
      <c r="K33">
        <v>27</v>
      </c>
      <c r="L33">
        <v>55</v>
      </c>
    </row>
    <row r="34" spans="1:12" x14ac:dyDescent="0.25">
      <c r="A34" t="s">
        <v>23</v>
      </c>
      <c r="B34">
        <v>1</v>
      </c>
      <c r="C34">
        <v>1</v>
      </c>
      <c r="D34">
        <v>0</v>
      </c>
      <c r="E34">
        <v>4</v>
      </c>
      <c r="F34">
        <v>0</v>
      </c>
      <c r="G34">
        <v>0</v>
      </c>
      <c r="H34">
        <v>0</v>
      </c>
      <c r="I34">
        <v>0</v>
      </c>
      <c r="J34">
        <v>10</v>
      </c>
      <c r="K34">
        <v>16</v>
      </c>
      <c r="L34">
        <v>32</v>
      </c>
    </row>
    <row r="35" spans="1:12" x14ac:dyDescent="0.25">
      <c r="A35" t="s">
        <v>24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</row>
    <row r="36" spans="1:12" x14ac:dyDescent="0.25">
      <c r="A36" t="s">
        <v>25</v>
      </c>
      <c r="B36">
        <v>0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4</v>
      </c>
      <c r="J36">
        <v>0</v>
      </c>
      <c r="K36">
        <v>0</v>
      </c>
      <c r="L36">
        <v>5</v>
      </c>
    </row>
    <row r="37" spans="1:12" x14ac:dyDescent="0.25">
      <c r="A37" t="s">
        <v>26</v>
      </c>
      <c r="B37">
        <v>0</v>
      </c>
      <c r="C37">
        <v>0</v>
      </c>
      <c r="D37">
        <v>1</v>
      </c>
      <c r="E37">
        <v>5</v>
      </c>
      <c r="F37">
        <v>0</v>
      </c>
      <c r="G37">
        <v>0</v>
      </c>
      <c r="H37">
        <v>0</v>
      </c>
      <c r="I37">
        <v>0</v>
      </c>
      <c r="J37">
        <v>20</v>
      </c>
      <c r="K37">
        <v>1</v>
      </c>
      <c r="L37">
        <v>27</v>
      </c>
    </row>
    <row r="38" spans="1:12" x14ac:dyDescent="0.25">
      <c r="A38" t="s">
        <v>27</v>
      </c>
      <c r="B38">
        <v>0</v>
      </c>
      <c r="C38">
        <v>1</v>
      </c>
      <c r="D38">
        <v>1</v>
      </c>
      <c r="E38">
        <v>9</v>
      </c>
      <c r="F38">
        <v>0</v>
      </c>
      <c r="G38">
        <v>1</v>
      </c>
      <c r="H38">
        <v>0</v>
      </c>
      <c r="I38">
        <v>0</v>
      </c>
      <c r="J38">
        <v>1</v>
      </c>
      <c r="K38">
        <v>0</v>
      </c>
      <c r="L38">
        <v>13</v>
      </c>
    </row>
    <row r="39" spans="1:12" x14ac:dyDescent="0.25">
      <c r="A39" t="s">
        <v>28</v>
      </c>
      <c r="B39">
        <v>0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</row>
    <row r="40" spans="1:12" x14ac:dyDescent="0.25">
      <c r="A40" t="s">
        <v>29</v>
      </c>
      <c r="B40">
        <v>0</v>
      </c>
      <c r="C40">
        <v>1</v>
      </c>
      <c r="D40">
        <v>0</v>
      </c>
      <c r="E40">
        <v>5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7</v>
      </c>
    </row>
    <row r="41" spans="1:12" x14ac:dyDescent="0.25">
      <c r="A41" t="s">
        <v>11</v>
      </c>
      <c r="B41">
        <v>5</v>
      </c>
      <c r="C41">
        <v>4</v>
      </c>
      <c r="D41">
        <v>5</v>
      </c>
      <c r="E41">
        <v>62</v>
      </c>
      <c r="F41">
        <v>2</v>
      </c>
      <c r="G41">
        <v>1</v>
      </c>
      <c r="H41">
        <v>2</v>
      </c>
      <c r="I41">
        <v>9</v>
      </c>
      <c r="J41">
        <v>62</v>
      </c>
      <c r="K41">
        <v>49</v>
      </c>
      <c r="L41">
        <v>201</v>
      </c>
    </row>
    <row r="43" spans="1:12" x14ac:dyDescent="0.25">
      <c r="A43" t="s">
        <v>0</v>
      </c>
      <c r="B43" t="s">
        <v>1</v>
      </c>
      <c r="C43" t="s">
        <v>2</v>
      </c>
      <c r="D43" t="s">
        <v>3</v>
      </c>
      <c r="E43" t="s">
        <v>4</v>
      </c>
      <c r="F43" t="s">
        <v>5</v>
      </c>
      <c r="G43" t="s">
        <v>6</v>
      </c>
      <c r="H43" t="s">
        <v>7</v>
      </c>
      <c r="I43" t="s">
        <v>8</v>
      </c>
      <c r="J43" t="s">
        <v>9</v>
      </c>
      <c r="K43" t="s">
        <v>10</v>
      </c>
      <c r="L43" t="s">
        <v>11</v>
      </c>
    </row>
    <row r="44" spans="1:12" x14ac:dyDescent="0.25">
      <c r="A44" t="s">
        <v>12</v>
      </c>
      <c r="B44" s="2">
        <f>SUM(B$22*B2)</f>
        <v>0</v>
      </c>
      <c r="C44" s="2">
        <f t="shared" ref="C44:K44" si="0">SUM(C$22*C2)</f>
        <v>0</v>
      </c>
      <c r="D44" s="2">
        <f t="shared" si="0"/>
        <v>0</v>
      </c>
      <c r="E44" s="2">
        <f>SUM(E$22*E2)</f>
        <v>4000</v>
      </c>
      <c r="F44" s="2">
        <f t="shared" si="0"/>
        <v>0</v>
      </c>
      <c r="G44" s="2">
        <f t="shared" si="0"/>
        <v>0</v>
      </c>
      <c r="H44" s="2">
        <f t="shared" si="0"/>
        <v>0</v>
      </c>
      <c r="I44" s="2">
        <f t="shared" si="0"/>
        <v>0</v>
      </c>
      <c r="J44" s="2">
        <f t="shared" si="0"/>
        <v>0</v>
      </c>
      <c r="K44" s="2">
        <f t="shared" si="0"/>
        <v>0</v>
      </c>
      <c r="L44" s="2">
        <f>SUM(B44:K44)</f>
        <v>4000</v>
      </c>
    </row>
    <row r="45" spans="1:12" x14ac:dyDescent="0.25">
      <c r="A45" t="s">
        <v>13</v>
      </c>
      <c r="B45" s="2">
        <f t="shared" ref="B45:K45" si="1">SUM(B$22*B3)</f>
        <v>0</v>
      </c>
      <c r="C45" s="2">
        <f t="shared" si="1"/>
        <v>0</v>
      </c>
      <c r="D45" s="2">
        <f t="shared" si="1"/>
        <v>0</v>
      </c>
      <c r="E45" s="2">
        <f t="shared" si="1"/>
        <v>4000</v>
      </c>
      <c r="F45" s="2">
        <f t="shared" si="1"/>
        <v>0</v>
      </c>
      <c r="G45" s="2">
        <f t="shared" si="1"/>
        <v>0</v>
      </c>
      <c r="H45" s="2">
        <f t="shared" si="1"/>
        <v>0</v>
      </c>
      <c r="I45" s="2">
        <f t="shared" si="1"/>
        <v>0</v>
      </c>
      <c r="J45" s="2">
        <f t="shared" si="1"/>
        <v>18529.5</v>
      </c>
      <c r="K45" s="2">
        <f t="shared" si="1"/>
        <v>14673.84</v>
      </c>
      <c r="L45" s="2">
        <f t="shared" ref="L45:L62" si="2">SUM(B45:K45)</f>
        <v>37203.339999999997</v>
      </c>
    </row>
    <row r="46" spans="1:12" x14ac:dyDescent="0.25">
      <c r="A46" t="s">
        <v>14</v>
      </c>
      <c r="B46" s="2">
        <f t="shared" ref="B46:K46" si="3">SUM(B$22*B4)</f>
        <v>0</v>
      </c>
      <c r="C46" s="2">
        <f t="shared" si="3"/>
        <v>0</v>
      </c>
      <c r="D46" s="2">
        <f t="shared" si="3"/>
        <v>3000</v>
      </c>
      <c r="E46" s="2">
        <f t="shared" si="3"/>
        <v>24000</v>
      </c>
      <c r="F46" s="2">
        <f t="shared" si="3"/>
        <v>0</v>
      </c>
      <c r="G46" s="2">
        <f t="shared" si="3"/>
        <v>0</v>
      </c>
      <c r="H46" s="2">
        <f>SUM(H$22*H4)</f>
        <v>5203.67</v>
      </c>
      <c r="I46" s="2">
        <f t="shared" si="3"/>
        <v>6000</v>
      </c>
      <c r="J46" s="2">
        <f t="shared" si="3"/>
        <v>24706</v>
      </c>
      <c r="K46" s="2">
        <f t="shared" si="3"/>
        <v>14673.84</v>
      </c>
      <c r="L46" s="2">
        <f t="shared" si="2"/>
        <v>77583.509999999995</v>
      </c>
    </row>
    <row r="47" spans="1:12" x14ac:dyDescent="0.25">
      <c r="A47" t="s">
        <v>15</v>
      </c>
      <c r="B47" s="2">
        <f t="shared" ref="B47:K47" si="4">SUM(B$22*B5)</f>
        <v>0</v>
      </c>
      <c r="C47" s="2">
        <f t="shared" si="4"/>
        <v>0</v>
      </c>
      <c r="D47" s="2">
        <f t="shared" si="4"/>
        <v>0</v>
      </c>
      <c r="E47" s="2">
        <f t="shared" si="4"/>
        <v>20000</v>
      </c>
      <c r="F47" s="2">
        <f t="shared" si="4"/>
        <v>0</v>
      </c>
      <c r="G47" s="2">
        <f t="shared" si="4"/>
        <v>0</v>
      </c>
      <c r="H47" s="2">
        <f t="shared" si="4"/>
        <v>0</v>
      </c>
      <c r="I47" s="2">
        <f t="shared" si="4"/>
        <v>0</v>
      </c>
      <c r="J47" s="2">
        <f t="shared" si="4"/>
        <v>6176.5</v>
      </c>
      <c r="K47" s="2">
        <f t="shared" si="4"/>
        <v>0</v>
      </c>
      <c r="L47" s="2">
        <f t="shared" si="2"/>
        <v>26176.5</v>
      </c>
    </row>
    <row r="48" spans="1:12" x14ac:dyDescent="0.25">
      <c r="A48" t="s">
        <v>16</v>
      </c>
      <c r="B48" s="2">
        <f t="shared" ref="B48:K48" si="5">SUM(B$22*B6)</f>
        <v>0</v>
      </c>
      <c r="C48" s="2">
        <f t="shared" si="5"/>
        <v>0</v>
      </c>
      <c r="D48" s="2">
        <f t="shared" si="5"/>
        <v>3000</v>
      </c>
      <c r="E48" s="2">
        <f t="shared" si="5"/>
        <v>0</v>
      </c>
      <c r="F48" s="2">
        <f t="shared" si="5"/>
        <v>0</v>
      </c>
      <c r="G48" s="2">
        <f t="shared" si="5"/>
        <v>0</v>
      </c>
      <c r="H48" s="2">
        <f t="shared" si="5"/>
        <v>0</v>
      </c>
      <c r="I48" s="2">
        <f t="shared" si="5"/>
        <v>0</v>
      </c>
      <c r="J48" s="2">
        <f t="shared" si="5"/>
        <v>0</v>
      </c>
      <c r="K48" s="2">
        <f t="shared" si="5"/>
        <v>0</v>
      </c>
      <c r="L48" s="2">
        <f t="shared" si="2"/>
        <v>3000</v>
      </c>
    </row>
    <row r="49" spans="1:12" x14ac:dyDescent="0.25">
      <c r="A49" t="s">
        <v>17</v>
      </c>
      <c r="B49" s="2">
        <f t="shared" ref="B49:K49" si="6">SUM(B$22*B7)</f>
        <v>0</v>
      </c>
      <c r="C49" s="2">
        <f t="shared" si="6"/>
        <v>0</v>
      </c>
      <c r="D49" s="2">
        <f t="shared" si="6"/>
        <v>0</v>
      </c>
      <c r="E49" s="2">
        <f t="shared" si="6"/>
        <v>4000</v>
      </c>
      <c r="F49" s="2">
        <f t="shared" si="6"/>
        <v>0</v>
      </c>
      <c r="G49" s="2">
        <f t="shared" si="6"/>
        <v>0</v>
      </c>
      <c r="H49" s="2">
        <f t="shared" si="6"/>
        <v>0</v>
      </c>
      <c r="I49" s="2">
        <f t="shared" si="6"/>
        <v>6000</v>
      </c>
      <c r="J49" s="2">
        <f t="shared" si="6"/>
        <v>0</v>
      </c>
      <c r="K49" s="2">
        <f t="shared" si="6"/>
        <v>0</v>
      </c>
      <c r="L49" s="2">
        <f t="shared" si="2"/>
        <v>10000</v>
      </c>
    </row>
    <row r="50" spans="1:12" x14ac:dyDescent="0.25">
      <c r="A50" t="s">
        <v>18</v>
      </c>
      <c r="B50" s="2">
        <f t="shared" ref="B50:K50" si="7">SUM(B$22*B8)</f>
        <v>0</v>
      </c>
      <c r="C50" s="2">
        <f t="shared" si="7"/>
        <v>0</v>
      </c>
      <c r="D50" s="2">
        <f t="shared" si="7"/>
        <v>0</v>
      </c>
      <c r="E50" s="2">
        <f t="shared" si="7"/>
        <v>16000</v>
      </c>
      <c r="F50" s="2">
        <f t="shared" si="7"/>
        <v>0</v>
      </c>
      <c r="G50" s="2">
        <f t="shared" si="7"/>
        <v>0</v>
      </c>
      <c r="H50" s="2">
        <f t="shared" si="7"/>
        <v>0</v>
      </c>
      <c r="I50" s="2">
        <f t="shared" si="7"/>
        <v>0</v>
      </c>
      <c r="J50" s="2">
        <f t="shared" si="7"/>
        <v>0</v>
      </c>
      <c r="K50" s="2">
        <f t="shared" si="7"/>
        <v>0</v>
      </c>
      <c r="L50" s="2">
        <f t="shared" si="2"/>
        <v>16000</v>
      </c>
    </row>
    <row r="51" spans="1:12" x14ac:dyDescent="0.25">
      <c r="A51" t="s">
        <v>19</v>
      </c>
      <c r="B51" s="2">
        <f t="shared" ref="B51:J51" si="8">SUM(B$22*B9)</f>
        <v>0</v>
      </c>
      <c r="C51" s="2">
        <f t="shared" si="8"/>
        <v>0</v>
      </c>
      <c r="D51" s="2">
        <f t="shared" si="8"/>
        <v>0</v>
      </c>
      <c r="E51" s="2">
        <f t="shared" si="8"/>
        <v>48000</v>
      </c>
      <c r="F51" s="2">
        <f t="shared" si="8"/>
        <v>0</v>
      </c>
      <c r="G51" s="2">
        <f t="shared" si="8"/>
        <v>0</v>
      </c>
      <c r="H51" s="2">
        <f t="shared" si="8"/>
        <v>0</v>
      </c>
      <c r="I51" s="2">
        <f t="shared" si="8"/>
        <v>0</v>
      </c>
      <c r="J51" s="2">
        <f t="shared" si="8"/>
        <v>37059</v>
      </c>
      <c r="K51" s="2">
        <f>SUM(K$22*K9)</f>
        <v>7336.92</v>
      </c>
      <c r="L51" s="2">
        <f t="shared" si="2"/>
        <v>92395.92</v>
      </c>
    </row>
    <row r="52" spans="1:12" x14ac:dyDescent="0.25">
      <c r="A52" t="s">
        <v>20</v>
      </c>
      <c r="B52" s="2">
        <f t="shared" ref="B52:K52" si="9">SUM(B$22*B10)</f>
        <v>0</v>
      </c>
      <c r="C52" s="2">
        <f t="shared" si="9"/>
        <v>2000</v>
      </c>
      <c r="D52" s="2">
        <f t="shared" si="9"/>
        <v>0</v>
      </c>
      <c r="E52" s="2">
        <f t="shared" si="9"/>
        <v>8000</v>
      </c>
      <c r="F52" s="2">
        <f t="shared" si="9"/>
        <v>0</v>
      </c>
      <c r="G52" s="2">
        <f t="shared" si="9"/>
        <v>0</v>
      </c>
      <c r="H52" s="2">
        <f t="shared" si="9"/>
        <v>0</v>
      </c>
      <c r="I52" s="2">
        <f t="shared" si="9"/>
        <v>0</v>
      </c>
      <c r="J52" s="2">
        <f t="shared" si="9"/>
        <v>0</v>
      </c>
      <c r="K52" s="2">
        <f t="shared" si="9"/>
        <v>0</v>
      </c>
      <c r="L52" s="2">
        <f t="shared" si="2"/>
        <v>10000</v>
      </c>
    </row>
    <row r="53" spans="1:12" x14ac:dyDescent="0.25">
      <c r="A53" t="s">
        <v>21</v>
      </c>
      <c r="B53" s="2">
        <f t="shared" ref="B53:K53" si="10">SUM(B$22*B11)</f>
        <v>0</v>
      </c>
      <c r="C53" s="2">
        <f t="shared" si="10"/>
        <v>0</v>
      </c>
      <c r="D53" s="2">
        <f t="shared" si="10"/>
        <v>0</v>
      </c>
      <c r="E53" s="2">
        <f t="shared" si="10"/>
        <v>4000</v>
      </c>
      <c r="F53" s="2">
        <f t="shared" si="10"/>
        <v>0</v>
      </c>
      <c r="G53" s="2">
        <f t="shared" si="10"/>
        <v>0</v>
      </c>
      <c r="H53" s="2">
        <f t="shared" si="10"/>
        <v>5203.67</v>
      </c>
      <c r="I53" s="2">
        <f t="shared" si="10"/>
        <v>6000</v>
      </c>
      <c r="J53" s="2">
        <f t="shared" si="10"/>
        <v>0</v>
      </c>
      <c r="K53" s="2">
        <f t="shared" si="10"/>
        <v>0</v>
      </c>
      <c r="L53" s="2">
        <f t="shared" si="2"/>
        <v>15203.67</v>
      </c>
    </row>
    <row r="54" spans="1:12" x14ac:dyDescent="0.25">
      <c r="A54" t="s">
        <v>22</v>
      </c>
      <c r="B54" s="2">
        <f>SUM(B$22*B12)</f>
        <v>68977.759999999995</v>
      </c>
      <c r="C54" s="2">
        <f t="shared" ref="C54:K54" si="11">SUM(C$22*C12)</f>
        <v>0</v>
      </c>
      <c r="D54" s="2">
        <f t="shared" si="11"/>
        <v>3000</v>
      </c>
      <c r="E54" s="2">
        <f>SUM(E$22*E12)</f>
        <v>12000</v>
      </c>
      <c r="F54" s="2">
        <f t="shared" si="11"/>
        <v>8292.9599999999991</v>
      </c>
      <c r="G54" s="2">
        <f t="shared" si="11"/>
        <v>0</v>
      </c>
      <c r="H54" s="2">
        <f t="shared" si="11"/>
        <v>0</v>
      </c>
      <c r="I54" s="2">
        <f t="shared" si="11"/>
        <v>6000</v>
      </c>
      <c r="J54" s="2">
        <f>SUM(J$22*J12)</f>
        <v>105000.5</v>
      </c>
      <c r="K54" s="2">
        <f t="shared" si="11"/>
        <v>198096.84</v>
      </c>
      <c r="L54" s="2">
        <f t="shared" si="2"/>
        <v>401368.06</v>
      </c>
    </row>
    <row r="55" spans="1:12" x14ac:dyDescent="0.25">
      <c r="A55" t="s">
        <v>23</v>
      </c>
      <c r="B55" s="2">
        <f t="shared" ref="B55:J55" si="12">SUM(B$22*B13)</f>
        <v>17244.439999999999</v>
      </c>
      <c r="C55" s="2">
        <f t="shared" si="12"/>
        <v>2000</v>
      </c>
      <c r="D55" s="2">
        <f t="shared" si="12"/>
        <v>0</v>
      </c>
      <c r="E55" s="2">
        <f t="shared" si="12"/>
        <v>16000</v>
      </c>
      <c r="F55" s="2">
        <f t="shared" si="12"/>
        <v>0</v>
      </c>
      <c r="G55" s="2">
        <f t="shared" si="12"/>
        <v>0</v>
      </c>
      <c r="H55" s="2">
        <f t="shared" si="12"/>
        <v>0</v>
      </c>
      <c r="I55" s="2">
        <f t="shared" si="12"/>
        <v>0</v>
      </c>
      <c r="J55" s="2">
        <f t="shared" si="12"/>
        <v>61765</v>
      </c>
      <c r="K55" s="2">
        <f>SUM(K$22*K13)</f>
        <v>117390.72</v>
      </c>
      <c r="L55" s="2">
        <f t="shared" si="2"/>
        <v>214400.16</v>
      </c>
    </row>
    <row r="56" spans="1:12" x14ac:dyDescent="0.25">
      <c r="A56" t="s">
        <v>24</v>
      </c>
      <c r="B56" s="2">
        <f t="shared" ref="B56:K56" si="13">SUM(B$22*B14)</f>
        <v>0</v>
      </c>
      <c r="C56" s="2">
        <f t="shared" si="13"/>
        <v>0</v>
      </c>
      <c r="D56" s="2">
        <f t="shared" si="13"/>
        <v>0</v>
      </c>
      <c r="E56" s="2">
        <f t="shared" si="13"/>
        <v>4000</v>
      </c>
      <c r="F56" s="2">
        <f t="shared" si="13"/>
        <v>0</v>
      </c>
      <c r="G56" s="2">
        <f t="shared" si="13"/>
        <v>0</v>
      </c>
      <c r="H56" s="2">
        <f t="shared" si="13"/>
        <v>0</v>
      </c>
      <c r="I56" s="2">
        <f t="shared" si="13"/>
        <v>0</v>
      </c>
      <c r="J56" s="2">
        <f t="shared" si="13"/>
        <v>0</v>
      </c>
      <c r="K56" s="2">
        <f t="shared" si="13"/>
        <v>0</v>
      </c>
      <c r="L56" s="2">
        <f t="shared" si="2"/>
        <v>4000</v>
      </c>
    </row>
    <row r="57" spans="1:12" x14ac:dyDescent="0.25">
      <c r="A57" t="s">
        <v>25</v>
      </c>
      <c r="B57" s="2">
        <f t="shared" ref="B57:K57" si="14">SUM(B$22*B15)</f>
        <v>0</v>
      </c>
      <c r="C57" s="2">
        <f t="shared" si="14"/>
        <v>0</v>
      </c>
      <c r="D57" s="2">
        <f t="shared" si="14"/>
        <v>0</v>
      </c>
      <c r="E57" s="2">
        <f t="shared" si="14"/>
        <v>4000</v>
      </c>
      <c r="F57" s="2">
        <f t="shared" si="14"/>
        <v>0</v>
      </c>
      <c r="G57" s="2">
        <f t="shared" si="14"/>
        <v>0</v>
      </c>
      <c r="H57" s="2">
        <f t="shared" si="14"/>
        <v>0</v>
      </c>
      <c r="I57" s="2">
        <f t="shared" si="14"/>
        <v>24000</v>
      </c>
      <c r="J57" s="2">
        <f t="shared" si="14"/>
        <v>0</v>
      </c>
      <c r="K57" s="2">
        <f t="shared" si="14"/>
        <v>0</v>
      </c>
      <c r="L57" s="2">
        <f t="shared" si="2"/>
        <v>28000</v>
      </c>
    </row>
    <row r="58" spans="1:12" x14ac:dyDescent="0.25">
      <c r="A58" t="s">
        <v>26</v>
      </c>
      <c r="B58" s="2">
        <f t="shared" ref="B58:K58" si="15">SUM(B$22*B16)</f>
        <v>0</v>
      </c>
      <c r="C58" s="2">
        <f t="shared" si="15"/>
        <v>0</v>
      </c>
      <c r="D58" s="2">
        <f t="shared" si="15"/>
        <v>3000</v>
      </c>
      <c r="E58" s="2">
        <f t="shared" si="15"/>
        <v>20000</v>
      </c>
      <c r="F58" s="2">
        <f t="shared" si="15"/>
        <v>0</v>
      </c>
      <c r="G58" s="2">
        <f t="shared" si="15"/>
        <v>0</v>
      </c>
      <c r="H58" s="2">
        <f t="shared" si="15"/>
        <v>0</v>
      </c>
      <c r="I58" s="2">
        <f t="shared" si="15"/>
        <v>0</v>
      </c>
      <c r="J58" s="2">
        <f t="shared" si="15"/>
        <v>123530</v>
      </c>
      <c r="K58" s="2">
        <f t="shared" si="15"/>
        <v>7336.92</v>
      </c>
      <c r="L58" s="2">
        <f t="shared" si="2"/>
        <v>153866.92000000001</v>
      </c>
    </row>
    <row r="59" spans="1:12" x14ac:dyDescent="0.25">
      <c r="A59" t="s">
        <v>27</v>
      </c>
      <c r="B59" s="2">
        <f t="shared" ref="B59:K59" si="16">SUM(B$22*B17)</f>
        <v>0</v>
      </c>
      <c r="C59" s="2">
        <f t="shared" si="16"/>
        <v>2000</v>
      </c>
      <c r="D59" s="2">
        <f t="shared" si="16"/>
        <v>3000</v>
      </c>
      <c r="E59" s="2">
        <f t="shared" si="16"/>
        <v>36000</v>
      </c>
      <c r="F59" s="2">
        <f t="shared" si="16"/>
        <v>0</v>
      </c>
      <c r="G59" s="2">
        <f t="shared" si="16"/>
        <v>4210.78</v>
      </c>
      <c r="H59" s="2">
        <f t="shared" si="16"/>
        <v>0</v>
      </c>
      <c r="I59" s="2">
        <f t="shared" si="16"/>
        <v>0</v>
      </c>
      <c r="J59" s="2">
        <f t="shared" si="16"/>
        <v>6176.5</v>
      </c>
      <c r="K59" s="2">
        <f t="shared" si="16"/>
        <v>0</v>
      </c>
      <c r="L59" s="2">
        <f t="shared" si="2"/>
        <v>51387.28</v>
      </c>
    </row>
    <row r="60" spans="1:12" x14ac:dyDescent="0.25">
      <c r="A60" t="s">
        <v>28</v>
      </c>
      <c r="B60" s="2">
        <f t="shared" ref="B60:K60" si="17">SUM(B$22*B18)</f>
        <v>0</v>
      </c>
      <c r="C60" s="2">
        <f t="shared" si="17"/>
        <v>0</v>
      </c>
      <c r="D60" s="2">
        <f t="shared" si="17"/>
        <v>0</v>
      </c>
      <c r="E60" s="2">
        <f t="shared" si="17"/>
        <v>4000</v>
      </c>
      <c r="F60" s="2">
        <f t="shared" si="17"/>
        <v>0</v>
      </c>
      <c r="G60" s="2">
        <f t="shared" si="17"/>
        <v>0</v>
      </c>
      <c r="H60" s="2">
        <f t="shared" si="17"/>
        <v>0</v>
      </c>
      <c r="I60" s="2">
        <f t="shared" si="17"/>
        <v>0</v>
      </c>
      <c r="J60" s="2">
        <f t="shared" si="17"/>
        <v>0</v>
      </c>
      <c r="K60" s="2">
        <f t="shared" si="17"/>
        <v>0</v>
      </c>
      <c r="L60" s="2">
        <f t="shared" si="2"/>
        <v>4000</v>
      </c>
    </row>
    <row r="61" spans="1:12" x14ac:dyDescent="0.25">
      <c r="A61" t="s">
        <v>29</v>
      </c>
      <c r="B61" s="2">
        <f t="shared" ref="B61:K61" si="18">SUM(B$22*B19)</f>
        <v>0</v>
      </c>
      <c r="C61" s="2">
        <f t="shared" si="18"/>
        <v>2000</v>
      </c>
      <c r="D61" s="2">
        <f t="shared" si="18"/>
        <v>0</v>
      </c>
      <c r="E61" s="2">
        <f t="shared" si="18"/>
        <v>20000</v>
      </c>
      <c r="F61" s="2">
        <f t="shared" si="18"/>
        <v>0</v>
      </c>
      <c r="G61" s="2">
        <f t="shared" si="18"/>
        <v>0</v>
      </c>
      <c r="H61" s="2">
        <f t="shared" si="18"/>
        <v>0</v>
      </c>
      <c r="I61" s="2">
        <f t="shared" si="18"/>
        <v>6000</v>
      </c>
      <c r="J61" s="2">
        <f t="shared" si="18"/>
        <v>0</v>
      </c>
      <c r="K61" s="2">
        <f t="shared" si="18"/>
        <v>0</v>
      </c>
      <c r="L61" s="2">
        <f t="shared" si="2"/>
        <v>28000</v>
      </c>
    </row>
    <row r="62" spans="1:12" x14ac:dyDescent="0.25">
      <c r="A62" t="s">
        <v>11</v>
      </c>
      <c r="B62" s="2">
        <f t="shared" ref="B62:K62" si="19">SUM(B$22*B20)</f>
        <v>86222.2</v>
      </c>
      <c r="C62" s="2">
        <f t="shared" si="19"/>
        <v>8000</v>
      </c>
      <c r="D62" s="2">
        <f t="shared" si="19"/>
        <v>15000</v>
      </c>
      <c r="E62" s="2">
        <f t="shared" si="19"/>
        <v>248000</v>
      </c>
      <c r="F62" s="2">
        <f t="shared" si="19"/>
        <v>8292.9599999999991</v>
      </c>
      <c r="G62" s="2">
        <f t="shared" si="19"/>
        <v>4210.78</v>
      </c>
      <c r="H62" s="2">
        <f t="shared" si="19"/>
        <v>10407.34</v>
      </c>
      <c r="I62" s="2">
        <f t="shared" si="19"/>
        <v>54000</v>
      </c>
      <c r="J62" s="2">
        <f t="shared" si="19"/>
        <v>382943</v>
      </c>
      <c r="K62" s="2">
        <f t="shared" si="19"/>
        <v>359509.08</v>
      </c>
      <c r="L62" s="2">
        <f t="shared" si="2"/>
        <v>1176585.3600000001</v>
      </c>
    </row>
    <row r="64" spans="1:12" x14ac:dyDescent="0.25">
      <c r="A64" t="s">
        <v>0</v>
      </c>
      <c r="B64" s="2" t="s">
        <v>76</v>
      </c>
      <c r="C64" t="s">
        <v>77</v>
      </c>
      <c r="D64" t="s">
        <v>78</v>
      </c>
    </row>
    <row r="65" spans="1:4" x14ac:dyDescent="0.25">
      <c r="A65" t="s">
        <v>12</v>
      </c>
      <c r="B65" s="2">
        <v>4000</v>
      </c>
      <c r="C65" s="2">
        <v>180</v>
      </c>
      <c r="D65" s="2">
        <f>B65-C65</f>
        <v>3820</v>
      </c>
    </row>
    <row r="66" spans="1:4" x14ac:dyDescent="0.25">
      <c r="A66" t="s">
        <v>13</v>
      </c>
      <c r="B66" s="2">
        <v>37203.339999999997</v>
      </c>
      <c r="C66" s="2">
        <v>16365.010000000002</v>
      </c>
      <c r="D66" s="2">
        <f t="shared" ref="D66:D83" si="20">B66-C66</f>
        <v>20838.329999999994</v>
      </c>
    </row>
    <row r="67" spans="1:4" x14ac:dyDescent="0.25">
      <c r="A67" t="s">
        <v>14</v>
      </c>
      <c r="B67" s="2">
        <v>77583.509999999995</v>
      </c>
      <c r="C67" s="2">
        <v>20590.82</v>
      </c>
      <c r="D67" s="2">
        <f t="shared" si="20"/>
        <v>56992.689999999995</v>
      </c>
    </row>
    <row r="68" spans="1:4" x14ac:dyDescent="0.25">
      <c r="A68" t="s">
        <v>15</v>
      </c>
      <c r="B68" s="2">
        <v>26176.5</v>
      </c>
      <c r="C68" s="3">
        <v>3000.22</v>
      </c>
      <c r="D68" s="2">
        <f t="shared" si="20"/>
        <v>23176.28</v>
      </c>
    </row>
    <row r="69" spans="1:4" x14ac:dyDescent="0.25">
      <c r="A69" t="s">
        <v>16</v>
      </c>
      <c r="B69" s="2">
        <v>3000</v>
      </c>
      <c r="C69" s="2">
        <v>0</v>
      </c>
      <c r="D69" s="2">
        <f t="shared" si="20"/>
        <v>3000</v>
      </c>
    </row>
    <row r="70" spans="1:4" x14ac:dyDescent="0.25">
      <c r="A70" t="s">
        <v>17</v>
      </c>
      <c r="B70" s="2">
        <v>10000</v>
      </c>
      <c r="C70" s="2">
        <v>0</v>
      </c>
      <c r="D70" s="2">
        <f t="shared" si="20"/>
        <v>10000</v>
      </c>
    </row>
    <row r="71" spans="1:4" x14ac:dyDescent="0.25">
      <c r="A71" t="s">
        <v>18</v>
      </c>
      <c r="B71" s="2">
        <v>16000</v>
      </c>
      <c r="C71" s="2">
        <v>0</v>
      </c>
      <c r="D71" s="2">
        <f t="shared" si="20"/>
        <v>16000</v>
      </c>
    </row>
    <row r="72" spans="1:4" x14ac:dyDescent="0.25">
      <c r="A72" t="s">
        <v>19</v>
      </c>
      <c r="B72" s="2">
        <v>92395.92</v>
      </c>
      <c r="C72" s="2">
        <v>21415.93</v>
      </c>
      <c r="D72" s="2">
        <f t="shared" si="20"/>
        <v>70979.989999999991</v>
      </c>
    </row>
    <row r="73" spans="1:4" x14ac:dyDescent="0.25">
      <c r="A73" t="s">
        <v>20</v>
      </c>
      <c r="B73" s="2">
        <v>10000</v>
      </c>
      <c r="C73" s="2">
        <v>180</v>
      </c>
      <c r="D73" s="2">
        <f t="shared" si="20"/>
        <v>9820</v>
      </c>
    </row>
    <row r="74" spans="1:4" x14ac:dyDescent="0.25">
      <c r="A74" t="s">
        <v>21</v>
      </c>
      <c r="B74" s="2">
        <v>15203.67</v>
      </c>
      <c r="C74" s="2">
        <v>1670.76</v>
      </c>
      <c r="D74" s="2">
        <f t="shared" si="20"/>
        <v>13532.91</v>
      </c>
    </row>
    <row r="75" spans="1:4" x14ac:dyDescent="0.25">
      <c r="A75" t="s">
        <v>22</v>
      </c>
      <c r="B75" s="2">
        <v>401368.06</v>
      </c>
      <c r="C75" s="2">
        <v>178893.40000000002</v>
      </c>
      <c r="D75" s="2">
        <f t="shared" si="20"/>
        <v>222474.65999999997</v>
      </c>
    </row>
    <row r="76" spans="1:4" x14ac:dyDescent="0.25">
      <c r="A76" t="s">
        <v>23</v>
      </c>
      <c r="B76" s="2">
        <v>214400.16</v>
      </c>
      <c r="C76" s="2">
        <v>97410.48</v>
      </c>
      <c r="D76" s="2">
        <f t="shared" si="20"/>
        <v>116989.68000000001</v>
      </c>
    </row>
    <row r="77" spans="1:4" x14ac:dyDescent="0.25">
      <c r="A77" t="s">
        <v>24</v>
      </c>
      <c r="B77" s="2">
        <v>4000</v>
      </c>
      <c r="C77" s="2">
        <v>0</v>
      </c>
      <c r="D77" s="2">
        <f t="shared" si="20"/>
        <v>4000</v>
      </c>
    </row>
    <row r="78" spans="1:4" x14ac:dyDescent="0.25">
      <c r="A78" t="s">
        <v>25</v>
      </c>
      <c r="B78" s="2">
        <v>28000</v>
      </c>
      <c r="C78" s="2">
        <v>180</v>
      </c>
      <c r="D78" s="2">
        <f t="shared" si="20"/>
        <v>27820</v>
      </c>
    </row>
    <row r="79" spans="1:4" x14ac:dyDescent="0.25">
      <c r="A79" t="s">
        <v>26</v>
      </c>
      <c r="B79" s="2">
        <v>153866.92000000001</v>
      </c>
      <c r="C79" s="2">
        <v>59988.85</v>
      </c>
      <c r="D79" s="2">
        <f t="shared" si="20"/>
        <v>93878.07</v>
      </c>
    </row>
    <row r="80" spans="1:4" x14ac:dyDescent="0.25">
      <c r="A80" t="s">
        <v>27</v>
      </c>
      <c r="B80" s="2">
        <v>51387.28</v>
      </c>
      <c r="C80" s="2">
        <v>5822.9</v>
      </c>
      <c r="D80" s="2">
        <f t="shared" si="20"/>
        <v>45564.38</v>
      </c>
    </row>
    <row r="81" spans="1:4" x14ac:dyDescent="0.25">
      <c r="A81" t="s">
        <v>28</v>
      </c>
      <c r="B81" s="2">
        <v>4000</v>
      </c>
      <c r="C81" s="2">
        <v>0</v>
      </c>
      <c r="D81" s="2">
        <f t="shared" si="20"/>
        <v>4000</v>
      </c>
    </row>
    <row r="82" spans="1:4" x14ac:dyDescent="0.25">
      <c r="A82" t="s">
        <v>29</v>
      </c>
      <c r="B82" s="2">
        <v>28000</v>
      </c>
      <c r="C82" s="2">
        <v>720</v>
      </c>
      <c r="D82" s="2">
        <f t="shared" si="20"/>
        <v>27280</v>
      </c>
    </row>
    <row r="83" spans="1:4" x14ac:dyDescent="0.25">
      <c r="A83" t="s">
        <v>11</v>
      </c>
      <c r="B83" s="2">
        <v>1176585.3600000001</v>
      </c>
      <c r="C83" s="2">
        <f>SUM(C65:C82)</f>
        <v>406418.37</v>
      </c>
      <c r="D83" s="2">
        <f>SUM(D65:D82)</f>
        <v>770166.99000000011</v>
      </c>
    </row>
  </sheetData>
  <pageMargins left="0.511811024" right="0.511811024" top="0.78740157499999996" bottom="0.78740157499999996" header="0.31496062000000002" footer="0.31496062000000002"/>
  <pageSetup paperSize="9" scale="7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4D52-EB1D-41B8-8D18-6D53F24431DD}">
  <dimension ref="A1:E11"/>
  <sheetViews>
    <sheetView workbookViewId="0">
      <selection activeCell="E11" sqref="E11"/>
    </sheetView>
  </sheetViews>
  <sheetFormatPr defaultRowHeight="15" x14ac:dyDescent="0.25"/>
  <cols>
    <col min="1" max="1" width="10.7109375" customWidth="1"/>
    <col min="2" max="3" width="12.140625" bestFit="1" customWidth="1"/>
    <col min="4" max="4" width="13.28515625" bestFit="1" customWidth="1"/>
    <col min="5" max="5" width="12.140625" bestFit="1" customWidth="1"/>
  </cols>
  <sheetData>
    <row r="1" spans="1:5" x14ac:dyDescent="0.25">
      <c r="A1" t="s">
        <v>30</v>
      </c>
      <c r="B1" s="1">
        <v>2000</v>
      </c>
      <c r="C1" s="1">
        <v>4000</v>
      </c>
      <c r="D1" t="s">
        <v>11</v>
      </c>
    </row>
    <row r="2" spans="1:5" x14ac:dyDescent="0.25">
      <c r="A2" t="s">
        <v>36</v>
      </c>
      <c r="B2">
        <v>0</v>
      </c>
      <c r="C2">
        <v>2</v>
      </c>
      <c r="D2">
        <v>2</v>
      </c>
    </row>
    <row r="3" spans="1:5" x14ac:dyDescent="0.25">
      <c r="A3" t="s">
        <v>42</v>
      </c>
      <c r="B3">
        <v>1</v>
      </c>
      <c r="C3">
        <v>0</v>
      </c>
      <c r="D3">
        <v>1</v>
      </c>
    </row>
    <row r="4" spans="1:5" x14ac:dyDescent="0.25">
      <c r="A4" t="s">
        <v>11</v>
      </c>
      <c r="B4">
        <v>1</v>
      </c>
      <c r="C4">
        <v>2</v>
      </c>
      <c r="D4">
        <v>3</v>
      </c>
    </row>
    <row r="6" spans="1:5" x14ac:dyDescent="0.25">
      <c r="A6" t="s">
        <v>30</v>
      </c>
      <c r="B6" t="s">
        <v>2</v>
      </c>
      <c r="C6" t="s">
        <v>4</v>
      </c>
      <c r="D6" t="s">
        <v>11</v>
      </c>
    </row>
    <row r="7" spans="1:5" x14ac:dyDescent="0.25">
      <c r="A7" t="s">
        <v>36</v>
      </c>
      <c r="B7" s="2">
        <f>B$1*B2</f>
        <v>0</v>
      </c>
      <c r="C7" s="2">
        <f>C$1*C2</f>
        <v>8000</v>
      </c>
      <c r="D7" s="2">
        <f>B7+C7</f>
        <v>8000</v>
      </c>
    </row>
    <row r="8" spans="1:5" x14ac:dyDescent="0.25">
      <c r="A8" t="s">
        <v>42</v>
      </c>
      <c r="B8" s="2">
        <f>B$1*B3</f>
        <v>2000</v>
      </c>
      <c r="C8" s="2">
        <f>C$1*C3</f>
        <v>0</v>
      </c>
      <c r="D8" s="2">
        <f t="shared" ref="D8:D9" si="0">B8+C8</f>
        <v>2000</v>
      </c>
    </row>
    <row r="9" spans="1:5" x14ac:dyDescent="0.25">
      <c r="A9" t="s">
        <v>11</v>
      </c>
      <c r="B9" s="2">
        <f>SUM(B7:B8)</f>
        <v>2000</v>
      </c>
      <c r="C9" s="2">
        <f>SUM(C7:C8)</f>
        <v>8000</v>
      </c>
      <c r="D9" s="2">
        <f t="shared" si="0"/>
        <v>10000</v>
      </c>
    </row>
    <row r="11" spans="1:5" x14ac:dyDescent="0.25">
      <c r="A11" t="s">
        <v>47</v>
      </c>
      <c r="B11">
        <v>1</v>
      </c>
      <c r="C11" s="2">
        <v>180</v>
      </c>
      <c r="E11" s="4">
        <f>D9-C11</f>
        <v>9820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57BC-57E4-4910-86CE-ED487EF673C6}">
  <dimension ref="A1:F16"/>
  <sheetViews>
    <sheetView workbookViewId="0">
      <selection activeCell="C16" sqref="C16"/>
    </sheetView>
  </sheetViews>
  <sheetFormatPr defaultRowHeight="15" x14ac:dyDescent="0.25"/>
  <cols>
    <col min="1" max="1" width="10.85546875" customWidth="1"/>
    <col min="2" max="4" width="12.140625" bestFit="1" customWidth="1"/>
    <col min="5" max="6" width="13.28515625" bestFit="1" customWidth="1"/>
  </cols>
  <sheetData>
    <row r="1" spans="1:6" x14ac:dyDescent="0.25">
      <c r="A1" t="s">
        <v>30</v>
      </c>
      <c r="B1" s="1">
        <v>4000</v>
      </c>
      <c r="C1" s="1">
        <v>5203.67</v>
      </c>
      <c r="D1" s="1">
        <v>6000</v>
      </c>
      <c r="E1" t="s">
        <v>11</v>
      </c>
    </row>
    <row r="2" spans="1:6" x14ac:dyDescent="0.25">
      <c r="A2" t="s">
        <v>35</v>
      </c>
      <c r="B2">
        <v>0</v>
      </c>
      <c r="C2">
        <v>1</v>
      </c>
      <c r="D2">
        <v>0</v>
      </c>
      <c r="E2">
        <v>1</v>
      </c>
    </row>
    <row r="3" spans="1:6" x14ac:dyDescent="0.25">
      <c r="A3" t="s">
        <v>41</v>
      </c>
      <c r="B3">
        <v>0</v>
      </c>
      <c r="C3">
        <v>0</v>
      </c>
      <c r="D3">
        <v>1</v>
      </c>
      <c r="E3">
        <v>1</v>
      </c>
    </row>
    <row r="4" spans="1:6" x14ac:dyDescent="0.25">
      <c r="A4" t="s">
        <v>34</v>
      </c>
      <c r="B4">
        <v>1</v>
      </c>
      <c r="C4">
        <v>0</v>
      </c>
      <c r="D4">
        <v>0</v>
      </c>
      <c r="E4">
        <v>1</v>
      </c>
    </row>
    <row r="5" spans="1:6" x14ac:dyDescent="0.25">
      <c r="A5" t="s">
        <v>11</v>
      </c>
      <c r="B5">
        <v>1</v>
      </c>
      <c r="C5">
        <v>1</v>
      </c>
      <c r="D5">
        <v>1</v>
      </c>
      <c r="E5">
        <v>3</v>
      </c>
    </row>
    <row r="7" spans="1:6" x14ac:dyDescent="0.25">
      <c r="A7" t="s">
        <v>30</v>
      </c>
      <c r="B7" t="s">
        <v>4</v>
      </c>
      <c r="C7" t="s">
        <v>7</v>
      </c>
      <c r="D7" t="s">
        <v>8</v>
      </c>
      <c r="E7" t="s">
        <v>11</v>
      </c>
    </row>
    <row r="8" spans="1:6" x14ac:dyDescent="0.25">
      <c r="A8" t="s">
        <v>35</v>
      </c>
      <c r="B8" s="2">
        <f>B$1*B2</f>
        <v>0</v>
      </c>
      <c r="C8" s="2">
        <f t="shared" ref="C8:D8" si="0">C$1*C2</f>
        <v>5203.67</v>
      </c>
      <c r="D8" s="2">
        <f t="shared" si="0"/>
        <v>0</v>
      </c>
      <c r="E8" s="2">
        <f>SUM(B8:D8)</f>
        <v>5203.67</v>
      </c>
    </row>
    <row r="9" spans="1:6" x14ac:dyDescent="0.25">
      <c r="A9" t="s">
        <v>41</v>
      </c>
      <c r="B9" s="2">
        <f t="shared" ref="B9:D9" si="1">B$1*B3</f>
        <v>0</v>
      </c>
      <c r="C9" s="2">
        <f t="shared" si="1"/>
        <v>0</v>
      </c>
      <c r="D9" s="2">
        <f t="shared" si="1"/>
        <v>6000</v>
      </c>
      <c r="E9" s="2">
        <f t="shared" ref="E9:E10" si="2">SUM(B9:D9)</f>
        <v>6000</v>
      </c>
    </row>
    <row r="10" spans="1:6" x14ac:dyDescent="0.25">
      <c r="A10" t="s">
        <v>34</v>
      </c>
      <c r="B10" s="2">
        <f t="shared" ref="B10:D10" si="3">B$1*B4</f>
        <v>4000</v>
      </c>
      <c r="C10" s="2">
        <f t="shared" si="3"/>
        <v>0</v>
      </c>
      <c r="D10" s="2">
        <f t="shared" si="3"/>
        <v>0</v>
      </c>
      <c r="E10" s="2">
        <f t="shared" si="2"/>
        <v>4000</v>
      </c>
    </row>
    <row r="11" spans="1:6" x14ac:dyDescent="0.25">
      <c r="A11" t="s">
        <v>11</v>
      </c>
      <c r="B11" s="2">
        <f>SUM(B8:B10)</f>
        <v>4000</v>
      </c>
      <c r="C11" s="2">
        <f t="shared" ref="C11:D11" si="4">SUM(C8:C10)</f>
        <v>5203.67</v>
      </c>
      <c r="D11" s="2">
        <f t="shared" si="4"/>
        <v>6000</v>
      </c>
      <c r="E11" s="2">
        <f>SUM(B11:D11)</f>
        <v>15203.67</v>
      </c>
    </row>
    <row r="13" spans="1:6" x14ac:dyDescent="0.25">
      <c r="A13" t="s">
        <v>48</v>
      </c>
      <c r="B13">
        <v>1</v>
      </c>
      <c r="C13" s="2">
        <v>1027.28</v>
      </c>
    </row>
    <row r="14" spans="1:6" x14ac:dyDescent="0.25">
      <c r="A14" t="s">
        <v>49</v>
      </c>
      <c r="B14">
        <v>1</v>
      </c>
      <c r="C14" s="2">
        <v>463.48</v>
      </c>
    </row>
    <row r="15" spans="1:6" x14ac:dyDescent="0.25">
      <c r="A15" t="s">
        <v>47</v>
      </c>
      <c r="B15">
        <v>1</v>
      </c>
      <c r="C15" s="2">
        <v>180</v>
      </c>
    </row>
    <row r="16" spans="1:6" x14ac:dyDescent="0.25">
      <c r="C16" s="3">
        <f>SUM(C13:C15)</f>
        <v>1670.76</v>
      </c>
      <c r="F16" s="4">
        <f>E11-C16</f>
        <v>13532.91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E96B-4724-45AB-AA39-9DBBDB19A920}">
  <dimension ref="A1:J48"/>
  <sheetViews>
    <sheetView topLeftCell="A16" workbookViewId="0">
      <selection activeCell="C48" sqref="C48"/>
    </sheetView>
  </sheetViews>
  <sheetFormatPr defaultRowHeight="15" x14ac:dyDescent="0.25"/>
  <cols>
    <col min="1" max="1" width="10.85546875" customWidth="1"/>
    <col min="2" max="2" width="13.28515625" bestFit="1" customWidth="1"/>
    <col min="3" max="3" width="14.28515625" bestFit="1" customWidth="1"/>
    <col min="4" max="4" width="13.28515625" bestFit="1" customWidth="1"/>
    <col min="5" max="6" width="12.140625" bestFit="1" customWidth="1"/>
    <col min="7" max="8" width="14.28515625" bestFit="1" customWidth="1"/>
    <col min="9" max="9" width="15.140625" customWidth="1"/>
    <col min="10" max="10" width="14.28515625" bestFit="1" customWidth="1"/>
  </cols>
  <sheetData>
    <row r="1" spans="1:9" x14ac:dyDescent="0.25">
      <c r="A1" t="s">
        <v>30</v>
      </c>
      <c r="B1" s="1">
        <v>17244.439999999999</v>
      </c>
      <c r="C1" s="1">
        <v>3000</v>
      </c>
      <c r="D1" s="1">
        <v>4000</v>
      </c>
      <c r="E1" s="1">
        <v>4146.4799999999996</v>
      </c>
      <c r="F1" s="1">
        <v>6000</v>
      </c>
      <c r="G1" s="1">
        <v>6176.5</v>
      </c>
      <c r="H1" s="1">
        <v>7336.92</v>
      </c>
      <c r="I1" t="s">
        <v>11</v>
      </c>
    </row>
    <row r="2" spans="1:9" x14ac:dyDescent="0.25">
      <c r="A2" t="s">
        <v>43</v>
      </c>
      <c r="B2">
        <v>0</v>
      </c>
      <c r="C2">
        <v>0</v>
      </c>
      <c r="D2">
        <v>0</v>
      </c>
      <c r="E2">
        <v>2</v>
      </c>
      <c r="F2">
        <v>0</v>
      </c>
      <c r="G2">
        <v>0</v>
      </c>
      <c r="H2">
        <v>0</v>
      </c>
      <c r="I2">
        <v>2</v>
      </c>
    </row>
    <row r="3" spans="1:9" x14ac:dyDescent="0.25">
      <c r="A3" t="s">
        <v>32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27</v>
      </c>
      <c r="I3">
        <v>27</v>
      </c>
    </row>
    <row r="4" spans="1:9" x14ac:dyDescent="0.25">
      <c r="A4" t="s">
        <v>44</v>
      </c>
      <c r="B4">
        <v>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4</v>
      </c>
    </row>
    <row r="5" spans="1:9" x14ac:dyDescent="0.25">
      <c r="A5" t="s">
        <v>33</v>
      </c>
      <c r="B5">
        <v>0</v>
      </c>
      <c r="C5">
        <v>0</v>
      </c>
      <c r="D5">
        <v>0</v>
      </c>
      <c r="E5">
        <v>0</v>
      </c>
      <c r="F5">
        <v>0</v>
      </c>
      <c r="G5">
        <v>17</v>
      </c>
      <c r="H5">
        <v>0</v>
      </c>
      <c r="I5">
        <v>17</v>
      </c>
    </row>
    <row r="6" spans="1:9" x14ac:dyDescent="0.25">
      <c r="A6" t="s">
        <v>36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1</v>
      </c>
    </row>
    <row r="7" spans="1:9" x14ac:dyDescent="0.25">
      <c r="A7" t="s">
        <v>45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1</v>
      </c>
    </row>
    <row r="8" spans="1:9" x14ac:dyDescent="0.25">
      <c r="A8" t="s">
        <v>39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</row>
    <row r="9" spans="1:9" x14ac:dyDescent="0.25">
      <c r="A9" t="s">
        <v>34</v>
      </c>
      <c r="B9">
        <v>0</v>
      </c>
      <c r="C9">
        <v>0</v>
      </c>
      <c r="D9">
        <v>2</v>
      </c>
      <c r="E9">
        <v>0</v>
      </c>
      <c r="F9">
        <v>0</v>
      </c>
      <c r="G9">
        <v>0</v>
      </c>
      <c r="H9">
        <v>0</v>
      </c>
      <c r="I9">
        <v>2</v>
      </c>
    </row>
    <row r="10" spans="1:9" x14ac:dyDescent="0.25">
      <c r="A10" t="s">
        <v>11</v>
      </c>
      <c r="B10">
        <v>4</v>
      </c>
      <c r="C10">
        <v>1</v>
      </c>
      <c r="D10">
        <v>3</v>
      </c>
      <c r="E10">
        <v>2</v>
      </c>
      <c r="F10">
        <v>1</v>
      </c>
      <c r="G10">
        <v>17</v>
      </c>
      <c r="H10">
        <v>27</v>
      </c>
      <c r="I10">
        <v>55</v>
      </c>
    </row>
    <row r="12" spans="1:9" x14ac:dyDescent="0.25">
      <c r="A12" t="s">
        <v>30</v>
      </c>
      <c r="B12" t="s">
        <v>1</v>
      </c>
      <c r="C12" t="s">
        <v>3</v>
      </c>
      <c r="D12" t="s">
        <v>4</v>
      </c>
      <c r="E12" t="s">
        <v>5</v>
      </c>
      <c r="F12" t="s">
        <v>8</v>
      </c>
      <c r="G12" t="s">
        <v>9</v>
      </c>
      <c r="H12" t="s">
        <v>10</v>
      </c>
      <c r="I12" t="s">
        <v>11</v>
      </c>
    </row>
    <row r="13" spans="1:9" x14ac:dyDescent="0.25">
      <c r="A13" t="s">
        <v>43</v>
      </c>
      <c r="B13" s="2">
        <f>B$1*B2</f>
        <v>0</v>
      </c>
      <c r="C13" s="2">
        <f t="shared" ref="C13:H13" si="0">C$1*C2</f>
        <v>0</v>
      </c>
      <c r="D13" s="2">
        <f t="shared" si="0"/>
        <v>0</v>
      </c>
      <c r="E13" s="2">
        <f t="shared" si="0"/>
        <v>8292.9599999999991</v>
      </c>
      <c r="F13" s="2">
        <f t="shared" si="0"/>
        <v>0</v>
      </c>
      <c r="G13" s="2">
        <f t="shared" si="0"/>
        <v>0</v>
      </c>
      <c r="H13" s="2">
        <f t="shared" si="0"/>
        <v>0</v>
      </c>
      <c r="I13" s="3">
        <f>SUM(B13:H13)</f>
        <v>8292.9599999999991</v>
      </c>
    </row>
    <row r="14" spans="1:9" x14ac:dyDescent="0.25">
      <c r="A14" t="s">
        <v>32</v>
      </c>
      <c r="B14" s="2">
        <f t="shared" ref="B14:H14" si="1">B$1*B3</f>
        <v>0</v>
      </c>
      <c r="C14" s="2">
        <f t="shared" si="1"/>
        <v>0</v>
      </c>
      <c r="D14" s="2">
        <f t="shared" si="1"/>
        <v>0</v>
      </c>
      <c r="E14" s="2">
        <f t="shared" si="1"/>
        <v>0</v>
      </c>
      <c r="F14" s="2">
        <f t="shared" si="1"/>
        <v>0</v>
      </c>
      <c r="G14" s="2">
        <f t="shared" si="1"/>
        <v>0</v>
      </c>
      <c r="H14" s="2">
        <f t="shared" si="1"/>
        <v>198096.84</v>
      </c>
      <c r="I14" s="3">
        <f t="shared" ref="I14:I20" si="2">SUM(B14:H14)</f>
        <v>198096.84</v>
      </c>
    </row>
    <row r="15" spans="1:9" x14ac:dyDescent="0.25">
      <c r="A15" t="s">
        <v>44</v>
      </c>
      <c r="B15" s="2">
        <f t="shared" ref="B15:H15" si="3">B$1*B4</f>
        <v>68977.759999999995</v>
      </c>
      <c r="C15" s="2">
        <f t="shared" si="3"/>
        <v>0</v>
      </c>
      <c r="D15" s="2">
        <f t="shared" si="3"/>
        <v>0</v>
      </c>
      <c r="E15" s="2">
        <f t="shared" si="3"/>
        <v>0</v>
      </c>
      <c r="F15" s="2">
        <f t="shared" si="3"/>
        <v>0</v>
      </c>
      <c r="G15" s="2">
        <f t="shared" si="3"/>
        <v>0</v>
      </c>
      <c r="H15" s="2">
        <f t="shared" si="3"/>
        <v>0</v>
      </c>
      <c r="I15" s="3">
        <f t="shared" si="2"/>
        <v>68977.759999999995</v>
      </c>
    </row>
    <row r="16" spans="1:9" x14ac:dyDescent="0.25">
      <c r="A16" t="s">
        <v>33</v>
      </c>
      <c r="B16" s="2">
        <f t="shared" ref="B16:H16" si="4">B$1*B5</f>
        <v>0</v>
      </c>
      <c r="C16" s="2">
        <f t="shared" si="4"/>
        <v>0</v>
      </c>
      <c r="D16" s="2">
        <f t="shared" si="4"/>
        <v>0</v>
      </c>
      <c r="E16" s="2">
        <f t="shared" si="4"/>
        <v>0</v>
      </c>
      <c r="F16" s="2">
        <f t="shared" si="4"/>
        <v>0</v>
      </c>
      <c r="G16" s="2">
        <f t="shared" si="4"/>
        <v>105000.5</v>
      </c>
      <c r="H16" s="2">
        <f t="shared" si="4"/>
        <v>0</v>
      </c>
      <c r="I16" s="3">
        <f t="shared" si="2"/>
        <v>105000.5</v>
      </c>
    </row>
    <row r="17" spans="1:9" x14ac:dyDescent="0.25">
      <c r="A17" t="s">
        <v>36</v>
      </c>
      <c r="B17" s="2">
        <f t="shared" ref="B17:H17" si="5">B$1*B6</f>
        <v>0</v>
      </c>
      <c r="C17" s="2">
        <f t="shared" si="5"/>
        <v>0</v>
      </c>
      <c r="D17" s="2">
        <f t="shared" si="5"/>
        <v>4000</v>
      </c>
      <c r="E17" s="2">
        <f t="shared" si="5"/>
        <v>0</v>
      </c>
      <c r="F17" s="2">
        <f t="shared" si="5"/>
        <v>0</v>
      </c>
      <c r="G17" s="2">
        <f t="shared" si="5"/>
        <v>0</v>
      </c>
      <c r="H17" s="2">
        <f t="shared" si="5"/>
        <v>0</v>
      </c>
      <c r="I17" s="3">
        <f t="shared" si="2"/>
        <v>4000</v>
      </c>
    </row>
    <row r="18" spans="1:9" x14ac:dyDescent="0.25">
      <c r="A18" t="s">
        <v>45</v>
      </c>
      <c r="B18" s="2">
        <f t="shared" ref="B18:H18" si="6">B$1*B7</f>
        <v>0</v>
      </c>
      <c r="C18" s="2">
        <f t="shared" si="6"/>
        <v>0</v>
      </c>
      <c r="D18" s="2">
        <f t="shared" si="6"/>
        <v>0</v>
      </c>
      <c r="E18" s="2">
        <f t="shared" si="6"/>
        <v>0</v>
      </c>
      <c r="F18" s="2">
        <f t="shared" si="6"/>
        <v>6000</v>
      </c>
      <c r="G18" s="2">
        <f t="shared" si="6"/>
        <v>0</v>
      </c>
      <c r="H18" s="2">
        <f t="shared" si="6"/>
        <v>0</v>
      </c>
      <c r="I18" s="3">
        <f t="shared" si="2"/>
        <v>6000</v>
      </c>
    </row>
    <row r="19" spans="1:9" x14ac:dyDescent="0.25">
      <c r="A19" t="s">
        <v>39</v>
      </c>
      <c r="B19" s="2">
        <f t="shared" ref="B19:H19" si="7">B$1*B8</f>
        <v>0</v>
      </c>
      <c r="C19" s="2">
        <f t="shared" si="7"/>
        <v>3000</v>
      </c>
      <c r="D19" s="2">
        <f t="shared" si="7"/>
        <v>0</v>
      </c>
      <c r="E19" s="2">
        <f t="shared" si="7"/>
        <v>0</v>
      </c>
      <c r="F19" s="2">
        <f t="shared" si="7"/>
        <v>0</v>
      </c>
      <c r="G19" s="2">
        <f t="shared" si="7"/>
        <v>0</v>
      </c>
      <c r="H19" s="2">
        <f t="shared" si="7"/>
        <v>0</v>
      </c>
      <c r="I19" s="3">
        <f t="shared" si="2"/>
        <v>3000</v>
      </c>
    </row>
    <row r="20" spans="1:9" x14ac:dyDescent="0.25">
      <c r="A20" t="s">
        <v>34</v>
      </c>
      <c r="B20" s="2">
        <f t="shared" ref="B20:H20" si="8">B$1*B9</f>
        <v>0</v>
      </c>
      <c r="C20" s="2">
        <f t="shared" si="8"/>
        <v>0</v>
      </c>
      <c r="D20" s="2">
        <f t="shared" si="8"/>
        <v>8000</v>
      </c>
      <c r="E20" s="2">
        <f t="shared" si="8"/>
        <v>0</v>
      </c>
      <c r="F20" s="2">
        <f t="shared" si="8"/>
        <v>0</v>
      </c>
      <c r="G20" s="2">
        <f t="shared" si="8"/>
        <v>0</v>
      </c>
      <c r="H20" s="2">
        <f t="shared" si="8"/>
        <v>0</v>
      </c>
      <c r="I20" s="3">
        <f t="shared" si="2"/>
        <v>8000</v>
      </c>
    </row>
    <row r="21" spans="1:9" x14ac:dyDescent="0.25">
      <c r="A21" t="s">
        <v>11</v>
      </c>
      <c r="B21" s="2">
        <f>SUM(B13:B20)</f>
        <v>68977.759999999995</v>
      </c>
      <c r="C21" s="2">
        <f t="shared" ref="C21:I21" si="9">SUM(C13:C20)</f>
        <v>3000</v>
      </c>
      <c r="D21" s="2">
        <f t="shared" si="9"/>
        <v>12000</v>
      </c>
      <c r="E21" s="2">
        <f t="shared" si="9"/>
        <v>8292.9599999999991</v>
      </c>
      <c r="F21" s="2">
        <f t="shared" si="9"/>
        <v>6000</v>
      </c>
      <c r="G21" s="2">
        <f t="shared" si="9"/>
        <v>105000.5</v>
      </c>
      <c r="H21" s="2">
        <f t="shared" si="9"/>
        <v>198096.84</v>
      </c>
      <c r="I21" s="2">
        <f t="shared" si="9"/>
        <v>401368.06</v>
      </c>
    </row>
    <row r="23" spans="1:9" x14ac:dyDescent="0.25">
      <c r="A23" t="s">
        <v>58</v>
      </c>
      <c r="B23">
        <v>1</v>
      </c>
      <c r="C23" s="2">
        <v>104.44</v>
      </c>
    </row>
    <row r="24" spans="1:9" x14ac:dyDescent="0.25">
      <c r="A24" t="s">
        <v>61</v>
      </c>
      <c r="B24">
        <v>1</v>
      </c>
      <c r="C24" s="2">
        <v>109.62</v>
      </c>
    </row>
    <row r="25" spans="1:9" x14ac:dyDescent="0.25">
      <c r="A25" t="s">
        <v>48</v>
      </c>
      <c r="B25">
        <v>27</v>
      </c>
      <c r="C25" s="2">
        <v>27736.560000000001</v>
      </c>
    </row>
    <row r="26" spans="1:9" x14ac:dyDescent="0.25">
      <c r="A26" t="s">
        <v>62</v>
      </c>
      <c r="B26">
        <v>2</v>
      </c>
      <c r="C26" s="2">
        <v>852.3</v>
      </c>
    </row>
    <row r="27" spans="1:9" x14ac:dyDescent="0.25">
      <c r="A27" t="s">
        <v>49</v>
      </c>
      <c r="B27">
        <v>27</v>
      </c>
      <c r="C27" s="2">
        <v>12513.96</v>
      </c>
    </row>
    <row r="28" spans="1:9" x14ac:dyDescent="0.25">
      <c r="A28" t="s">
        <v>63</v>
      </c>
      <c r="B28">
        <v>3</v>
      </c>
      <c r="C28" s="2">
        <v>1393.83</v>
      </c>
    </row>
    <row r="29" spans="1:9" x14ac:dyDescent="0.25">
      <c r="A29" t="s">
        <v>64</v>
      </c>
      <c r="B29">
        <v>2</v>
      </c>
      <c r="C29" s="2">
        <v>4244.74</v>
      </c>
    </row>
    <row r="30" spans="1:9" x14ac:dyDescent="0.25">
      <c r="A30" t="s">
        <v>59</v>
      </c>
      <c r="B30">
        <v>1</v>
      </c>
      <c r="C30" s="2">
        <v>1008</v>
      </c>
    </row>
    <row r="31" spans="1:9" x14ac:dyDescent="0.25">
      <c r="A31" t="s">
        <v>65</v>
      </c>
      <c r="B31">
        <v>2</v>
      </c>
      <c r="C31" s="2">
        <v>3517.68</v>
      </c>
    </row>
    <row r="32" spans="1:9" x14ac:dyDescent="0.25">
      <c r="A32" t="s">
        <v>50</v>
      </c>
      <c r="B32">
        <v>27</v>
      </c>
      <c r="C32" s="2">
        <v>45772.29</v>
      </c>
    </row>
    <row r="33" spans="1:10" x14ac:dyDescent="0.25">
      <c r="A33" t="s">
        <v>51</v>
      </c>
      <c r="B33">
        <v>16</v>
      </c>
      <c r="C33" s="2">
        <v>26745.599999999999</v>
      </c>
    </row>
    <row r="34" spans="1:10" x14ac:dyDescent="0.25">
      <c r="A34" t="s">
        <v>52</v>
      </c>
      <c r="B34">
        <v>13</v>
      </c>
      <c r="C34" s="2">
        <v>1931.41</v>
      </c>
    </row>
    <row r="35" spans="1:10" x14ac:dyDescent="0.25">
      <c r="A35" t="s">
        <v>66</v>
      </c>
      <c r="B35">
        <v>3</v>
      </c>
      <c r="C35" s="2">
        <v>1585.5</v>
      </c>
    </row>
    <row r="36" spans="1:10" x14ac:dyDescent="0.25">
      <c r="A36" t="s">
        <v>67</v>
      </c>
      <c r="B36">
        <v>4</v>
      </c>
      <c r="C36" s="2">
        <v>5266.72</v>
      </c>
    </row>
    <row r="37" spans="1:10" x14ac:dyDescent="0.25">
      <c r="A37" t="s">
        <v>53</v>
      </c>
      <c r="B37">
        <v>13</v>
      </c>
      <c r="C37" s="2">
        <v>4588.4799999999996</v>
      </c>
    </row>
    <row r="38" spans="1:10" x14ac:dyDescent="0.25">
      <c r="A38" t="s">
        <v>54</v>
      </c>
      <c r="B38">
        <v>14</v>
      </c>
      <c r="C38" s="2">
        <v>11962.72</v>
      </c>
    </row>
    <row r="39" spans="1:10" x14ac:dyDescent="0.25">
      <c r="A39" t="s">
        <v>68</v>
      </c>
      <c r="B39">
        <v>2</v>
      </c>
      <c r="C39" s="2">
        <v>1586.5</v>
      </c>
    </row>
    <row r="40" spans="1:10" x14ac:dyDescent="0.25">
      <c r="A40" t="s">
        <v>69</v>
      </c>
      <c r="B40">
        <v>4</v>
      </c>
      <c r="C40" s="2">
        <v>6278.68</v>
      </c>
    </row>
    <row r="41" spans="1:10" x14ac:dyDescent="0.25">
      <c r="A41" t="s">
        <v>70</v>
      </c>
      <c r="B41">
        <v>3</v>
      </c>
      <c r="C41" s="2">
        <v>1957.17</v>
      </c>
    </row>
    <row r="42" spans="1:10" x14ac:dyDescent="0.25">
      <c r="A42" t="s">
        <v>55</v>
      </c>
      <c r="B42">
        <v>27</v>
      </c>
      <c r="C42" s="2">
        <v>10065.06</v>
      </c>
    </row>
    <row r="43" spans="1:10" x14ac:dyDescent="0.25">
      <c r="A43" t="s">
        <v>71</v>
      </c>
      <c r="B43">
        <v>3</v>
      </c>
      <c r="C43" s="2">
        <v>46.02</v>
      </c>
    </row>
    <row r="44" spans="1:10" x14ac:dyDescent="0.25">
      <c r="A44" t="s">
        <v>56</v>
      </c>
      <c r="B44">
        <v>32</v>
      </c>
      <c r="C44" s="2">
        <v>3509.44</v>
      </c>
    </row>
    <row r="45" spans="1:10" x14ac:dyDescent="0.25">
      <c r="A45" t="s">
        <v>72</v>
      </c>
      <c r="B45">
        <v>1</v>
      </c>
      <c r="C45" s="2">
        <v>4059.61</v>
      </c>
    </row>
    <row r="46" spans="1:10" x14ac:dyDescent="0.25">
      <c r="A46" t="s">
        <v>60</v>
      </c>
      <c r="B46">
        <v>2</v>
      </c>
      <c r="C46" s="2">
        <v>57.6</v>
      </c>
    </row>
    <row r="47" spans="1:10" x14ac:dyDescent="0.25">
      <c r="A47" t="s">
        <v>57</v>
      </c>
      <c r="B47">
        <v>33</v>
      </c>
      <c r="C47" s="2">
        <v>1999.47</v>
      </c>
    </row>
    <row r="48" spans="1:10" x14ac:dyDescent="0.25">
      <c r="C48" s="3">
        <f>SUM(C23:C47)</f>
        <v>178893.40000000002</v>
      </c>
      <c r="J48" s="4">
        <f>I21-C48</f>
        <v>222474.65999999997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278C-2EBE-4016-8400-61F5535B4288}">
  <dimension ref="A1:H33"/>
  <sheetViews>
    <sheetView workbookViewId="0">
      <selection activeCell="C33" sqref="C33"/>
    </sheetView>
  </sheetViews>
  <sheetFormatPr defaultRowHeight="15" x14ac:dyDescent="0.25"/>
  <cols>
    <col min="1" max="1" width="10.85546875" customWidth="1"/>
    <col min="2" max="5" width="13.28515625" bestFit="1" customWidth="1"/>
    <col min="6" max="8" width="14.28515625" bestFit="1" customWidth="1"/>
  </cols>
  <sheetData>
    <row r="1" spans="1:7" x14ac:dyDescent="0.25">
      <c r="A1" t="s">
        <v>30</v>
      </c>
      <c r="B1" s="1">
        <v>17244.439999999999</v>
      </c>
      <c r="C1" s="1">
        <v>2000</v>
      </c>
      <c r="D1" s="1">
        <v>4000</v>
      </c>
      <c r="E1" s="1">
        <v>6176.5</v>
      </c>
      <c r="F1" s="1">
        <v>7336.92</v>
      </c>
      <c r="G1" t="s">
        <v>11</v>
      </c>
    </row>
    <row r="2" spans="1:7" x14ac:dyDescent="0.25">
      <c r="A2" t="s">
        <v>32</v>
      </c>
      <c r="B2">
        <v>0</v>
      </c>
      <c r="C2">
        <v>0</v>
      </c>
      <c r="D2">
        <v>0</v>
      </c>
      <c r="E2">
        <v>0</v>
      </c>
      <c r="F2">
        <v>16</v>
      </c>
      <c r="G2">
        <v>16</v>
      </c>
    </row>
    <row r="3" spans="1:7" x14ac:dyDescent="0.25">
      <c r="A3" t="s">
        <v>44</v>
      </c>
      <c r="B3">
        <v>1</v>
      </c>
      <c r="C3">
        <v>0</v>
      </c>
      <c r="D3">
        <v>0</v>
      </c>
      <c r="E3">
        <v>0</v>
      </c>
      <c r="F3">
        <v>0</v>
      </c>
      <c r="G3">
        <v>1</v>
      </c>
    </row>
    <row r="4" spans="1:7" x14ac:dyDescent="0.25">
      <c r="A4" t="s">
        <v>33</v>
      </c>
      <c r="B4">
        <v>0</v>
      </c>
      <c r="C4">
        <v>0</v>
      </c>
      <c r="D4">
        <v>0</v>
      </c>
      <c r="E4">
        <v>10</v>
      </c>
      <c r="F4">
        <v>0</v>
      </c>
      <c r="G4">
        <v>10</v>
      </c>
    </row>
    <row r="5" spans="1:7" x14ac:dyDescent="0.25">
      <c r="A5" t="s">
        <v>36</v>
      </c>
      <c r="B5">
        <v>0</v>
      </c>
      <c r="C5">
        <v>0</v>
      </c>
      <c r="D5">
        <v>4</v>
      </c>
      <c r="E5">
        <v>0</v>
      </c>
      <c r="F5">
        <v>0</v>
      </c>
      <c r="G5">
        <v>4</v>
      </c>
    </row>
    <row r="6" spans="1:7" x14ac:dyDescent="0.25">
      <c r="A6" t="s">
        <v>42</v>
      </c>
      <c r="B6">
        <v>0</v>
      </c>
      <c r="C6">
        <v>1</v>
      </c>
      <c r="D6">
        <v>0</v>
      </c>
      <c r="E6">
        <v>0</v>
      </c>
      <c r="F6">
        <v>0</v>
      </c>
      <c r="G6">
        <v>1</v>
      </c>
    </row>
    <row r="7" spans="1:7" x14ac:dyDescent="0.25">
      <c r="A7" t="s">
        <v>11</v>
      </c>
      <c r="B7">
        <v>1</v>
      </c>
      <c r="C7">
        <v>1</v>
      </c>
      <c r="D7">
        <v>4</v>
      </c>
      <c r="E7">
        <v>10</v>
      </c>
      <c r="F7">
        <v>16</v>
      </c>
      <c r="G7">
        <v>32</v>
      </c>
    </row>
    <row r="9" spans="1:7" x14ac:dyDescent="0.25">
      <c r="A9" t="s">
        <v>30</v>
      </c>
      <c r="B9" t="s">
        <v>1</v>
      </c>
      <c r="C9" t="s">
        <v>2</v>
      </c>
      <c r="D9" t="s">
        <v>4</v>
      </c>
      <c r="E9" t="s">
        <v>9</v>
      </c>
      <c r="F9" t="s">
        <v>10</v>
      </c>
      <c r="G9" t="s">
        <v>11</v>
      </c>
    </row>
    <row r="10" spans="1:7" x14ac:dyDescent="0.25">
      <c r="A10" t="s">
        <v>32</v>
      </c>
      <c r="B10" s="2">
        <f>B$1*B2</f>
        <v>0</v>
      </c>
      <c r="C10" s="2">
        <f t="shared" ref="C10:F10" si="0">C$1*C2</f>
        <v>0</v>
      </c>
      <c r="D10" s="2">
        <f t="shared" si="0"/>
        <v>0</v>
      </c>
      <c r="E10" s="2">
        <f t="shared" si="0"/>
        <v>0</v>
      </c>
      <c r="F10" s="2">
        <f t="shared" si="0"/>
        <v>117390.72</v>
      </c>
      <c r="G10" s="2">
        <f>SUM(B10:F10)</f>
        <v>117390.72</v>
      </c>
    </row>
    <row r="11" spans="1:7" x14ac:dyDescent="0.25">
      <c r="A11" t="s">
        <v>44</v>
      </c>
      <c r="B11" s="2">
        <f t="shared" ref="B11:F11" si="1">B$1*B3</f>
        <v>17244.439999999999</v>
      </c>
      <c r="C11" s="2">
        <f t="shared" si="1"/>
        <v>0</v>
      </c>
      <c r="D11" s="2">
        <f t="shared" si="1"/>
        <v>0</v>
      </c>
      <c r="E11" s="2">
        <f t="shared" si="1"/>
        <v>0</v>
      </c>
      <c r="F11" s="2">
        <f t="shared" si="1"/>
        <v>0</v>
      </c>
      <c r="G11" s="2">
        <f t="shared" ref="G11:G15" si="2">SUM(B11:F11)</f>
        <v>17244.439999999999</v>
      </c>
    </row>
    <row r="12" spans="1:7" x14ac:dyDescent="0.25">
      <c r="A12" t="s">
        <v>33</v>
      </c>
      <c r="B12" s="2">
        <f t="shared" ref="B12:F12" si="3">B$1*B4</f>
        <v>0</v>
      </c>
      <c r="C12" s="2">
        <f t="shared" si="3"/>
        <v>0</v>
      </c>
      <c r="D12" s="2">
        <f t="shared" si="3"/>
        <v>0</v>
      </c>
      <c r="E12" s="2">
        <f t="shared" si="3"/>
        <v>61765</v>
      </c>
      <c r="F12" s="2">
        <f t="shared" si="3"/>
        <v>0</v>
      </c>
      <c r="G12" s="2">
        <f t="shared" si="2"/>
        <v>61765</v>
      </c>
    </row>
    <row r="13" spans="1:7" x14ac:dyDescent="0.25">
      <c r="A13" t="s">
        <v>36</v>
      </c>
      <c r="B13" s="2">
        <f t="shared" ref="B13:F13" si="4">B$1*B5</f>
        <v>0</v>
      </c>
      <c r="C13" s="2">
        <f t="shared" si="4"/>
        <v>0</v>
      </c>
      <c r="D13" s="2">
        <f t="shared" si="4"/>
        <v>16000</v>
      </c>
      <c r="E13" s="2">
        <f t="shared" si="4"/>
        <v>0</v>
      </c>
      <c r="F13" s="2">
        <f t="shared" si="4"/>
        <v>0</v>
      </c>
      <c r="G13" s="2">
        <f t="shared" si="2"/>
        <v>16000</v>
      </c>
    </row>
    <row r="14" spans="1:7" x14ac:dyDescent="0.25">
      <c r="A14" t="s">
        <v>42</v>
      </c>
      <c r="B14" s="2">
        <f t="shared" ref="B14:F14" si="5">B$1*B6</f>
        <v>0</v>
      </c>
      <c r="C14" s="2">
        <f t="shared" si="5"/>
        <v>2000</v>
      </c>
      <c r="D14" s="2">
        <f t="shared" si="5"/>
        <v>0</v>
      </c>
      <c r="E14" s="2">
        <f t="shared" si="5"/>
        <v>0</v>
      </c>
      <c r="F14" s="2">
        <f t="shared" si="5"/>
        <v>0</v>
      </c>
      <c r="G14" s="2">
        <f t="shared" si="2"/>
        <v>2000</v>
      </c>
    </row>
    <row r="15" spans="1:7" x14ac:dyDescent="0.25">
      <c r="A15" t="s">
        <v>11</v>
      </c>
      <c r="B15" s="2">
        <f>SUM(B10:B14)</f>
        <v>17244.439999999999</v>
      </c>
      <c r="C15" s="2">
        <f t="shared" ref="C15:F15" si="6">SUM(C10:C14)</f>
        <v>2000</v>
      </c>
      <c r="D15" s="2">
        <f t="shared" si="6"/>
        <v>16000</v>
      </c>
      <c r="E15" s="2">
        <f t="shared" si="6"/>
        <v>61765</v>
      </c>
      <c r="F15" s="2">
        <f t="shared" si="6"/>
        <v>117390.72</v>
      </c>
      <c r="G15" s="2">
        <f t="shared" si="2"/>
        <v>214400.16</v>
      </c>
    </row>
    <row r="17" spans="1:3" x14ac:dyDescent="0.25">
      <c r="A17" t="s">
        <v>48</v>
      </c>
      <c r="B17">
        <v>16</v>
      </c>
      <c r="C17" s="2">
        <v>16436.48</v>
      </c>
    </row>
    <row r="18" spans="1:3" x14ac:dyDescent="0.25">
      <c r="A18" t="s">
        <v>49</v>
      </c>
      <c r="B18">
        <v>16</v>
      </c>
      <c r="C18" s="2">
        <v>7415.68</v>
      </c>
    </row>
    <row r="19" spans="1:3" x14ac:dyDescent="0.25">
      <c r="A19" t="s">
        <v>64</v>
      </c>
      <c r="B19">
        <v>1</v>
      </c>
      <c r="C19" s="2">
        <v>2122.37</v>
      </c>
    </row>
    <row r="20" spans="1:3" x14ac:dyDescent="0.25">
      <c r="A20" t="s">
        <v>65</v>
      </c>
      <c r="B20">
        <v>1</v>
      </c>
      <c r="C20" s="2">
        <v>1758.84</v>
      </c>
    </row>
    <row r="21" spans="1:3" x14ac:dyDescent="0.25">
      <c r="A21" t="s">
        <v>50</v>
      </c>
      <c r="B21">
        <v>16</v>
      </c>
      <c r="C21" s="2">
        <v>27124.32</v>
      </c>
    </row>
    <row r="22" spans="1:3" x14ac:dyDescent="0.25">
      <c r="A22" t="s">
        <v>51</v>
      </c>
      <c r="B22">
        <v>10</v>
      </c>
      <c r="C22" s="2">
        <v>16716</v>
      </c>
    </row>
    <row r="23" spans="1:3" x14ac:dyDescent="0.25">
      <c r="A23" t="s">
        <v>66</v>
      </c>
      <c r="B23">
        <v>1</v>
      </c>
      <c r="C23" s="2">
        <v>528.5</v>
      </c>
    </row>
    <row r="24" spans="1:3" x14ac:dyDescent="0.25">
      <c r="A24" t="s">
        <v>67</v>
      </c>
      <c r="B24">
        <v>1</v>
      </c>
      <c r="C24" s="2">
        <v>1316.68</v>
      </c>
    </row>
    <row r="25" spans="1:3" x14ac:dyDescent="0.25">
      <c r="A25" t="s">
        <v>53</v>
      </c>
      <c r="B25">
        <v>10</v>
      </c>
      <c r="C25" s="2">
        <v>3529.6</v>
      </c>
    </row>
    <row r="26" spans="1:3" x14ac:dyDescent="0.25">
      <c r="A26" t="s">
        <v>54</v>
      </c>
      <c r="B26">
        <v>10</v>
      </c>
      <c r="C26" s="2">
        <v>8544.7999999999993</v>
      </c>
    </row>
    <row r="27" spans="1:3" x14ac:dyDescent="0.25">
      <c r="A27" t="s">
        <v>69</v>
      </c>
      <c r="B27">
        <v>1</v>
      </c>
      <c r="C27" s="2">
        <v>1569.67</v>
      </c>
    </row>
    <row r="28" spans="1:3" x14ac:dyDescent="0.25">
      <c r="A28" t="s">
        <v>70</v>
      </c>
      <c r="B28">
        <v>1</v>
      </c>
      <c r="C28" s="2">
        <v>652.39</v>
      </c>
    </row>
    <row r="29" spans="1:3" x14ac:dyDescent="0.25">
      <c r="A29" t="s">
        <v>55</v>
      </c>
      <c r="B29">
        <v>16</v>
      </c>
      <c r="C29" s="2">
        <v>5964.48</v>
      </c>
    </row>
    <row r="30" spans="1:3" x14ac:dyDescent="0.25">
      <c r="A30" t="s">
        <v>56</v>
      </c>
      <c r="B30">
        <v>23</v>
      </c>
      <c r="C30" s="2">
        <v>2522.41</v>
      </c>
    </row>
    <row r="31" spans="1:3" x14ac:dyDescent="0.25">
      <c r="A31" t="s">
        <v>57</v>
      </c>
      <c r="B31">
        <v>14</v>
      </c>
      <c r="C31" s="2">
        <v>848.26</v>
      </c>
    </row>
    <row r="32" spans="1:3" x14ac:dyDescent="0.25">
      <c r="A32" t="s">
        <v>47</v>
      </c>
      <c r="B32">
        <v>2</v>
      </c>
      <c r="C32" s="2">
        <v>360</v>
      </c>
    </row>
    <row r="33" spans="3:8" x14ac:dyDescent="0.25">
      <c r="C33" s="3">
        <f>SUM(C17:C32)</f>
        <v>97410.48</v>
      </c>
      <c r="H33" s="4">
        <f>G15-C33</f>
        <v>116989.68000000001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CEB9-01AB-4D06-83D6-7A79B7D2107F}">
  <dimension ref="A1:B9"/>
  <sheetViews>
    <sheetView workbookViewId="0">
      <selection activeCell="A10" sqref="A10"/>
    </sheetView>
  </sheetViews>
  <sheetFormatPr defaultRowHeight="15" x14ac:dyDescent="0.25"/>
  <cols>
    <col min="1" max="1" width="10.42578125" customWidth="1"/>
    <col min="2" max="2" width="12.140625" bestFit="1" customWidth="1"/>
  </cols>
  <sheetData>
    <row r="1" spans="1:2" x14ac:dyDescent="0.25">
      <c r="A1" t="s">
        <v>30</v>
      </c>
      <c r="B1" s="1">
        <v>4000</v>
      </c>
    </row>
    <row r="2" spans="1:2" x14ac:dyDescent="0.25">
      <c r="A2" t="s">
        <v>38</v>
      </c>
      <c r="B2">
        <v>1</v>
      </c>
    </row>
    <row r="3" spans="1:2" x14ac:dyDescent="0.25">
      <c r="A3" t="s">
        <v>11</v>
      </c>
      <c r="B3">
        <v>1</v>
      </c>
    </row>
    <row r="5" spans="1:2" x14ac:dyDescent="0.25">
      <c r="A5" t="s">
        <v>30</v>
      </c>
      <c r="B5" t="s">
        <v>4</v>
      </c>
    </row>
    <row r="6" spans="1:2" x14ac:dyDescent="0.25">
      <c r="A6" t="s">
        <v>38</v>
      </c>
      <c r="B6" s="2">
        <f>B1*B2</f>
        <v>4000</v>
      </c>
    </row>
    <row r="7" spans="1:2" x14ac:dyDescent="0.25">
      <c r="A7" t="s">
        <v>11</v>
      </c>
      <c r="B7" s="2">
        <f>B6</f>
        <v>4000</v>
      </c>
    </row>
    <row r="9" spans="1:2" x14ac:dyDescent="0.25">
      <c r="A9">
        <v>0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CF26-47AC-453F-8342-F78A55DB2986}">
  <dimension ref="A1:E11"/>
  <sheetViews>
    <sheetView workbookViewId="0">
      <selection activeCell="E11" sqref="E11"/>
    </sheetView>
  </sheetViews>
  <sheetFormatPr defaultRowHeight="15" x14ac:dyDescent="0.25"/>
  <cols>
    <col min="1" max="1" width="10.7109375" customWidth="1"/>
    <col min="2" max="2" width="12.140625" bestFit="1" customWidth="1"/>
    <col min="3" max="5" width="13.28515625" bestFit="1" customWidth="1"/>
  </cols>
  <sheetData>
    <row r="1" spans="1:5" x14ac:dyDescent="0.25">
      <c r="A1" t="s">
        <v>30</v>
      </c>
      <c r="B1" s="1">
        <v>4000</v>
      </c>
      <c r="C1" s="1">
        <v>6000</v>
      </c>
      <c r="D1" t="s">
        <v>11</v>
      </c>
    </row>
    <row r="2" spans="1:5" x14ac:dyDescent="0.25">
      <c r="A2" t="s">
        <v>45</v>
      </c>
      <c r="B2">
        <v>0</v>
      </c>
      <c r="C2">
        <v>4</v>
      </c>
      <c r="D2">
        <v>4</v>
      </c>
    </row>
    <row r="3" spans="1:5" x14ac:dyDescent="0.25">
      <c r="A3" t="s">
        <v>31</v>
      </c>
      <c r="B3">
        <v>1</v>
      </c>
      <c r="C3">
        <v>0</v>
      </c>
      <c r="D3">
        <v>1</v>
      </c>
    </row>
    <row r="4" spans="1:5" x14ac:dyDescent="0.25">
      <c r="A4" t="s">
        <v>11</v>
      </c>
      <c r="B4">
        <v>1</v>
      </c>
      <c r="C4">
        <v>4</v>
      </c>
      <c r="D4">
        <v>5</v>
      </c>
    </row>
    <row r="6" spans="1:5" x14ac:dyDescent="0.25">
      <c r="A6" t="s">
        <v>30</v>
      </c>
      <c r="B6" t="s">
        <v>4</v>
      </c>
      <c r="C6" t="s">
        <v>8</v>
      </c>
      <c r="D6" t="s">
        <v>11</v>
      </c>
    </row>
    <row r="7" spans="1:5" x14ac:dyDescent="0.25">
      <c r="A7" t="s">
        <v>45</v>
      </c>
      <c r="B7" s="2">
        <f>B$1*B2</f>
        <v>0</v>
      </c>
      <c r="C7" s="2">
        <f>C$1*C2</f>
        <v>24000</v>
      </c>
      <c r="D7" s="2">
        <f>B7+C7</f>
        <v>24000</v>
      </c>
    </row>
    <row r="8" spans="1:5" x14ac:dyDescent="0.25">
      <c r="A8" t="s">
        <v>31</v>
      </c>
      <c r="B8" s="2">
        <f>B$1*B3</f>
        <v>4000</v>
      </c>
      <c r="C8" s="2">
        <f>C$1*C3</f>
        <v>0</v>
      </c>
      <c r="D8" s="2">
        <f t="shared" ref="D8:D9" si="0">B8+C8</f>
        <v>4000</v>
      </c>
    </row>
    <row r="9" spans="1:5" x14ac:dyDescent="0.25">
      <c r="A9" t="s">
        <v>11</v>
      </c>
      <c r="B9" s="2">
        <f>SUM(B7:B8)</f>
        <v>4000</v>
      </c>
      <c r="C9" s="2">
        <f>SUM(C7:C8)</f>
        <v>24000</v>
      </c>
      <c r="D9" s="2">
        <f t="shared" si="0"/>
        <v>28000</v>
      </c>
    </row>
    <row r="11" spans="1:5" x14ac:dyDescent="0.25">
      <c r="A11" t="s">
        <v>47</v>
      </c>
      <c r="B11">
        <v>1</v>
      </c>
      <c r="C11" s="2">
        <v>180</v>
      </c>
      <c r="E11" s="4">
        <f>D9-C11</f>
        <v>27820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D6B3-83BF-4394-9FC9-C78DABE4EFC8}">
  <dimension ref="A1:G26"/>
  <sheetViews>
    <sheetView workbookViewId="0">
      <selection activeCell="C26" sqref="C26"/>
    </sheetView>
  </sheetViews>
  <sheetFormatPr defaultRowHeight="15" x14ac:dyDescent="0.25"/>
  <cols>
    <col min="1" max="1" width="10.7109375" customWidth="1"/>
    <col min="2" max="2" width="12.140625" bestFit="1" customWidth="1"/>
    <col min="3" max="3" width="13.28515625" bestFit="1" customWidth="1"/>
    <col min="4" max="4" width="14.28515625" bestFit="1" customWidth="1"/>
    <col min="5" max="5" width="12.140625" bestFit="1" customWidth="1"/>
    <col min="6" max="6" width="14.28515625" bestFit="1" customWidth="1"/>
    <col min="7" max="7" width="13.28515625" bestFit="1" customWidth="1"/>
  </cols>
  <sheetData>
    <row r="1" spans="1:6" x14ac:dyDescent="0.25">
      <c r="A1" t="s">
        <v>30</v>
      </c>
      <c r="B1" s="1">
        <v>3000</v>
      </c>
      <c r="C1" s="1">
        <v>4000</v>
      </c>
      <c r="D1" s="1">
        <v>6176.5</v>
      </c>
      <c r="E1" s="1">
        <v>7336.92</v>
      </c>
      <c r="F1" t="s">
        <v>11</v>
      </c>
    </row>
    <row r="2" spans="1:6" x14ac:dyDescent="0.25">
      <c r="A2" t="s">
        <v>32</v>
      </c>
      <c r="B2">
        <v>0</v>
      </c>
      <c r="C2">
        <v>0</v>
      </c>
      <c r="D2">
        <v>0</v>
      </c>
      <c r="E2">
        <v>1</v>
      </c>
      <c r="F2">
        <v>1</v>
      </c>
    </row>
    <row r="3" spans="1:6" x14ac:dyDescent="0.25">
      <c r="A3" t="s">
        <v>33</v>
      </c>
      <c r="B3">
        <v>0</v>
      </c>
      <c r="C3">
        <v>0</v>
      </c>
      <c r="D3">
        <v>20</v>
      </c>
      <c r="E3">
        <v>0</v>
      </c>
      <c r="F3">
        <v>20</v>
      </c>
    </row>
    <row r="4" spans="1:6" x14ac:dyDescent="0.25">
      <c r="A4" t="s">
        <v>39</v>
      </c>
      <c r="B4">
        <v>1</v>
      </c>
      <c r="C4">
        <v>0</v>
      </c>
      <c r="D4">
        <v>0</v>
      </c>
      <c r="E4">
        <v>0</v>
      </c>
      <c r="F4">
        <v>1</v>
      </c>
    </row>
    <row r="5" spans="1:6" x14ac:dyDescent="0.25">
      <c r="A5" t="s">
        <v>34</v>
      </c>
      <c r="B5">
        <v>0</v>
      </c>
      <c r="C5">
        <v>5</v>
      </c>
      <c r="D5">
        <v>0</v>
      </c>
      <c r="E5">
        <v>0</v>
      </c>
      <c r="F5">
        <v>5</v>
      </c>
    </row>
    <row r="6" spans="1:6" x14ac:dyDescent="0.25">
      <c r="A6" t="s">
        <v>11</v>
      </c>
      <c r="B6">
        <v>1</v>
      </c>
      <c r="C6">
        <v>5</v>
      </c>
      <c r="D6">
        <v>20</v>
      </c>
      <c r="E6">
        <v>1</v>
      </c>
      <c r="F6">
        <v>27</v>
      </c>
    </row>
    <row r="8" spans="1:6" x14ac:dyDescent="0.25">
      <c r="A8" t="s">
        <v>30</v>
      </c>
      <c r="B8" t="s">
        <v>3</v>
      </c>
      <c r="C8" t="s">
        <v>4</v>
      </c>
      <c r="D8" t="s">
        <v>9</v>
      </c>
      <c r="E8" t="s">
        <v>10</v>
      </c>
      <c r="F8" t="s">
        <v>11</v>
      </c>
    </row>
    <row r="9" spans="1:6" x14ac:dyDescent="0.25">
      <c r="A9" t="s">
        <v>32</v>
      </c>
      <c r="B9" s="2">
        <f>B$1*B2</f>
        <v>0</v>
      </c>
      <c r="C9" s="2">
        <f t="shared" ref="C9:E9" si="0">C$1*C2</f>
        <v>0</v>
      </c>
      <c r="D9" s="2">
        <f t="shared" si="0"/>
        <v>0</v>
      </c>
      <c r="E9" s="2">
        <f t="shared" si="0"/>
        <v>7336.92</v>
      </c>
      <c r="F9" s="2">
        <f>SUM(B9:E9)</f>
        <v>7336.92</v>
      </c>
    </row>
    <row r="10" spans="1:6" x14ac:dyDescent="0.25">
      <c r="A10" t="s">
        <v>33</v>
      </c>
      <c r="B10" s="2">
        <f t="shared" ref="B10:E10" si="1">B$1*B3</f>
        <v>0</v>
      </c>
      <c r="C10" s="2">
        <f t="shared" si="1"/>
        <v>0</v>
      </c>
      <c r="D10" s="2">
        <f t="shared" si="1"/>
        <v>123530</v>
      </c>
      <c r="E10" s="2">
        <f t="shared" si="1"/>
        <v>0</v>
      </c>
      <c r="F10" s="2">
        <f t="shared" ref="F10:F13" si="2">SUM(B10:E10)</f>
        <v>123530</v>
      </c>
    </row>
    <row r="11" spans="1:6" x14ac:dyDescent="0.25">
      <c r="A11" t="s">
        <v>39</v>
      </c>
      <c r="B11" s="2">
        <f t="shared" ref="B11:E11" si="3">B$1*B4</f>
        <v>3000</v>
      </c>
      <c r="C11" s="2">
        <f t="shared" si="3"/>
        <v>0</v>
      </c>
      <c r="D11" s="2">
        <f t="shared" si="3"/>
        <v>0</v>
      </c>
      <c r="E11" s="2">
        <f t="shared" si="3"/>
        <v>0</v>
      </c>
      <c r="F11" s="2">
        <f t="shared" si="2"/>
        <v>3000</v>
      </c>
    </row>
    <row r="12" spans="1:6" x14ac:dyDescent="0.25">
      <c r="A12" t="s">
        <v>34</v>
      </c>
      <c r="B12" s="2">
        <f t="shared" ref="B12:E12" si="4">B$1*B5</f>
        <v>0</v>
      </c>
      <c r="C12" s="2">
        <f t="shared" si="4"/>
        <v>20000</v>
      </c>
      <c r="D12" s="2">
        <f t="shared" si="4"/>
        <v>0</v>
      </c>
      <c r="E12" s="2">
        <f t="shared" si="4"/>
        <v>0</v>
      </c>
      <c r="F12" s="2">
        <f t="shared" si="2"/>
        <v>20000</v>
      </c>
    </row>
    <row r="13" spans="1:6" x14ac:dyDescent="0.25">
      <c r="A13" t="s">
        <v>11</v>
      </c>
      <c r="B13" s="2">
        <f>SUM(B9:B12)</f>
        <v>3000</v>
      </c>
      <c r="C13" s="2">
        <f t="shared" ref="C13:E13" si="5">SUM(C9:C12)</f>
        <v>20000</v>
      </c>
      <c r="D13" s="2">
        <f t="shared" si="5"/>
        <v>123530</v>
      </c>
      <c r="E13" s="2">
        <f t="shared" si="5"/>
        <v>7336.92</v>
      </c>
      <c r="F13" s="2">
        <f t="shared" si="2"/>
        <v>153866.92000000001</v>
      </c>
    </row>
    <row r="15" spans="1:6" x14ac:dyDescent="0.25">
      <c r="A15" t="s">
        <v>48</v>
      </c>
      <c r="B15">
        <v>1</v>
      </c>
      <c r="C15" s="2">
        <v>1027.28</v>
      </c>
    </row>
    <row r="16" spans="1:6" x14ac:dyDescent="0.25">
      <c r="A16" t="s">
        <v>49</v>
      </c>
      <c r="B16">
        <v>1</v>
      </c>
      <c r="C16" s="2">
        <v>463.48</v>
      </c>
    </row>
    <row r="17" spans="1:7" x14ac:dyDescent="0.25">
      <c r="A17" t="s">
        <v>50</v>
      </c>
      <c r="B17">
        <v>1</v>
      </c>
      <c r="C17" s="2">
        <v>1695.27</v>
      </c>
    </row>
    <row r="18" spans="1:7" x14ac:dyDescent="0.25">
      <c r="A18" t="s">
        <v>51</v>
      </c>
      <c r="B18">
        <v>19</v>
      </c>
      <c r="C18" s="2">
        <v>31760.400000000001</v>
      </c>
    </row>
    <row r="19" spans="1:7" x14ac:dyDescent="0.25">
      <c r="A19" t="s">
        <v>52</v>
      </c>
      <c r="B19">
        <v>2</v>
      </c>
      <c r="C19" s="2">
        <v>297.14</v>
      </c>
    </row>
    <row r="20" spans="1:7" x14ac:dyDescent="0.25">
      <c r="A20" t="s">
        <v>53</v>
      </c>
      <c r="B20">
        <v>19</v>
      </c>
      <c r="C20" s="2">
        <v>6706.24</v>
      </c>
    </row>
    <row r="21" spans="1:7" x14ac:dyDescent="0.25">
      <c r="A21" t="s">
        <v>54</v>
      </c>
      <c r="B21">
        <v>19</v>
      </c>
      <c r="C21" s="2">
        <v>16235.12</v>
      </c>
    </row>
    <row r="22" spans="1:7" x14ac:dyDescent="0.25">
      <c r="A22" t="s">
        <v>55</v>
      </c>
      <c r="B22">
        <v>1</v>
      </c>
      <c r="C22" s="2">
        <v>372.78</v>
      </c>
    </row>
    <row r="23" spans="1:7" x14ac:dyDescent="0.25">
      <c r="A23" t="s">
        <v>56</v>
      </c>
      <c r="B23">
        <v>2</v>
      </c>
      <c r="C23" s="2">
        <v>219.34</v>
      </c>
    </row>
    <row r="24" spans="1:7" x14ac:dyDescent="0.25">
      <c r="A24" t="s">
        <v>57</v>
      </c>
      <c r="B24">
        <v>20</v>
      </c>
      <c r="C24" s="2">
        <v>1211.8</v>
      </c>
    </row>
    <row r="25" spans="1:7" x14ac:dyDescent="0.25">
      <c r="A25" t="s">
        <v>73</v>
      </c>
      <c r="B25">
        <v>1</v>
      </c>
      <c r="C25" s="2" t="s">
        <v>74</v>
      </c>
    </row>
    <row r="26" spans="1:7" x14ac:dyDescent="0.25">
      <c r="C26" s="3">
        <f>SUM(C15:C25)</f>
        <v>59988.85</v>
      </c>
      <c r="G26" s="4">
        <f>F13-C26</f>
        <v>93878.07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0184-D389-4762-8003-B03731691127}">
  <dimension ref="A1:H24"/>
  <sheetViews>
    <sheetView workbookViewId="0">
      <selection activeCell="C24" sqref="C24"/>
    </sheetView>
  </sheetViews>
  <sheetFormatPr defaultRowHeight="15" x14ac:dyDescent="0.25"/>
  <cols>
    <col min="1" max="1" width="10.85546875" customWidth="1"/>
    <col min="2" max="3" width="12.140625" bestFit="1" customWidth="1"/>
    <col min="4" max="4" width="13.28515625" bestFit="1" customWidth="1"/>
    <col min="5" max="6" width="12.140625" bestFit="1" customWidth="1"/>
    <col min="7" max="8" width="13.28515625" bestFit="1" customWidth="1"/>
  </cols>
  <sheetData>
    <row r="1" spans="1:7" x14ac:dyDescent="0.25">
      <c r="A1" t="s">
        <v>30</v>
      </c>
      <c r="B1" s="1">
        <v>2000</v>
      </c>
      <c r="C1" s="1">
        <v>3000</v>
      </c>
      <c r="D1" s="1">
        <v>4000</v>
      </c>
      <c r="E1" s="1">
        <v>4210.78</v>
      </c>
      <c r="F1" s="1">
        <v>6176.5</v>
      </c>
      <c r="G1" t="s">
        <v>11</v>
      </c>
    </row>
    <row r="2" spans="1:7" x14ac:dyDescent="0.25">
      <c r="A2" t="s">
        <v>46</v>
      </c>
      <c r="B2">
        <v>0</v>
      </c>
      <c r="C2">
        <v>0</v>
      </c>
      <c r="D2">
        <v>0</v>
      </c>
      <c r="E2">
        <v>1</v>
      </c>
      <c r="F2">
        <v>0</v>
      </c>
      <c r="G2">
        <v>1</v>
      </c>
    </row>
    <row r="3" spans="1:7" x14ac:dyDescent="0.25">
      <c r="A3" t="s">
        <v>33</v>
      </c>
      <c r="B3">
        <v>0</v>
      </c>
      <c r="C3">
        <v>0</v>
      </c>
      <c r="D3">
        <v>0</v>
      </c>
      <c r="E3">
        <v>0</v>
      </c>
      <c r="F3">
        <v>1</v>
      </c>
      <c r="G3">
        <v>1</v>
      </c>
    </row>
    <row r="4" spans="1:7" x14ac:dyDescent="0.25">
      <c r="A4" t="s">
        <v>36</v>
      </c>
      <c r="B4">
        <v>0</v>
      </c>
      <c r="C4">
        <v>0</v>
      </c>
      <c r="D4">
        <v>9</v>
      </c>
      <c r="E4">
        <v>0</v>
      </c>
      <c r="F4">
        <v>0</v>
      </c>
      <c r="G4">
        <v>9</v>
      </c>
    </row>
    <row r="5" spans="1:7" x14ac:dyDescent="0.25">
      <c r="A5" t="s">
        <v>42</v>
      </c>
      <c r="B5">
        <v>1</v>
      </c>
      <c r="C5">
        <v>0</v>
      </c>
      <c r="D5">
        <v>0</v>
      </c>
      <c r="E5">
        <v>0</v>
      </c>
      <c r="F5">
        <v>0</v>
      </c>
      <c r="G5">
        <v>1</v>
      </c>
    </row>
    <row r="6" spans="1:7" x14ac:dyDescent="0.25">
      <c r="A6" t="s">
        <v>39</v>
      </c>
      <c r="B6">
        <v>0</v>
      </c>
      <c r="C6">
        <v>1</v>
      </c>
      <c r="D6">
        <v>0</v>
      </c>
      <c r="E6">
        <v>0</v>
      </c>
      <c r="F6">
        <v>0</v>
      </c>
      <c r="G6">
        <v>1</v>
      </c>
    </row>
    <row r="7" spans="1:7" x14ac:dyDescent="0.25">
      <c r="A7" t="s">
        <v>11</v>
      </c>
      <c r="B7">
        <v>1</v>
      </c>
      <c r="C7">
        <v>1</v>
      </c>
      <c r="D7">
        <v>9</v>
      </c>
      <c r="E7">
        <v>1</v>
      </c>
      <c r="F7">
        <v>1</v>
      </c>
      <c r="G7">
        <v>13</v>
      </c>
    </row>
    <row r="9" spans="1:7" x14ac:dyDescent="0.25">
      <c r="A9" t="s">
        <v>30</v>
      </c>
      <c r="B9" t="s">
        <v>2</v>
      </c>
      <c r="C9" t="s">
        <v>3</v>
      </c>
      <c r="D9" t="s">
        <v>4</v>
      </c>
      <c r="E9" t="s">
        <v>6</v>
      </c>
      <c r="F9" t="s">
        <v>9</v>
      </c>
      <c r="G9" t="s">
        <v>11</v>
      </c>
    </row>
    <row r="10" spans="1:7" x14ac:dyDescent="0.25">
      <c r="A10" t="s">
        <v>46</v>
      </c>
      <c r="B10" s="2">
        <f>B$1*B2</f>
        <v>0</v>
      </c>
      <c r="C10" s="2">
        <f t="shared" ref="C10:F10" si="0">C$1*C2</f>
        <v>0</v>
      </c>
      <c r="D10" s="2">
        <f t="shared" si="0"/>
        <v>0</v>
      </c>
      <c r="E10" s="2">
        <f t="shared" si="0"/>
        <v>4210.78</v>
      </c>
      <c r="F10" s="2">
        <f t="shared" si="0"/>
        <v>0</v>
      </c>
      <c r="G10" s="2">
        <f>SUM(B10:F10)</f>
        <v>4210.78</v>
      </c>
    </row>
    <row r="11" spans="1:7" x14ac:dyDescent="0.25">
      <c r="A11" t="s">
        <v>33</v>
      </c>
      <c r="B11" s="2">
        <f t="shared" ref="B11:F11" si="1">B$1*B3</f>
        <v>0</v>
      </c>
      <c r="C11" s="2">
        <f t="shared" si="1"/>
        <v>0</v>
      </c>
      <c r="D11" s="2">
        <f t="shared" si="1"/>
        <v>0</v>
      </c>
      <c r="E11" s="2">
        <f t="shared" si="1"/>
        <v>0</v>
      </c>
      <c r="F11" s="2">
        <f t="shared" si="1"/>
        <v>6176.5</v>
      </c>
      <c r="G11" s="2">
        <f t="shared" ref="G11:G15" si="2">SUM(B11:F11)</f>
        <v>6176.5</v>
      </c>
    </row>
    <row r="12" spans="1:7" x14ac:dyDescent="0.25">
      <c r="A12" t="s">
        <v>36</v>
      </c>
      <c r="B12" s="2">
        <f t="shared" ref="B12:F12" si="3">B$1*B4</f>
        <v>0</v>
      </c>
      <c r="C12" s="2">
        <f t="shared" si="3"/>
        <v>0</v>
      </c>
      <c r="D12" s="2">
        <f t="shared" si="3"/>
        <v>36000</v>
      </c>
      <c r="E12" s="2">
        <f t="shared" si="3"/>
        <v>0</v>
      </c>
      <c r="F12" s="2">
        <f t="shared" si="3"/>
        <v>0</v>
      </c>
      <c r="G12" s="2">
        <f t="shared" si="2"/>
        <v>36000</v>
      </c>
    </row>
    <row r="13" spans="1:7" x14ac:dyDescent="0.25">
      <c r="A13" t="s">
        <v>42</v>
      </c>
      <c r="B13" s="2">
        <f t="shared" ref="B13:F13" si="4">B$1*B5</f>
        <v>2000</v>
      </c>
      <c r="C13" s="2">
        <f t="shared" si="4"/>
        <v>0</v>
      </c>
      <c r="D13" s="2">
        <f t="shared" si="4"/>
        <v>0</v>
      </c>
      <c r="E13" s="2">
        <f t="shared" si="4"/>
        <v>0</v>
      </c>
      <c r="F13" s="2">
        <f t="shared" si="4"/>
        <v>0</v>
      </c>
      <c r="G13" s="2">
        <f t="shared" si="2"/>
        <v>2000</v>
      </c>
    </row>
    <row r="14" spans="1:7" x14ac:dyDescent="0.25">
      <c r="A14" t="s">
        <v>39</v>
      </c>
      <c r="B14" s="2">
        <f t="shared" ref="B14:F14" si="5">B$1*B6</f>
        <v>0</v>
      </c>
      <c r="C14" s="2">
        <f t="shared" si="5"/>
        <v>3000</v>
      </c>
      <c r="D14" s="2">
        <f t="shared" si="5"/>
        <v>0</v>
      </c>
      <c r="E14" s="2">
        <f t="shared" si="5"/>
        <v>0</v>
      </c>
      <c r="F14" s="2">
        <f t="shared" si="5"/>
        <v>0</v>
      </c>
      <c r="G14" s="2">
        <f t="shared" si="2"/>
        <v>3000</v>
      </c>
    </row>
    <row r="15" spans="1:7" x14ac:dyDescent="0.25">
      <c r="A15" t="s">
        <v>11</v>
      </c>
      <c r="B15" s="2">
        <f>SUM(B10:B14)</f>
        <v>2000</v>
      </c>
      <c r="C15" s="2">
        <f t="shared" ref="C15:F15" si="6">SUM(C10:C14)</f>
        <v>3000</v>
      </c>
      <c r="D15" s="2">
        <f t="shared" si="6"/>
        <v>36000</v>
      </c>
      <c r="E15" s="2">
        <f t="shared" si="6"/>
        <v>4210.78</v>
      </c>
      <c r="F15" s="2">
        <f t="shared" si="6"/>
        <v>6176.5</v>
      </c>
      <c r="G15" s="2">
        <f t="shared" si="2"/>
        <v>51387.28</v>
      </c>
    </row>
    <row r="17" spans="1:8" x14ac:dyDescent="0.25">
      <c r="A17" t="s">
        <v>75</v>
      </c>
      <c r="B17">
        <v>1</v>
      </c>
      <c r="C17" s="2">
        <v>1008</v>
      </c>
    </row>
    <row r="18" spans="1:8" x14ac:dyDescent="0.25">
      <c r="A18" t="s">
        <v>50</v>
      </c>
      <c r="B18">
        <v>1</v>
      </c>
      <c r="C18" s="2">
        <v>1695.27</v>
      </c>
    </row>
    <row r="19" spans="1:8" x14ac:dyDescent="0.25">
      <c r="A19" t="s">
        <v>51</v>
      </c>
      <c r="B19">
        <v>1</v>
      </c>
      <c r="C19" s="2">
        <v>1671.6</v>
      </c>
    </row>
    <row r="20" spans="1:8" x14ac:dyDescent="0.25">
      <c r="A20" t="s">
        <v>53</v>
      </c>
      <c r="B20">
        <v>1</v>
      </c>
      <c r="C20" s="2">
        <v>352.96</v>
      </c>
    </row>
    <row r="21" spans="1:8" x14ac:dyDescent="0.25">
      <c r="A21" t="s">
        <v>54</v>
      </c>
      <c r="B21">
        <v>1</v>
      </c>
      <c r="C21" s="2">
        <v>854.48</v>
      </c>
    </row>
    <row r="22" spans="1:8" x14ac:dyDescent="0.25">
      <c r="A22" t="s">
        <v>57</v>
      </c>
      <c r="B22">
        <v>1</v>
      </c>
      <c r="C22" s="2">
        <v>60.59</v>
      </c>
    </row>
    <row r="23" spans="1:8" x14ac:dyDescent="0.25">
      <c r="A23" t="s">
        <v>47</v>
      </c>
      <c r="B23">
        <v>1</v>
      </c>
      <c r="C23" s="2">
        <v>180</v>
      </c>
    </row>
    <row r="24" spans="1:8" x14ac:dyDescent="0.25">
      <c r="C24" s="2">
        <f>SUM(C17:C23)</f>
        <v>5822.9</v>
      </c>
      <c r="H24" s="4">
        <f>G15-C24</f>
        <v>45564.38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AD41-62F6-4CC1-9B09-F42AFCA163A3}">
  <dimension ref="A1:B9"/>
  <sheetViews>
    <sheetView workbookViewId="0">
      <selection activeCell="A9" sqref="A9"/>
    </sheetView>
  </sheetViews>
  <sheetFormatPr defaultRowHeight="15" x14ac:dyDescent="0.25"/>
  <cols>
    <col min="1" max="1" width="10.85546875" customWidth="1"/>
    <col min="2" max="2" width="12.140625" bestFit="1" customWidth="1"/>
  </cols>
  <sheetData>
    <row r="1" spans="1:2" x14ac:dyDescent="0.25">
      <c r="A1" t="s">
        <v>30</v>
      </c>
      <c r="B1" s="1">
        <v>4000</v>
      </c>
    </row>
    <row r="2" spans="1:2" x14ac:dyDescent="0.25">
      <c r="A2" t="s">
        <v>40</v>
      </c>
      <c r="B2">
        <v>1</v>
      </c>
    </row>
    <row r="3" spans="1:2" x14ac:dyDescent="0.25">
      <c r="A3" t="s">
        <v>11</v>
      </c>
      <c r="B3">
        <v>1</v>
      </c>
    </row>
    <row r="5" spans="1:2" x14ac:dyDescent="0.25">
      <c r="A5" t="s">
        <v>30</v>
      </c>
      <c r="B5" t="s">
        <v>4</v>
      </c>
    </row>
    <row r="6" spans="1:2" x14ac:dyDescent="0.25">
      <c r="A6" t="s">
        <v>40</v>
      </c>
      <c r="B6" s="2">
        <f>B1*B2</f>
        <v>4000</v>
      </c>
    </row>
    <row r="7" spans="1:2" x14ac:dyDescent="0.25">
      <c r="A7" t="s">
        <v>11</v>
      </c>
      <c r="B7" s="2">
        <f>B6</f>
        <v>4000</v>
      </c>
    </row>
    <row r="9" spans="1:2" x14ac:dyDescent="0.25">
      <c r="A9">
        <v>0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A8B44-549D-4E59-9512-8A12663F1EF5}">
  <dimension ref="A1:F19"/>
  <sheetViews>
    <sheetView workbookViewId="0">
      <selection activeCell="F19" sqref="F19"/>
    </sheetView>
  </sheetViews>
  <sheetFormatPr defaultRowHeight="15" x14ac:dyDescent="0.25"/>
  <cols>
    <col min="1" max="1" width="10.7109375" customWidth="1"/>
    <col min="2" max="2" width="12.140625" bestFit="1" customWidth="1"/>
    <col min="3" max="3" width="13.28515625" bestFit="1" customWidth="1"/>
    <col min="4" max="4" width="12.140625" bestFit="1" customWidth="1"/>
    <col min="5" max="6" width="13.28515625" bestFit="1" customWidth="1"/>
  </cols>
  <sheetData>
    <row r="1" spans="1:5" x14ac:dyDescent="0.25">
      <c r="A1" t="s">
        <v>30</v>
      </c>
      <c r="B1" s="1">
        <v>2000</v>
      </c>
      <c r="C1" s="1">
        <v>4000</v>
      </c>
      <c r="D1" s="1">
        <v>6000</v>
      </c>
      <c r="E1" t="s">
        <v>11</v>
      </c>
    </row>
    <row r="2" spans="1:5" x14ac:dyDescent="0.25">
      <c r="A2" t="s">
        <v>36</v>
      </c>
      <c r="B2">
        <v>0</v>
      </c>
      <c r="C2">
        <v>1</v>
      </c>
      <c r="D2">
        <v>0</v>
      </c>
      <c r="E2">
        <v>1</v>
      </c>
    </row>
    <row r="3" spans="1:5" x14ac:dyDescent="0.25">
      <c r="A3" t="s">
        <v>42</v>
      </c>
      <c r="B3">
        <v>1</v>
      </c>
      <c r="C3">
        <v>0</v>
      </c>
      <c r="D3">
        <v>0</v>
      </c>
      <c r="E3">
        <v>1</v>
      </c>
    </row>
    <row r="4" spans="1:5" x14ac:dyDescent="0.25">
      <c r="A4" t="s">
        <v>40</v>
      </c>
      <c r="B4">
        <v>0</v>
      </c>
      <c r="C4">
        <v>1</v>
      </c>
      <c r="D4">
        <v>0</v>
      </c>
      <c r="E4">
        <v>1</v>
      </c>
    </row>
    <row r="5" spans="1:5" x14ac:dyDescent="0.25">
      <c r="A5" t="s">
        <v>41</v>
      </c>
      <c r="B5">
        <v>0</v>
      </c>
      <c r="C5">
        <v>0</v>
      </c>
      <c r="D5">
        <v>1</v>
      </c>
      <c r="E5">
        <v>1</v>
      </c>
    </row>
    <row r="6" spans="1:5" x14ac:dyDescent="0.25">
      <c r="A6" t="s">
        <v>31</v>
      </c>
      <c r="B6">
        <v>0</v>
      </c>
      <c r="C6">
        <v>2</v>
      </c>
      <c r="D6">
        <v>0</v>
      </c>
      <c r="E6">
        <v>2</v>
      </c>
    </row>
    <row r="7" spans="1:5" x14ac:dyDescent="0.25">
      <c r="A7" t="s">
        <v>34</v>
      </c>
      <c r="B7">
        <v>0</v>
      </c>
      <c r="C7">
        <v>1</v>
      </c>
      <c r="D7">
        <v>0</v>
      </c>
      <c r="E7">
        <v>1</v>
      </c>
    </row>
    <row r="8" spans="1:5" x14ac:dyDescent="0.25">
      <c r="A8" t="s">
        <v>11</v>
      </c>
      <c r="B8">
        <v>1</v>
      </c>
      <c r="C8">
        <v>5</v>
      </c>
      <c r="D8">
        <v>1</v>
      </c>
      <c r="E8">
        <v>7</v>
      </c>
    </row>
    <row r="10" spans="1:5" x14ac:dyDescent="0.25">
      <c r="A10" t="s">
        <v>30</v>
      </c>
      <c r="B10" t="s">
        <v>2</v>
      </c>
      <c r="C10" t="s">
        <v>4</v>
      </c>
      <c r="D10" t="s">
        <v>8</v>
      </c>
      <c r="E10" t="s">
        <v>11</v>
      </c>
    </row>
    <row r="11" spans="1:5" x14ac:dyDescent="0.25">
      <c r="A11" t="s">
        <v>36</v>
      </c>
      <c r="B11" s="2">
        <f>B$1*B2</f>
        <v>0</v>
      </c>
      <c r="C11" s="2">
        <f t="shared" ref="C11:D11" si="0">C$1*C2</f>
        <v>4000</v>
      </c>
      <c r="D11" s="2">
        <f t="shared" si="0"/>
        <v>0</v>
      </c>
      <c r="E11" s="2">
        <f>SUM(B11:D11)</f>
        <v>4000</v>
      </c>
    </row>
    <row r="12" spans="1:5" x14ac:dyDescent="0.25">
      <c r="A12" t="s">
        <v>42</v>
      </c>
      <c r="B12" s="2">
        <f t="shared" ref="B12:D12" si="1">B$1*B3</f>
        <v>2000</v>
      </c>
      <c r="C12" s="2">
        <f t="shared" si="1"/>
        <v>0</v>
      </c>
      <c r="D12" s="2">
        <f t="shared" si="1"/>
        <v>0</v>
      </c>
      <c r="E12" s="2">
        <f t="shared" ref="E12:E17" si="2">SUM(B12:D12)</f>
        <v>2000</v>
      </c>
    </row>
    <row r="13" spans="1:5" x14ac:dyDescent="0.25">
      <c r="A13" t="s">
        <v>40</v>
      </c>
      <c r="B13" s="2">
        <f t="shared" ref="B13:D13" si="3">B$1*B4</f>
        <v>0</v>
      </c>
      <c r="C13" s="2">
        <f t="shared" si="3"/>
        <v>4000</v>
      </c>
      <c r="D13" s="2">
        <f t="shared" si="3"/>
        <v>0</v>
      </c>
      <c r="E13" s="2">
        <f t="shared" si="2"/>
        <v>4000</v>
      </c>
    </row>
    <row r="14" spans="1:5" x14ac:dyDescent="0.25">
      <c r="A14" t="s">
        <v>41</v>
      </c>
      <c r="B14" s="2">
        <f t="shared" ref="B14:D14" si="4">B$1*B5</f>
        <v>0</v>
      </c>
      <c r="C14" s="2">
        <f t="shared" si="4"/>
        <v>0</v>
      </c>
      <c r="D14" s="2">
        <f t="shared" si="4"/>
        <v>6000</v>
      </c>
      <c r="E14" s="2">
        <f t="shared" si="2"/>
        <v>6000</v>
      </c>
    </row>
    <row r="15" spans="1:5" x14ac:dyDescent="0.25">
      <c r="A15" t="s">
        <v>31</v>
      </c>
      <c r="B15" s="2">
        <f t="shared" ref="B15:D15" si="5">B$1*B6</f>
        <v>0</v>
      </c>
      <c r="C15" s="2">
        <f t="shared" si="5"/>
        <v>8000</v>
      </c>
      <c r="D15" s="2">
        <f t="shared" si="5"/>
        <v>0</v>
      </c>
      <c r="E15" s="2">
        <f t="shared" si="2"/>
        <v>8000</v>
      </c>
    </row>
    <row r="16" spans="1:5" x14ac:dyDescent="0.25">
      <c r="A16" t="s">
        <v>34</v>
      </c>
      <c r="B16" s="2">
        <f t="shared" ref="B16:D16" si="6">B$1*B7</f>
        <v>0</v>
      </c>
      <c r="C16" s="2">
        <f t="shared" si="6"/>
        <v>4000</v>
      </c>
      <c r="D16" s="2">
        <f t="shared" si="6"/>
        <v>0</v>
      </c>
      <c r="E16" s="2">
        <f t="shared" si="2"/>
        <v>4000</v>
      </c>
    </row>
    <row r="17" spans="1:6" x14ac:dyDescent="0.25">
      <c r="A17" t="s">
        <v>11</v>
      </c>
      <c r="B17" s="2">
        <f>SUM(B11:B16)</f>
        <v>2000</v>
      </c>
      <c r="C17" s="2">
        <f t="shared" ref="C17:D17" si="7">SUM(C11:C16)</f>
        <v>20000</v>
      </c>
      <c r="D17" s="2">
        <f t="shared" si="7"/>
        <v>6000</v>
      </c>
      <c r="E17" s="2">
        <f t="shared" si="2"/>
        <v>28000</v>
      </c>
    </row>
    <row r="19" spans="1:6" x14ac:dyDescent="0.25">
      <c r="A19" t="s">
        <v>47</v>
      </c>
      <c r="B19">
        <v>4</v>
      </c>
      <c r="C19" s="2">
        <v>720</v>
      </c>
      <c r="F19" s="4">
        <f>E17-C19</f>
        <v>27280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C0F2-B94F-4A52-8BFA-E656C00A1E39}">
  <dimension ref="A1:E9"/>
  <sheetViews>
    <sheetView workbookViewId="0">
      <selection activeCell="E9" sqref="E9"/>
    </sheetView>
  </sheetViews>
  <sheetFormatPr defaultRowHeight="15" x14ac:dyDescent="0.25"/>
  <cols>
    <col min="1" max="1" width="10.7109375" customWidth="1"/>
    <col min="2" max="2" width="12.140625" bestFit="1" customWidth="1"/>
    <col min="3" max="3" width="10.5703125" bestFit="1" customWidth="1"/>
    <col min="5" max="5" width="12.140625" bestFit="1" customWidth="1"/>
  </cols>
  <sheetData>
    <row r="1" spans="1:5" x14ac:dyDescent="0.25">
      <c r="A1" t="s">
        <v>30</v>
      </c>
      <c r="B1" s="1">
        <v>4000</v>
      </c>
    </row>
    <row r="2" spans="1:5" x14ac:dyDescent="0.25">
      <c r="A2" t="s">
        <v>31</v>
      </c>
      <c r="B2">
        <v>1</v>
      </c>
    </row>
    <row r="3" spans="1:5" x14ac:dyDescent="0.25">
      <c r="A3" t="s">
        <v>11</v>
      </c>
      <c r="B3">
        <v>1</v>
      </c>
    </row>
    <row r="5" spans="1:5" x14ac:dyDescent="0.25">
      <c r="A5" s="2" t="s">
        <v>30</v>
      </c>
      <c r="B5" s="2" t="s">
        <v>4</v>
      </c>
    </row>
    <row r="6" spans="1:5" x14ac:dyDescent="0.25">
      <c r="A6" s="2" t="s">
        <v>31</v>
      </c>
      <c r="B6" s="2">
        <f>B2*B1</f>
        <v>4000</v>
      </c>
    </row>
    <row r="7" spans="1:5" x14ac:dyDescent="0.25">
      <c r="A7" s="2" t="s">
        <v>11</v>
      </c>
      <c r="B7" s="2">
        <f>B6</f>
        <v>4000</v>
      </c>
    </row>
    <row r="9" spans="1:5" x14ac:dyDescent="0.25">
      <c r="A9" t="s">
        <v>47</v>
      </c>
      <c r="B9">
        <v>1</v>
      </c>
      <c r="C9" s="2">
        <v>180</v>
      </c>
      <c r="E9" s="4">
        <f>B7-C9</f>
        <v>3820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618E-C492-4F58-BE0F-56D9E4F5F7AF}">
  <dimension ref="A1:F23"/>
  <sheetViews>
    <sheetView workbookViewId="0">
      <selection activeCell="F23" sqref="F23"/>
    </sheetView>
  </sheetViews>
  <sheetFormatPr defaultRowHeight="15" x14ac:dyDescent="0.25"/>
  <cols>
    <col min="1" max="1" width="10.85546875" customWidth="1"/>
    <col min="2" max="2" width="12.140625" bestFit="1" customWidth="1"/>
    <col min="3" max="6" width="13.28515625" bestFit="1" customWidth="1"/>
  </cols>
  <sheetData>
    <row r="1" spans="1:5" x14ac:dyDescent="0.25">
      <c r="A1" t="s">
        <v>30</v>
      </c>
      <c r="B1" s="1">
        <v>4000</v>
      </c>
      <c r="C1" s="1">
        <v>6176.5</v>
      </c>
      <c r="D1" s="1">
        <v>7336.92</v>
      </c>
      <c r="E1" t="s">
        <v>11</v>
      </c>
    </row>
    <row r="2" spans="1:5" x14ac:dyDescent="0.25">
      <c r="A2" t="s">
        <v>32</v>
      </c>
      <c r="B2">
        <v>0</v>
      </c>
      <c r="C2">
        <v>0</v>
      </c>
      <c r="D2">
        <v>2</v>
      </c>
      <c r="E2">
        <v>2</v>
      </c>
    </row>
    <row r="3" spans="1:5" x14ac:dyDescent="0.25">
      <c r="A3" t="s">
        <v>33</v>
      </c>
      <c r="B3">
        <v>0</v>
      </c>
      <c r="C3">
        <v>3</v>
      </c>
      <c r="D3">
        <v>0</v>
      </c>
      <c r="E3">
        <v>3</v>
      </c>
    </row>
    <row r="4" spans="1:5" x14ac:dyDescent="0.25">
      <c r="A4" t="s">
        <v>34</v>
      </c>
      <c r="B4">
        <v>1</v>
      </c>
      <c r="C4">
        <v>0</v>
      </c>
      <c r="D4">
        <v>0</v>
      </c>
      <c r="E4">
        <v>1</v>
      </c>
    </row>
    <row r="5" spans="1:5" x14ac:dyDescent="0.25">
      <c r="A5" t="s">
        <v>11</v>
      </c>
      <c r="B5">
        <v>1</v>
      </c>
      <c r="C5">
        <v>3</v>
      </c>
      <c r="D5">
        <v>2</v>
      </c>
      <c r="E5">
        <v>6</v>
      </c>
    </row>
    <row r="7" spans="1:5" x14ac:dyDescent="0.25">
      <c r="A7" t="s">
        <v>30</v>
      </c>
      <c r="B7" t="s">
        <v>4</v>
      </c>
      <c r="C7" t="s">
        <v>9</v>
      </c>
      <c r="D7" t="s">
        <v>10</v>
      </c>
      <c r="E7" t="s">
        <v>11</v>
      </c>
    </row>
    <row r="8" spans="1:5" x14ac:dyDescent="0.25">
      <c r="A8" t="s">
        <v>32</v>
      </c>
      <c r="B8" s="2">
        <f>B$1*B2</f>
        <v>0</v>
      </c>
      <c r="C8" s="2">
        <f>C$1*C2</f>
        <v>0</v>
      </c>
      <c r="D8" s="2">
        <f>D$1*D2</f>
        <v>14673.84</v>
      </c>
      <c r="E8" s="2">
        <f>SUM(B8:D8)</f>
        <v>14673.84</v>
      </c>
    </row>
    <row r="9" spans="1:5" x14ac:dyDescent="0.25">
      <c r="A9" t="s">
        <v>33</v>
      </c>
      <c r="B9" s="2">
        <f t="shared" ref="B9:D9" si="0">B$1*B3</f>
        <v>0</v>
      </c>
      <c r="C9" s="2">
        <f t="shared" si="0"/>
        <v>18529.5</v>
      </c>
      <c r="D9" s="2">
        <f t="shared" si="0"/>
        <v>0</v>
      </c>
      <c r="E9" s="2">
        <f t="shared" ref="E9:E11" si="1">SUM(B9:D9)</f>
        <v>18529.5</v>
      </c>
    </row>
    <row r="10" spans="1:5" x14ac:dyDescent="0.25">
      <c r="A10" t="s">
        <v>34</v>
      </c>
      <c r="B10" s="2">
        <f t="shared" ref="B10:D10" si="2">B$1*B4</f>
        <v>4000</v>
      </c>
      <c r="C10" s="2">
        <f t="shared" si="2"/>
        <v>0</v>
      </c>
      <c r="D10" s="2">
        <f t="shared" si="2"/>
        <v>0</v>
      </c>
      <c r="E10" s="2">
        <f t="shared" si="1"/>
        <v>4000</v>
      </c>
    </row>
    <row r="11" spans="1:5" x14ac:dyDescent="0.25">
      <c r="A11" t="s">
        <v>11</v>
      </c>
      <c r="B11" s="2">
        <f>SUM(B8:B10)</f>
        <v>4000</v>
      </c>
      <c r="C11" s="2">
        <f t="shared" ref="C11:D11" si="3">SUM(C8:C10)</f>
        <v>18529.5</v>
      </c>
      <c r="D11" s="2">
        <f t="shared" si="3"/>
        <v>14673.84</v>
      </c>
      <c r="E11" s="2">
        <f t="shared" si="1"/>
        <v>37203.339999999997</v>
      </c>
    </row>
    <row r="13" spans="1:5" x14ac:dyDescent="0.25">
      <c r="A13" t="s">
        <v>48</v>
      </c>
      <c r="B13">
        <v>2</v>
      </c>
      <c r="C13" s="2">
        <v>2054.56</v>
      </c>
    </row>
    <row r="14" spans="1:5" x14ac:dyDescent="0.25">
      <c r="A14" t="s">
        <v>49</v>
      </c>
      <c r="B14">
        <v>2</v>
      </c>
      <c r="C14" s="2">
        <v>926.96</v>
      </c>
    </row>
    <row r="15" spans="1:5" x14ac:dyDescent="0.25">
      <c r="A15" t="s">
        <v>50</v>
      </c>
      <c r="B15">
        <v>2</v>
      </c>
      <c r="C15" s="2">
        <v>3390.54</v>
      </c>
    </row>
    <row r="16" spans="1:5" x14ac:dyDescent="0.25">
      <c r="A16" t="s">
        <v>51</v>
      </c>
      <c r="B16">
        <v>3</v>
      </c>
      <c r="C16" s="2">
        <v>5014.8</v>
      </c>
    </row>
    <row r="17" spans="1:6" x14ac:dyDescent="0.25">
      <c r="A17" t="s">
        <v>52</v>
      </c>
      <c r="B17">
        <v>1</v>
      </c>
      <c r="C17" s="2">
        <v>148.57</v>
      </c>
    </row>
    <row r="18" spans="1:6" x14ac:dyDescent="0.25">
      <c r="A18" t="s">
        <v>53</v>
      </c>
      <c r="B18">
        <v>3</v>
      </c>
      <c r="C18" s="2">
        <v>1058.8800000000001</v>
      </c>
    </row>
    <row r="19" spans="1:6" x14ac:dyDescent="0.25">
      <c r="A19" t="s">
        <v>54</v>
      </c>
      <c r="B19">
        <v>3</v>
      </c>
      <c r="C19" s="2">
        <v>2563.44</v>
      </c>
    </row>
    <row r="20" spans="1:6" x14ac:dyDescent="0.25">
      <c r="A20" t="s">
        <v>55</v>
      </c>
      <c r="B20">
        <v>2</v>
      </c>
      <c r="C20" s="2">
        <v>745.56</v>
      </c>
    </row>
    <row r="21" spans="1:6" x14ac:dyDescent="0.25">
      <c r="A21" t="s">
        <v>56</v>
      </c>
      <c r="B21">
        <v>2</v>
      </c>
      <c r="C21" s="2">
        <v>219.34</v>
      </c>
    </row>
    <row r="22" spans="1:6" x14ac:dyDescent="0.25">
      <c r="A22" t="s">
        <v>57</v>
      </c>
      <c r="B22">
        <v>4</v>
      </c>
      <c r="C22" s="2">
        <v>242.36</v>
      </c>
    </row>
    <row r="23" spans="1:6" x14ac:dyDescent="0.25">
      <c r="C23" s="3">
        <f>SUM(C13:C22)</f>
        <v>16365.010000000002</v>
      </c>
      <c r="F23" s="4">
        <f>E11-C23</f>
        <v>20838.329999999994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3675-8982-4138-8B06-F0C5635B9C79}">
  <dimension ref="A1:I35"/>
  <sheetViews>
    <sheetView topLeftCell="A7" workbookViewId="0">
      <selection activeCell="C35" sqref="C35"/>
    </sheetView>
  </sheetViews>
  <sheetFormatPr defaultRowHeight="15" x14ac:dyDescent="0.25"/>
  <cols>
    <col min="1" max="1" width="11.42578125" customWidth="1"/>
    <col min="2" max="2" width="12.140625" bestFit="1" customWidth="1"/>
    <col min="3" max="3" width="13.28515625" bestFit="1" customWidth="1"/>
    <col min="4" max="5" width="12.140625" bestFit="1" customWidth="1"/>
    <col min="6" max="9" width="13.28515625" bestFit="1" customWidth="1"/>
  </cols>
  <sheetData>
    <row r="1" spans="1:8" x14ac:dyDescent="0.25">
      <c r="A1" t="s">
        <v>30</v>
      </c>
      <c r="B1" s="1">
        <v>3000</v>
      </c>
      <c r="C1" s="1">
        <v>4000</v>
      </c>
      <c r="D1" s="1">
        <v>5203.67</v>
      </c>
      <c r="E1" s="1">
        <v>6000</v>
      </c>
      <c r="F1" s="1">
        <v>6176.5</v>
      </c>
      <c r="G1" s="1">
        <v>7336.92</v>
      </c>
      <c r="H1" t="s">
        <v>11</v>
      </c>
    </row>
    <row r="2" spans="1:8" x14ac:dyDescent="0.25">
      <c r="A2" t="s">
        <v>35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1</v>
      </c>
    </row>
    <row r="3" spans="1:8" x14ac:dyDescent="0.25">
      <c r="A3" t="s">
        <v>32</v>
      </c>
      <c r="B3">
        <v>0</v>
      </c>
      <c r="C3">
        <v>0</v>
      </c>
      <c r="D3">
        <v>0</v>
      </c>
      <c r="E3">
        <v>0</v>
      </c>
      <c r="F3">
        <v>0</v>
      </c>
      <c r="G3">
        <v>2</v>
      </c>
      <c r="H3">
        <v>2</v>
      </c>
    </row>
    <row r="4" spans="1:8" x14ac:dyDescent="0.25">
      <c r="A4" t="s">
        <v>33</v>
      </c>
      <c r="B4">
        <v>0</v>
      </c>
      <c r="C4">
        <v>0</v>
      </c>
      <c r="D4">
        <v>0</v>
      </c>
      <c r="E4">
        <v>0</v>
      </c>
      <c r="F4">
        <v>4</v>
      </c>
      <c r="G4">
        <v>0</v>
      </c>
      <c r="H4">
        <v>4</v>
      </c>
    </row>
    <row r="5" spans="1:8" x14ac:dyDescent="0.25">
      <c r="A5" t="s">
        <v>36</v>
      </c>
      <c r="B5">
        <v>0</v>
      </c>
      <c r="C5">
        <v>3</v>
      </c>
      <c r="D5">
        <v>0</v>
      </c>
      <c r="E5">
        <v>0</v>
      </c>
      <c r="F5">
        <v>0</v>
      </c>
      <c r="G5">
        <v>0</v>
      </c>
      <c r="H5">
        <v>3</v>
      </c>
    </row>
    <row r="6" spans="1:8" x14ac:dyDescent="0.25">
      <c r="A6" t="s">
        <v>37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</row>
    <row r="7" spans="1:8" x14ac:dyDescent="0.25">
      <c r="A7" t="s">
        <v>38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1</v>
      </c>
    </row>
    <row r="8" spans="1:8" x14ac:dyDescent="0.25">
      <c r="A8" t="s">
        <v>39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</row>
    <row r="9" spans="1:8" x14ac:dyDescent="0.25">
      <c r="A9" t="s">
        <v>34</v>
      </c>
      <c r="B9">
        <v>0</v>
      </c>
      <c r="C9">
        <v>2</v>
      </c>
      <c r="D9">
        <v>0</v>
      </c>
      <c r="E9">
        <v>0</v>
      </c>
      <c r="F9">
        <v>0</v>
      </c>
      <c r="G9">
        <v>0</v>
      </c>
      <c r="H9">
        <v>2</v>
      </c>
    </row>
    <row r="10" spans="1:8" x14ac:dyDescent="0.25">
      <c r="A10" t="s">
        <v>11</v>
      </c>
      <c r="B10">
        <v>1</v>
      </c>
      <c r="C10">
        <v>6</v>
      </c>
      <c r="D10">
        <v>1</v>
      </c>
      <c r="E10">
        <v>1</v>
      </c>
      <c r="F10">
        <v>4</v>
      </c>
      <c r="G10">
        <v>2</v>
      </c>
      <c r="H10">
        <v>15</v>
      </c>
    </row>
    <row r="12" spans="1:8" x14ac:dyDescent="0.25">
      <c r="A12" s="2" t="s">
        <v>30</v>
      </c>
      <c r="B12" s="2" t="s">
        <v>3</v>
      </c>
      <c r="C12" s="2" t="s">
        <v>4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x14ac:dyDescent="0.25">
      <c r="A13" s="2" t="s">
        <v>35</v>
      </c>
      <c r="B13" s="2">
        <f>B$1*B2</f>
        <v>0</v>
      </c>
      <c r="C13" s="2">
        <f t="shared" ref="C13:G13" si="0">C$1*C2</f>
        <v>0</v>
      </c>
      <c r="D13" s="2">
        <f>D$1*D2</f>
        <v>5203.67</v>
      </c>
      <c r="E13" s="2">
        <f t="shared" si="0"/>
        <v>0</v>
      </c>
      <c r="F13" s="2">
        <f t="shared" si="0"/>
        <v>0</v>
      </c>
      <c r="G13" s="2">
        <f t="shared" si="0"/>
        <v>0</v>
      </c>
      <c r="H13" s="2">
        <f>SUM(B13:G13)</f>
        <v>5203.67</v>
      </c>
    </row>
    <row r="14" spans="1:8" x14ac:dyDescent="0.25">
      <c r="A14" s="2" t="s">
        <v>32</v>
      </c>
      <c r="B14" s="2">
        <f t="shared" ref="B14:G14" si="1">B$1*B3</f>
        <v>0</v>
      </c>
      <c r="C14" s="2">
        <f t="shared" si="1"/>
        <v>0</v>
      </c>
      <c r="D14" s="2">
        <f t="shared" si="1"/>
        <v>0</v>
      </c>
      <c r="E14" s="2">
        <f t="shared" si="1"/>
        <v>0</v>
      </c>
      <c r="F14" s="2">
        <f t="shared" si="1"/>
        <v>0</v>
      </c>
      <c r="G14" s="2">
        <f t="shared" si="1"/>
        <v>14673.84</v>
      </c>
      <c r="H14" s="2">
        <f t="shared" ref="H14:H21" si="2">SUM(B14:G14)</f>
        <v>14673.84</v>
      </c>
    </row>
    <row r="15" spans="1:8" x14ac:dyDescent="0.25">
      <c r="A15" s="2" t="s">
        <v>33</v>
      </c>
      <c r="B15" s="2">
        <f t="shared" ref="B15:G15" si="3">B$1*B4</f>
        <v>0</v>
      </c>
      <c r="C15" s="2">
        <f t="shared" si="3"/>
        <v>0</v>
      </c>
      <c r="D15" s="2">
        <f t="shared" si="3"/>
        <v>0</v>
      </c>
      <c r="E15" s="2">
        <f t="shared" si="3"/>
        <v>0</v>
      </c>
      <c r="F15" s="2">
        <f t="shared" si="3"/>
        <v>24706</v>
      </c>
      <c r="G15" s="2">
        <f t="shared" si="3"/>
        <v>0</v>
      </c>
      <c r="H15" s="2">
        <f t="shared" si="2"/>
        <v>24706</v>
      </c>
    </row>
    <row r="16" spans="1:8" x14ac:dyDescent="0.25">
      <c r="A16" s="2" t="s">
        <v>36</v>
      </c>
      <c r="B16" s="2">
        <f t="shared" ref="B16:G16" si="4">B$1*B5</f>
        <v>0</v>
      </c>
      <c r="C16" s="2">
        <f t="shared" si="4"/>
        <v>12000</v>
      </c>
      <c r="D16" s="2">
        <f t="shared" si="4"/>
        <v>0</v>
      </c>
      <c r="E16" s="2">
        <f t="shared" si="4"/>
        <v>0</v>
      </c>
      <c r="F16" s="2">
        <f t="shared" si="4"/>
        <v>0</v>
      </c>
      <c r="G16" s="2">
        <f t="shared" si="4"/>
        <v>0</v>
      </c>
      <c r="H16" s="2">
        <f t="shared" si="2"/>
        <v>12000</v>
      </c>
    </row>
    <row r="17" spans="1:8" x14ac:dyDescent="0.25">
      <c r="A17" s="2" t="s">
        <v>37</v>
      </c>
      <c r="B17" s="2">
        <f t="shared" ref="B17:G17" si="5">B$1*B6</f>
        <v>0</v>
      </c>
      <c r="C17" s="2">
        <f t="shared" si="5"/>
        <v>0</v>
      </c>
      <c r="D17" s="2">
        <f t="shared" si="5"/>
        <v>0</v>
      </c>
      <c r="E17" s="2">
        <f t="shared" si="5"/>
        <v>6000</v>
      </c>
      <c r="F17" s="2">
        <f t="shared" si="5"/>
        <v>0</v>
      </c>
      <c r="G17" s="2">
        <f t="shared" si="5"/>
        <v>0</v>
      </c>
      <c r="H17" s="2">
        <f t="shared" si="2"/>
        <v>6000</v>
      </c>
    </row>
    <row r="18" spans="1:8" x14ac:dyDescent="0.25">
      <c r="A18" s="2" t="s">
        <v>38</v>
      </c>
      <c r="B18" s="2">
        <f t="shared" ref="B18:G18" si="6">B$1*B7</f>
        <v>0</v>
      </c>
      <c r="C18" s="2">
        <f t="shared" si="6"/>
        <v>4000</v>
      </c>
      <c r="D18" s="2">
        <f t="shared" si="6"/>
        <v>0</v>
      </c>
      <c r="E18" s="2">
        <f t="shared" si="6"/>
        <v>0</v>
      </c>
      <c r="F18" s="2">
        <f t="shared" si="6"/>
        <v>0</v>
      </c>
      <c r="G18" s="2">
        <f t="shared" si="6"/>
        <v>0</v>
      </c>
      <c r="H18" s="2">
        <f t="shared" si="2"/>
        <v>4000</v>
      </c>
    </row>
    <row r="19" spans="1:8" x14ac:dyDescent="0.25">
      <c r="A19" s="2" t="s">
        <v>39</v>
      </c>
      <c r="B19" s="2">
        <f t="shared" ref="B19:G19" si="7">B$1*B8</f>
        <v>3000</v>
      </c>
      <c r="C19" s="2">
        <f t="shared" si="7"/>
        <v>0</v>
      </c>
      <c r="D19" s="2">
        <f t="shared" si="7"/>
        <v>0</v>
      </c>
      <c r="E19" s="2">
        <f t="shared" si="7"/>
        <v>0</v>
      </c>
      <c r="F19" s="2">
        <f t="shared" si="7"/>
        <v>0</v>
      </c>
      <c r="G19" s="2">
        <f t="shared" si="7"/>
        <v>0</v>
      </c>
      <c r="H19" s="2">
        <f t="shared" si="2"/>
        <v>3000</v>
      </c>
    </row>
    <row r="20" spans="1:8" x14ac:dyDescent="0.25">
      <c r="A20" s="2" t="s">
        <v>34</v>
      </c>
      <c r="B20" s="2">
        <f t="shared" ref="B20:G20" si="8">B$1*B9</f>
        <v>0</v>
      </c>
      <c r="C20" s="2">
        <f t="shared" si="8"/>
        <v>8000</v>
      </c>
      <c r="D20" s="2">
        <f t="shared" si="8"/>
        <v>0</v>
      </c>
      <c r="E20" s="2">
        <f t="shared" si="8"/>
        <v>0</v>
      </c>
      <c r="F20" s="2">
        <f t="shared" si="8"/>
        <v>0</v>
      </c>
      <c r="G20" s="2">
        <f t="shared" si="8"/>
        <v>0</v>
      </c>
      <c r="H20" s="2">
        <f t="shared" si="2"/>
        <v>8000</v>
      </c>
    </row>
    <row r="21" spans="1:8" x14ac:dyDescent="0.25">
      <c r="A21" s="2" t="s">
        <v>11</v>
      </c>
      <c r="B21" s="2">
        <f>SUM(B13:B20)</f>
        <v>3000</v>
      </c>
      <c r="C21" s="2">
        <f t="shared" ref="C21:G21" si="9">SUM(C13:C20)</f>
        <v>24000</v>
      </c>
      <c r="D21" s="2">
        <f t="shared" si="9"/>
        <v>5203.67</v>
      </c>
      <c r="E21" s="2">
        <f t="shared" si="9"/>
        <v>6000</v>
      </c>
      <c r="F21" s="2">
        <f t="shared" si="9"/>
        <v>24706</v>
      </c>
      <c r="G21" s="2">
        <f t="shared" si="9"/>
        <v>14673.84</v>
      </c>
      <c r="H21" s="2">
        <f t="shared" si="2"/>
        <v>77583.509999999995</v>
      </c>
    </row>
    <row r="23" spans="1:8" x14ac:dyDescent="0.25">
      <c r="A23" t="s">
        <v>58</v>
      </c>
      <c r="B23">
        <v>2</v>
      </c>
      <c r="C23" s="2">
        <v>208.88</v>
      </c>
    </row>
    <row r="24" spans="1:8" x14ac:dyDescent="0.25">
      <c r="A24" t="s">
        <v>48</v>
      </c>
      <c r="B24">
        <v>3</v>
      </c>
      <c r="C24" s="2">
        <v>3081.84</v>
      </c>
    </row>
    <row r="25" spans="1:8" x14ac:dyDescent="0.25">
      <c r="A25" t="s">
        <v>49</v>
      </c>
      <c r="B25">
        <v>3</v>
      </c>
      <c r="C25" s="2">
        <v>1390.44</v>
      </c>
    </row>
    <row r="26" spans="1:8" x14ac:dyDescent="0.25">
      <c r="A26" t="s">
        <v>59</v>
      </c>
      <c r="B26">
        <v>2</v>
      </c>
      <c r="C26" s="2">
        <v>2016</v>
      </c>
    </row>
    <row r="27" spans="1:8" x14ac:dyDescent="0.25">
      <c r="A27" t="s">
        <v>51</v>
      </c>
      <c r="B27">
        <v>4</v>
      </c>
      <c r="C27" s="2">
        <v>6686.4</v>
      </c>
    </row>
    <row r="28" spans="1:8" x14ac:dyDescent="0.25">
      <c r="A28" t="s">
        <v>53</v>
      </c>
      <c r="B28">
        <v>4</v>
      </c>
      <c r="C28" s="2">
        <v>1411.84</v>
      </c>
    </row>
    <row r="29" spans="1:8" x14ac:dyDescent="0.25">
      <c r="A29" t="s">
        <v>54</v>
      </c>
      <c r="B29">
        <v>4</v>
      </c>
      <c r="C29" s="2">
        <v>3417.92</v>
      </c>
    </row>
    <row r="30" spans="1:8" x14ac:dyDescent="0.25">
      <c r="A30" t="s">
        <v>55</v>
      </c>
      <c r="B30">
        <v>3</v>
      </c>
      <c r="C30" s="2">
        <v>1118.3399999999999</v>
      </c>
    </row>
    <row r="31" spans="1:8" x14ac:dyDescent="0.25">
      <c r="A31" t="s">
        <v>56</v>
      </c>
      <c r="B31">
        <v>6</v>
      </c>
      <c r="C31" s="2">
        <v>658.02</v>
      </c>
    </row>
    <row r="32" spans="1:8" x14ac:dyDescent="0.25">
      <c r="A32" t="s">
        <v>60</v>
      </c>
      <c r="B32">
        <v>2</v>
      </c>
      <c r="C32" s="2">
        <v>57.6</v>
      </c>
    </row>
    <row r="33" spans="1:9" x14ac:dyDescent="0.25">
      <c r="A33" t="s">
        <v>57</v>
      </c>
      <c r="B33">
        <v>6</v>
      </c>
      <c r="C33" s="2">
        <v>363.54</v>
      </c>
    </row>
    <row r="34" spans="1:9" x14ac:dyDescent="0.25">
      <c r="A34" t="s">
        <v>47</v>
      </c>
      <c r="B34">
        <v>1</v>
      </c>
      <c r="C34" s="2">
        <v>180</v>
      </c>
    </row>
    <row r="35" spans="1:9" x14ac:dyDescent="0.25">
      <c r="C35" s="3">
        <f>SUM(C23:C34)</f>
        <v>20590.82</v>
      </c>
      <c r="I35" s="4">
        <f>H21-C35</f>
        <v>56992.689999999995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E88E-34A6-4629-B07B-238670C1BDAF}">
  <dimension ref="A1:E19"/>
  <sheetViews>
    <sheetView workbookViewId="0">
      <selection activeCell="C19" sqref="C19"/>
    </sheetView>
  </sheetViews>
  <sheetFormatPr defaultRowHeight="15" x14ac:dyDescent="0.25"/>
  <cols>
    <col min="1" max="1" width="10.7109375" customWidth="1"/>
    <col min="2" max="2" width="13.28515625" bestFit="1" customWidth="1"/>
    <col min="3" max="3" width="12.140625" bestFit="1" customWidth="1"/>
    <col min="4" max="5" width="13.28515625" bestFit="1" customWidth="1"/>
  </cols>
  <sheetData>
    <row r="1" spans="1:4" x14ac:dyDescent="0.25">
      <c r="A1" t="s">
        <v>30</v>
      </c>
      <c r="B1" s="1">
        <v>4000</v>
      </c>
      <c r="C1" s="1">
        <v>6176.5</v>
      </c>
      <c r="D1" t="s">
        <v>11</v>
      </c>
    </row>
    <row r="2" spans="1:4" x14ac:dyDescent="0.25">
      <c r="A2" t="s">
        <v>33</v>
      </c>
      <c r="B2">
        <v>0</v>
      </c>
      <c r="C2">
        <v>1</v>
      </c>
      <c r="D2">
        <v>1</v>
      </c>
    </row>
    <row r="3" spans="1:4" x14ac:dyDescent="0.25">
      <c r="A3" t="s">
        <v>36</v>
      </c>
      <c r="B3">
        <v>2</v>
      </c>
      <c r="C3">
        <v>0</v>
      </c>
      <c r="D3">
        <v>2</v>
      </c>
    </row>
    <row r="4" spans="1:4" x14ac:dyDescent="0.25">
      <c r="A4" t="s">
        <v>40</v>
      </c>
      <c r="B4">
        <v>1</v>
      </c>
      <c r="C4">
        <v>0</v>
      </c>
      <c r="D4">
        <v>1</v>
      </c>
    </row>
    <row r="5" spans="1:4" x14ac:dyDescent="0.25">
      <c r="A5" t="s">
        <v>38</v>
      </c>
      <c r="B5">
        <v>2</v>
      </c>
      <c r="C5">
        <v>0</v>
      </c>
      <c r="D5">
        <v>2</v>
      </c>
    </row>
    <row r="6" spans="1:4" x14ac:dyDescent="0.25">
      <c r="A6" t="s">
        <v>11</v>
      </c>
      <c r="B6">
        <v>5</v>
      </c>
      <c r="C6">
        <v>1</v>
      </c>
      <c r="D6">
        <v>6</v>
      </c>
    </row>
    <row r="8" spans="1:4" x14ac:dyDescent="0.25">
      <c r="A8" t="s">
        <v>30</v>
      </c>
      <c r="B8" t="s">
        <v>4</v>
      </c>
      <c r="C8" t="s">
        <v>9</v>
      </c>
      <c r="D8" t="s">
        <v>11</v>
      </c>
    </row>
    <row r="9" spans="1:4" x14ac:dyDescent="0.25">
      <c r="A9" t="s">
        <v>33</v>
      </c>
      <c r="B9" s="2">
        <f>B$1*B2</f>
        <v>0</v>
      </c>
      <c r="C9" s="2">
        <f>C$1*C2</f>
        <v>6176.5</v>
      </c>
      <c r="D9" s="2">
        <f>SUM(B9:C9)</f>
        <v>6176.5</v>
      </c>
    </row>
    <row r="10" spans="1:4" x14ac:dyDescent="0.25">
      <c r="A10" t="s">
        <v>36</v>
      </c>
      <c r="B10" s="2">
        <f t="shared" ref="B10:C10" si="0">B$1*B3</f>
        <v>8000</v>
      </c>
      <c r="C10" s="2">
        <f t="shared" si="0"/>
        <v>0</v>
      </c>
      <c r="D10" s="2">
        <f t="shared" ref="D10:D13" si="1">SUM(B10:C10)</f>
        <v>8000</v>
      </c>
    </row>
    <row r="11" spans="1:4" x14ac:dyDescent="0.25">
      <c r="A11" t="s">
        <v>40</v>
      </c>
      <c r="B11" s="2">
        <f t="shared" ref="B11:C11" si="2">B$1*B4</f>
        <v>4000</v>
      </c>
      <c r="C11" s="2">
        <f t="shared" si="2"/>
        <v>0</v>
      </c>
      <c r="D11" s="2">
        <f t="shared" si="1"/>
        <v>4000</v>
      </c>
    </row>
    <row r="12" spans="1:4" x14ac:dyDescent="0.25">
      <c r="A12" t="s">
        <v>38</v>
      </c>
      <c r="B12" s="2">
        <f>B$1*B5</f>
        <v>8000</v>
      </c>
      <c r="C12" s="2">
        <f>C$1*C5</f>
        <v>0</v>
      </c>
      <c r="D12" s="2">
        <f t="shared" si="1"/>
        <v>8000</v>
      </c>
    </row>
    <row r="13" spans="1:4" x14ac:dyDescent="0.25">
      <c r="A13" t="s">
        <v>11</v>
      </c>
      <c r="B13" s="2">
        <f>SUM(B9:B12)</f>
        <v>20000</v>
      </c>
      <c r="C13" s="2">
        <f>SUM(C9:C12)</f>
        <v>6176.5</v>
      </c>
      <c r="D13" s="2">
        <f t="shared" si="1"/>
        <v>26176.5</v>
      </c>
    </row>
    <row r="15" spans="1:4" x14ac:dyDescent="0.25">
      <c r="A15" t="s">
        <v>51</v>
      </c>
      <c r="B15">
        <v>1</v>
      </c>
      <c r="C15" s="2">
        <v>1671.6</v>
      </c>
    </row>
    <row r="16" spans="1:4" x14ac:dyDescent="0.25">
      <c r="A16" t="s">
        <v>53</v>
      </c>
      <c r="B16">
        <v>1</v>
      </c>
      <c r="C16" s="2">
        <v>352.96</v>
      </c>
    </row>
    <row r="17" spans="1:5" x14ac:dyDescent="0.25">
      <c r="A17" t="s">
        <v>54</v>
      </c>
      <c r="B17">
        <v>1</v>
      </c>
      <c r="C17" s="2">
        <v>854.48</v>
      </c>
    </row>
    <row r="18" spans="1:5" x14ac:dyDescent="0.25">
      <c r="A18" t="s">
        <v>57</v>
      </c>
      <c r="B18">
        <v>2</v>
      </c>
      <c r="C18" s="2">
        <v>121.18</v>
      </c>
    </row>
    <row r="19" spans="1:5" x14ac:dyDescent="0.25">
      <c r="C19" s="3">
        <f>SUM(C15:C18)</f>
        <v>3000.22</v>
      </c>
      <c r="E19" s="4">
        <f>D13-C19</f>
        <v>23176.28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C4D8-A186-427A-AD6B-440F506404B9}">
  <dimension ref="A1:B9"/>
  <sheetViews>
    <sheetView workbookViewId="0">
      <selection activeCell="A9" sqref="A9"/>
    </sheetView>
  </sheetViews>
  <sheetFormatPr defaultRowHeight="15" x14ac:dyDescent="0.25"/>
  <cols>
    <col min="1" max="1" width="10.85546875" customWidth="1"/>
    <col min="2" max="2" width="12.140625" bestFit="1" customWidth="1"/>
  </cols>
  <sheetData>
    <row r="1" spans="1:2" x14ac:dyDescent="0.25">
      <c r="A1" t="s">
        <v>30</v>
      </c>
      <c r="B1" s="1">
        <v>3000</v>
      </c>
    </row>
    <row r="2" spans="1:2" x14ac:dyDescent="0.25">
      <c r="A2" t="s">
        <v>39</v>
      </c>
      <c r="B2">
        <v>1</v>
      </c>
    </row>
    <row r="3" spans="1:2" x14ac:dyDescent="0.25">
      <c r="A3" t="s">
        <v>11</v>
      </c>
      <c r="B3">
        <v>1</v>
      </c>
    </row>
    <row r="5" spans="1:2" x14ac:dyDescent="0.25">
      <c r="A5" t="s">
        <v>30</v>
      </c>
      <c r="B5" t="s">
        <v>3</v>
      </c>
    </row>
    <row r="6" spans="1:2" x14ac:dyDescent="0.25">
      <c r="A6" t="s">
        <v>39</v>
      </c>
      <c r="B6" s="2">
        <f>B1*B2</f>
        <v>3000</v>
      </c>
    </row>
    <row r="7" spans="1:2" x14ac:dyDescent="0.25">
      <c r="A7" t="s">
        <v>11</v>
      </c>
      <c r="B7" s="2">
        <f>B6</f>
        <v>3000</v>
      </c>
    </row>
    <row r="9" spans="1:2" x14ac:dyDescent="0.25">
      <c r="A9">
        <v>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1706-E714-4081-B442-0385606DAB09}">
  <dimension ref="A1:D11"/>
  <sheetViews>
    <sheetView workbookViewId="0">
      <selection activeCell="A11" sqref="A11"/>
    </sheetView>
  </sheetViews>
  <sheetFormatPr defaultRowHeight="15" x14ac:dyDescent="0.25"/>
  <cols>
    <col min="1" max="1" width="10.85546875" customWidth="1"/>
    <col min="2" max="3" width="12.140625" bestFit="1" customWidth="1"/>
    <col min="4" max="4" width="13.28515625" bestFit="1" customWidth="1"/>
  </cols>
  <sheetData>
    <row r="1" spans="1:4" x14ac:dyDescent="0.25">
      <c r="A1" t="s">
        <v>30</v>
      </c>
      <c r="B1" s="1">
        <v>4000</v>
      </c>
      <c r="C1" s="1">
        <v>6000</v>
      </c>
      <c r="D1" t="s">
        <v>11</v>
      </c>
    </row>
    <row r="2" spans="1:4" x14ac:dyDescent="0.25">
      <c r="A2" t="s">
        <v>36</v>
      </c>
      <c r="B2">
        <v>1</v>
      </c>
      <c r="C2">
        <v>0</v>
      </c>
      <c r="D2">
        <v>1</v>
      </c>
    </row>
    <row r="3" spans="1:4" x14ac:dyDescent="0.25">
      <c r="A3" t="s">
        <v>41</v>
      </c>
      <c r="B3">
        <v>0</v>
      </c>
      <c r="C3">
        <v>1</v>
      </c>
      <c r="D3">
        <v>1</v>
      </c>
    </row>
    <row r="4" spans="1:4" x14ac:dyDescent="0.25">
      <c r="A4" t="s">
        <v>11</v>
      </c>
      <c r="B4">
        <v>1</v>
      </c>
      <c r="C4">
        <v>1</v>
      </c>
      <c r="D4">
        <v>2</v>
      </c>
    </row>
    <row r="6" spans="1:4" x14ac:dyDescent="0.25">
      <c r="A6" t="s">
        <v>30</v>
      </c>
      <c r="B6" t="s">
        <v>4</v>
      </c>
      <c r="C6" t="s">
        <v>8</v>
      </c>
      <c r="D6" t="s">
        <v>11</v>
      </c>
    </row>
    <row r="7" spans="1:4" x14ac:dyDescent="0.25">
      <c r="A7" t="s">
        <v>36</v>
      </c>
      <c r="B7" s="2">
        <f>B$1*B2</f>
        <v>4000</v>
      </c>
      <c r="C7" s="2">
        <f>C$1*C2</f>
        <v>0</v>
      </c>
      <c r="D7" s="2">
        <f>B7+C7</f>
        <v>4000</v>
      </c>
    </row>
    <row r="8" spans="1:4" x14ac:dyDescent="0.25">
      <c r="A8" t="s">
        <v>41</v>
      </c>
      <c r="B8" s="2">
        <f>B$1*B3</f>
        <v>0</v>
      </c>
      <c r="C8" s="2">
        <f>C$1*C3</f>
        <v>6000</v>
      </c>
      <c r="D8" s="2">
        <f t="shared" ref="D8:D9" si="0">B8+C8</f>
        <v>6000</v>
      </c>
    </row>
    <row r="9" spans="1:4" x14ac:dyDescent="0.25">
      <c r="A9" t="s">
        <v>11</v>
      </c>
      <c r="B9" s="2">
        <f>SUM(B7:B8)</f>
        <v>4000</v>
      </c>
      <c r="C9" s="2">
        <f>SUM(C7:C8)</f>
        <v>6000</v>
      </c>
      <c r="D9" s="2">
        <f t="shared" si="0"/>
        <v>10000</v>
      </c>
    </row>
    <row r="11" spans="1:4" x14ac:dyDescent="0.25">
      <c r="A11"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956E-7FD8-4406-983E-A317FC77A9DF}">
  <dimension ref="A1:B9"/>
  <sheetViews>
    <sheetView workbookViewId="0">
      <selection activeCell="A9" sqref="A9"/>
    </sheetView>
  </sheetViews>
  <sheetFormatPr defaultRowHeight="15" x14ac:dyDescent="0.25"/>
  <cols>
    <col min="1" max="1" width="10.85546875" customWidth="1"/>
    <col min="2" max="2" width="13.28515625" bestFit="1" customWidth="1"/>
  </cols>
  <sheetData>
    <row r="1" spans="1:2" x14ac:dyDescent="0.25">
      <c r="A1" t="s">
        <v>30</v>
      </c>
      <c r="B1" s="1">
        <v>4000</v>
      </c>
    </row>
    <row r="2" spans="1:2" x14ac:dyDescent="0.25">
      <c r="A2" t="s">
        <v>34</v>
      </c>
      <c r="B2">
        <v>4</v>
      </c>
    </row>
    <row r="3" spans="1:2" x14ac:dyDescent="0.25">
      <c r="A3" t="s">
        <v>11</v>
      </c>
      <c r="B3">
        <v>4</v>
      </c>
    </row>
    <row r="5" spans="1:2" x14ac:dyDescent="0.25">
      <c r="A5" t="s">
        <v>30</v>
      </c>
      <c r="B5" t="s">
        <v>4</v>
      </c>
    </row>
    <row r="6" spans="1:2" x14ac:dyDescent="0.25">
      <c r="A6" t="s">
        <v>34</v>
      </c>
      <c r="B6" s="2">
        <f>B1*B2</f>
        <v>16000</v>
      </c>
    </row>
    <row r="7" spans="1:2" x14ac:dyDescent="0.25">
      <c r="A7" t="s">
        <v>11</v>
      </c>
      <c r="B7" s="2">
        <f>B6</f>
        <v>16000</v>
      </c>
    </row>
    <row r="9" spans="1:2" x14ac:dyDescent="0.25">
      <c r="A9">
        <v>0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7A87-1ED2-40F7-8532-60DE0CF93AC7}">
  <dimension ref="A1:F24"/>
  <sheetViews>
    <sheetView workbookViewId="0">
      <selection activeCell="C24" sqref="C24"/>
    </sheetView>
  </sheetViews>
  <sheetFormatPr defaultRowHeight="15" x14ac:dyDescent="0.25"/>
  <cols>
    <col min="1" max="1" width="10.7109375" customWidth="1"/>
    <col min="2" max="3" width="13.28515625" bestFit="1" customWidth="1"/>
    <col min="4" max="4" width="12.140625" bestFit="1" customWidth="1"/>
    <col min="5" max="6" width="13.28515625" bestFit="1" customWidth="1"/>
  </cols>
  <sheetData>
    <row r="1" spans="1:5" x14ac:dyDescent="0.25">
      <c r="A1" t="s">
        <v>30</v>
      </c>
      <c r="B1" s="1">
        <v>4000</v>
      </c>
      <c r="C1" s="1">
        <v>6176.5</v>
      </c>
      <c r="D1" s="1">
        <v>7336.92</v>
      </c>
      <c r="E1" t="s">
        <v>11</v>
      </c>
    </row>
    <row r="2" spans="1:5" x14ac:dyDescent="0.25">
      <c r="A2" t="s">
        <v>32</v>
      </c>
      <c r="B2">
        <v>0</v>
      </c>
      <c r="C2">
        <v>0</v>
      </c>
      <c r="D2">
        <v>1</v>
      </c>
      <c r="E2">
        <v>1</v>
      </c>
    </row>
    <row r="3" spans="1:5" x14ac:dyDescent="0.25">
      <c r="A3" t="s">
        <v>33</v>
      </c>
      <c r="B3">
        <v>0</v>
      </c>
      <c r="C3">
        <v>6</v>
      </c>
      <c r="D3">
        <v>0</v>
      </c>
      <c r="E3">
        <v>6</v>
      </c>
    </row>
    <row r="4" spans="1:5" x14ac:dyDescent="0.25">
      <c r="A4" t="s">
        <v>36</v>
      </c>
      <c r="B4">
        <v>9</v>
      </c>
      <c r="C4">
        <v>0</v>
      </c>
      <c r="D4">
        <v>0</v>
      </c>
      <c r="E4">
        <v>9</v>
      </c>
    </row>
    <row r="5" spans="1:5" x14ac:dyDescent="0.25">
      <c r="A5" t="s">
        <v>31</v>
      </c>
      <c r="B5">
        <v>3</v>
      </c>
      <c r="C5">
        <v>0</v>
      </c>
      <c r="D5">
        <v>0</v>
      </c>
      <c r="E5">
        <v>3</v>
      </c>
    </row>
    <row r="6" spans="1:5" x14ac:dyDescent="0.25">
      <c r="A6" t="s">
        <v>11</v>
      </c>
      <c r="B6">
        <v>12</v>
      </c>
      <c r="C6">
        <v>6</v>
      </c>
      <c r="D6">
        <v>1</v>
      </c>
      <c r="E6">
        <v>19</v>
      </c>
    </row>
    <row r="8" spans="1:5" x14ac:dyDescent="0.25">
      <c r="A8" t="s">
        <v>30</v>
      </c>
      <c r="B8" t="s">
        <v>4</v>
      </c>
      <c r="C8" t="s">
        <v>9</v>
      </c>
      <c r="D8" t="s">
        <v>10</v>
      </c>
      <c r="E8" t="s">
        <v>11</v>
      </c>
    </row>
    <row r="9" spans="1:5" x14ac:dyDescent="0.25">
      <c r="A9" t="s">
        <v>32</v>
      </c>
      <c r="B9" s="2">
        <f>B$1*B2</f>
        <v>0</v>
      </c>
      <c r="C9" s="2">
        <f t="shared" ref="C9:D9" si="0">C$1*C2</f>
        <v>0</v>
      </c>
      <c r="D9" s="2">
        <f t="shared" si="0"/>
        <v>7336.92</v>
      </c>
      <c r="E9" s="2">
        <f>SUM(B9:D9)</f>
        <v>7336.92</v>
      </c>
    </row>
    <row r="10" spans="1:5" x14ac:dyDescent="0.25">
      <c r="A10" t="s">
        <v>33</v>
      </c>
      <c r="B10" s="2">
        <f t="shared" ref="B10:D10" si="1">B$1*B3</f>
        <v>0</v>
      </c>
      <c r="C10" s="2">
        <f t="shared" si="1"/>
        <v>37059</v>
      </c>
      <c r="D10" s="2">
        <f t="shared" si="1"/>
        <v>0</v>
      </c>
      <c r="E10" s="2">
        <f t="shared" ref="E10:E13" si="2">SUM(B10:D10)</f>
        <v>37059</v>
      </c>
    </row>
    <row r="11" spans="1:5" x14ac:dyDescent="0.25">
      <c r="A11" t="s">
        <v>36</v>
      </c>
      <c r="B11" s="2">
        <f t="shared" ref="B11:D11" si="3">B$1*B4</f>
        <v>36000</v>
      </c>
      <c r="C11" s="2">
        <f t="shared" si="3"/>
        <v>0</v>
      </c>
      <c r="D11" s="2">
        <f t="shared" si="3"/>
        <v>0</v>
      </c>
      <c r="E11" s="2">
        <f t="shared" si="2"/>
        <v>36000</v>
      </c>
    </row>
    <row r="12" spans="1:5" x14ac:dyDescent="0.25">
      <c r="A12" t="s">
        <v>31</v>
      </c>
      <c r="B12" s="2">
        <f t="shared" ref="B12:D12" si="4">B$1*B5</f>
        <v>12000</v>
      </c>
      <c r="C12" s="2">
        <f t="shared" si="4"/>
        <v>0</v>
      </c>
      <c r="D12" s="2">
        <f t="shared" si="4"/>
        <v>0</v>
      </c>
      <c r="E12" s="2">
        <f t="shared" si="2"/>
        <v>12000</v>
      </c>
    </row>
    <row r="13" spans="1:5" x14ac:dyDescent="0.25">
      <c r="A13" t="s">
        <v>11</v>
      </c>
      <c r="B13" s="2">
        <f>SUM(B9:B12)</f>
        <v>48000</v>
      </c>
      <c r="C13" s="2">
        <f>SUM(C9:C12)</f>
        <v>37059</v>
      </c>
      <c r="D13" s="2">
        <f>SUM(D9:D12)</f>
        <v>7336.92</v>
      </c>
      <c r="E13" s="2">
        <f t="shared" si="2"/>
        <v>92395.92</v>
      </c>
    </row>
    <row r="15" spans="1:5" x14ac:dyDescent="0.25">
      <c r="A15" t="s">
        <v>48</v>
      </c>
      <c r="B15">
        <v>1</v>
      </c>
      <c r="C15" s="2">
        <v>1027.28</v>
      </c>
    </row>
    <row r="16" spans="1:5" x14ac:dyDescent="0.25">
      <c r="A16" t="s">
        <v>49</v>
      </c>
      <c r="B16">
        <v>1</v>
      </c>
      <c r="C16" s="2">
        <v>463.48</v>
      </c>
    </row>
    <row r="17" spans="1:6" x14ac:dyDescent="0.25">
      <c r="A17" t="s">
        <v>50</v>
      </c>
      <c r="B17">
        <v>1</v>
      </c>
      <c r="C17" s="2">
        <v>1695.27</v>
      </c>
    </row>
    <row r="18" spans="1:6" x14ac:dyDescent="0.25">
      <c r="A18" t="s">
        <v>51</v>
      </c>
      <c r="B18">
        <v>6</v>
      </c>
      <c r="C18" s="2">
        <v>10029.6</v>
      </c>
    </row>
    <row r="19" spans="1:6" x14ac:dyDescent="0.25">
      <c r="A19" t="s">
        <v>53</v>
      </c>
      <c r="B19">
        <v>6</v>
      </c>
      <c r="C19" s="2">
        <v>2117.7600000000002</v>
      </c>
    </row>
    <row r="20" spans="1:6" x14ac:dyDescent="0.25">
      <c r="A20" t="s">
        <v>54</v>
      </c>
      <c r="B20">
        <v>6</v>
      </c>
      <c r="C20" s="2">
        <v>5126.88</v>
      </c>
    </row>
    <row r="21" spans="1:6" x14ac:dyDescent="0.25">
      <c r="A21" t="s">
        <v>55</v>
      </c>
      <c r="B21">
        <v>1</v>
      </c>
      <c r="C21" s="2">
        <v>372.78</v>
      </c>
    </row>
    <row r="22" spans="1:6" x14ac:dyDescent="0.25">
      <c r="A22" t="s">
        <v>56</v>
      </c>
      <c r="B22">
        <v>2</v>
      </c>
      <c r="C22" s="2">
        <v>219.34</v>
      </c>
    </row>
    <row r="23" spans="1:6" x14ac:dyDescent="0.25">
      <c r="A23" t="s">
        <v>57</v>
      </c>
      <c r="B23">
        <v>6</v>
      </c>
      <c r="C23" s="2">
        <v>363.54</v>
      </c>
    </row>
    <row r="24" spans="1:6" x14ac:dyDescent="0.25">
      <c r="C24" s="3">
        <f>SUM(C15:C23)</f>
        <v>21415.93</v>
      </c>
      <c r="F24" s="4">
        <f>E13-C24</f>
        <v>70979.989999999991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Resumo</vt:lpstr>
      <vt:lpstr>2303167</vt:lpstr>
      <vt:lpstr>2303892</vt:lpstr>
      <vt:lpstr>2306336</vt:lpstr>
      <vt:lpstr>2436469</vt:lpstr>
      <vt:lpstr>2490935</vt:lpstr>
      <vt:lpstr>2491249</vt:lpstr>
      <vt:lpstr>2521296</vt:lpstr>
      <vt:lpstr>2521695</vt:lpstr>
      <vt:lpstr>2521792</vt:lpstr>
      <vt:lpstr>2521873</vt:lpstr>
      <vt:lpstr>2522411</vt:lpstr>
      <vt:lpstr>2522691</vt:lpstr>
      <vt:lpstr>2543079</vt:lpstr>
      <vt:lpstr>2558246</vt:lpstr>
      <vt:lpstr>2558254</vt:lpstr>
      <vt:lpstr>2568713</vt:lpstr>
      <vt:lpstr>2744937</vt:lpstr>
      <vt:lpstr>6854729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2024-09-12T17:01:24Z</cp:lastPrinted>
  <dcterms:created xsi:type="dcterms:W3CDTF">2024-09-12T16:55:06Z</dcterms:created>
  <dcterms:modified xsi:type="dcterms:W3CDTF">2024-09-13T17:25:15Z</dcterms:modified>
</cp:coreProperties>
</file>