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ulho\Financeiro\"/>
    </mc:Choice>
  </mc:AlternateContent>
  <xr:revisionPtr revIDLastSave="0" documentId="13_ncr:1_{13050D96-3E0B-469D-B776-0E36D9E2376A}" xr6:coauthVersionLast="47" xr6:coauthVersionMax="47" xr10:uidLastSave="{00000000-0000-0000-0000-000000000000}"/>
  <bookViews>
    <workbookView xWindow="-120" yWindow="-120" windowWidth="29040" windowHeight="15720" activeTab="1" xr2:uid="{44AA6D1B-70B8-48AD-B6A0-ABE738BE6FFA}"/>
  </bookViews>
  <sheets>
    <sheet name="Total" sheetId="4" r:id="rId1"/>
    <sheet name="Financeiro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7" i="5" l="1"/>
  <c r="H16" i="5"/>
  <c r="H13" i="5"/>
  <c r="H47" i="5"/>
  <c r="H46" i="5"/>
  <c r="H19" i="5"/>
  <c r="E19" i="5"/>
  <c r="D71" i="5"/>
  <c r="E71" i="5"/>
  <c r="J71" i="5"/>
  <c r="I71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8" i="5"/>
  <c r="H39" i="5"/>
  <c r="H40" i="5"/>
  <c r="H41" i="5"/>
  <c r="H42" i="5"/>
  <c r="H43" i="5"/>
  <c r="H44" i="5"/>
  <c r="H45" i="5"/>
  <c r="H48" i="5"/>
  <c r="H49" i="5"/>
  <c r="H50" i="5"/>
  <c r="H51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18" i="5"/>
  <c r="H4" i="5"/>
  <c r="H5" i="5"/>
  <c r="H6" i="5"/>
  <c r="H7" i="5"/>
  <c r="H8" i="5"/>
  <c r="H9" i="5"/>
  <c r="H10" i="5"/>
  <c r="H11" i="5"/>
  <c r="H12" i="5"/>
  <c r="H14" i="5"/>
  <c r="H3" i="5"/>
  <c r="G71" i="5"/>
  <c r="F71" i="5"/>
  <c r="C71" i="5"/>
  <c r="H71" i="5" l="1"/>
  <c r="C68" i="4" l="1"/>
</calcChain>
</file>

<file path=xl/sharedStrings.xml><?xml version="1.0" encoding="utf-8"?>
<sst xmlns="http://schemas.openxmlformats.org/spreadsheetml/2006/main" count="284" uniqueCount="117">
  <si>
    <t>Estabelecimentos CNES-SC</t>
  </si>
  <si>
    <t>Total</t>
  </si>
  <si>
    <t>7486596 HOSPITAL REGIONAL DE BIGUACU HELMUTH NASS</t>
  </si>
  <si>
    <t>420230 Biguaçu</t>
  </si>
  <si>
    <t>2522209 HOSPITAL MISERICORDIA</t>
  </si>
  <si>
    <t>420240 Blumenau</t>
  </si>
  <si>
    <t>2558246 HOSPITAL SANTA ISABEL</t>
  </si>
  <si>
    <t>3123251 HOSPITAL DE OLHOS DE BLUMENAU</t>
  </si>
  <si>
    <t>3180948 CLINICA DE OLHOS DR ROBERTO VON HERTWIG</t>
  </si>
  <si>
    <t>3181308 BOTELHO HOSPITAL DIA DA VISAO</t>
  </si>
  <si>
    <t>4575407 COB CENTRO OFTALMOLOGICO DE BLUMENAU</t>
  </si>
  <si>
    <t>2522411 HOSPITAL AZAMBUJA</t>
  </si>
  <si>
    <t>420290 Brusque</t>
  </si>
  <si>
    <t>2522489 ASSOCIACAO HOSPITAL E MATERNIDADE DOM JOAQUIM</t>
  </si>
  <si>
    <t>2491249 HOSPITAL SANTA CRUZ DE CANOINHAS</t>
  </si>
  <si>
    <t>420380 Canoinhas</t>
  </si>
  <si>
    <t>2701464 CIS AMOSC</t>
  </si>
  <si>
    <t>420420 Chapecó</t>
  </si>
  <si>
    <t>0610062 HOSPITAL DE OLHOS DE CONCORDIA LTDA</t>
  </si>
  <si>
    <t>420430 Concórdia</t>
  </si>
  <si>
    <t>2303892 HOSPITAL SAO FRANCISCO</t>
  </si>
  <si>
    <t>2688786 OFTALMOCENTER CONCORDIA</t>
  </si>
  <si>
    <t>5164222 NIEDERAUER CLINICA DE OLHOS HOSPITAL DIA LTDA</t>
  </si>
  <si>
    <t>0366323 HOSPITAL DIA MARIA SCHMITT</t>
  </si>
  <si>
    <t>420460 Criciúma</t>
  </si>
  <si>
    <t>2541343 CLINICA DE OLHOS PEREIRA</t>
  </si>
  <si>
    <t>6567274 CLINICA DE OLHOS ANTONELLI</t>
  </si>
  <si>
    <t>9530053 DARIO ANTONELLI OFTALMOLOGIA LTDA</t>
  </si>
  <si>
    <t>9712038 HOSPITAL DE OLHOS DE CRICIUMA</t>
  </si>
  <si>
    <t>9819371 CLINICA MEDICA CORAL</t>
  </si>
  <si>
    <t>0019259 POLICLINICA MUNICIPAL CONTINENTE</t>
  </si>
  <si>
    <t>420540 Florianópolis</t>
  </si>
  <si>
    <t>4564812 MULTI HOSPITAL</t>
  </si>
  <si>
    <t>2521873 HOSPITAL BEATRIZ RAMOS</t>
  </si>
  <si>
    <t>420750 Indaial</t>
  </si>
  <si>
    <t>2522691 HOSPITAL E MATERNIDADE MARIETA KONDER BORNHAUSEN</t>
  </si>
  <si>
    <t>420820 Itajaí</t>
  </si>
  <si>
    <t>2303167 HOSPITAL SANTO ANTONIO DE ITAPEMA</t>
  </si>
  <si>
    <t>420830 Itapema</t>
  </si>
  <si>
    <t>2306336 HOSPITAL SAO JOSE</t>
  </si>
  <si>
    <t>420890 Jaraguá do Sul</t>
  </si>
  <si>
    <t>2306344 HOSPITAL JARAGUA</t>
  </si>
  <si>
    <t>9717463 HOSPITAL DA VISAO JARAGUA DO SUL</t>
  </si>
  <si>
    <t>2521296 HOSPITAL BETHESDA</t>
  </si>
  <si>
    <t>420910 Joinville</t>
  </si>
  <si>
    <t>5195756 CIS NORDESTE SC</t>
  </si>
  <si>
    <t>7728557 BOJ FILIAL</t>
  </si>
  <si>
    <t>9175849 OPHTALMUS CLINICA DE OLHOS CC</t>
  </si>
  <si>
    <t>9359397 HOSPITAL DA VISAO JOINVILLE</t>
  </si>
  <si>
    <t>2662914 HOSPITAL SEARA DO BEM MATERNO E INFANTIL</t>
  </si>
  <si>
    <t>420930 Lages</t>
  </si>
  <si>
    <t>3590909 HOSPITAL DA VISAO</t>
  </si>
  <si>
    <t>3649113 POLICLINICA AMURES</t>
  </si>
  <si>
    <t>2672154 HOSPITAL HOSCOLA</t>
  </si>
  <si>
    <t>421000 Luiz Alves</t>
  </si>
  <si>
    <t>7847777 HOSPITAL JOAO SCHREIBER</t>
  </si>
  <si>
    <t>421060 Massaranduba</t>
  </si>
  <si>
    <t>2778831 HOSPITAL NOSSA SENHORA DA IMACULADA CONCEICAO</t>
  </si>
  <si>
    <t>421150 Nova Trento</t>
  </si>
  <si>
    <t>4514882 HOSPITAL DOS OLHOS LIONS DE SANTA CATARINA</t>
  </si>
  <si>
    <t>421190 Palhoça</t>
  </si>
  <si>
    <t>2379627 HOSPITAL SAMARIA</t>
  </si>
  <si>
    <t>421480 Rio do Sul</t>
  </si>
  <si>
    <t>2568713 HOSPITAL REGIONAL ALTO VALE</t>
  </si>
  <si>
    <t>2641445 POLICLINICA DE REFERENCIA REGIONAL RIO DO SUL</t>
  </si>
  <si>
    <t>2884402 INSTITUTO WSC DE OFTALMOLOGIA</t>
  </si>
  <si>
    <t>5458471 INSTITUTO DE OLHOS ALTO VALE</t>
  </si>
  <si>
    <t>2521695 HOSPITAL RIO NEGRINHO</t>
  </si>
  <si>
    <t>421500 Rio Negrinho</t>
  </si>
  <si>
    <t>2418177 HOSPITAL SAO FRANCISCO DE ASSIS</t>
  </si>
  <si>
    <t>421570 Santo Amaro da Imperatriz</t>
  </si>
  <si>
    <t>2521792 HOSPITAL E MATERNIDADE SAGRADA FAMILIA</t>
  </si>
  <si>
    <t>421580 São Bento do Sul</t>
  </si>
  <si>
    <t>2490935 HOSPITAL FELIX DA COSTA GOMES</t>
  </si>
  <si>
    <t>421830 Três Barras</t>
  </si>
  <si>
    <t>Municípios-SC</t>
  </si>
  <si>
    <t>6854729 HOSPITAL MUNICIPAL RUTH CARDOSO</t>
  </si>
  <si>
    <t>420200 Balneário Camboriú</t>
  </si>
  <si>
    <t>2552841 POLICLINICA LINDOLF BELL</t>
  </si>
  <si>
    <t>2558254 HOSPITAL SANTO ANTONIO</t>
  </si>
  <si>
    <t>0019402 INSTITUTO DE ENSINO E PESQUISA DR IRINEU MAY BRODBECK</t>
  </si>
  <si>
    <t>2691485 HOSPITAL DE GASPAR</t>
  </si>
  <si>
    <t>420590 Gaspar</t>
  </si>
  <si>
    <t>2492342 HOSPITAL SANTO ANTONIO GUARAMIRIM</t>
  </si>
  <si>
    <t>420650 Guaramirim</t>
  </si>
  <si>
    <t>2744937 HOSPITAL INFANTIL PEQUENO ANJO</t>
  </si>
  <si>
    <t>2436469 HOSPITAL MUNICIPAL SAO JOSE</t>
  </si>
  <si>
    <t>2504316 HOSPITAL NOSSA SENHORA DOS PRAZERES</t>
  </si>
  <si>
    <t>2558017 HOSPITAL DE CARIDADE S B J DOS PASSOS</t>
  </si>
  <si>
    <t>420940 Laguna</t>
  </si>
  <si>
    <t>2543079 HOSPITAL MUNICIPAL SAO LUCAS</t>
  </si>
  <si>
    <t>421030 Major Vieira</t>
  </si>
  <si>
    <t>2674327 HOSPITAL NOSSA SENHORA DOS NAVEGANTES</t>
  </si>
  <si>
    <t>421130 Navegantes</t>
  </si>
  <si>
    <t>2555840 FUNDACAO HOSPITALAR SANTA OTILIA</t>
  </si>
  <si>
    <t>421170 Orleans</t>
  </si>
  <si>
    <t>2418967 HOSPITAL MONSENHOR JOSE LOCKS DE SAO JOAO BATISTA</t>
  </si>
  <si>
    <t>421630 São João Batista</t>
  </si>
  <si>
    <t>2304155 HOSPITAL SAO ROQUE DE SEARA</t>
  </si>
  <si>
    <t>421750 Seara</t>
  </si>
  <si>
    <t>2419653 HOSPITAL NOSSA SENHORA DA CONCEICAO HNSC</t>
  </si>
  <si>
    <t>421900 Urussanga</t>
  </si>
  <si>
    <t>Subtotal</t>
  </si>
  <si>
    <t>Negativos</t>
  </si>
  <si>
    <t xml:space="preserve"> Estabelecimentos CNES-SC </t>
  </si>
  <si>
    <t>Crédito</t>
  </si>
  <si>
    <t>Débito</t>
  </si>
  <si>
    <t>Desconto FAEC</t>
  </si>
  <si>
    <t>Negativos FAEC</t>
  </si>
  <si>
    <t>Julho</t>
  </si>
  <si>
    <t>Junho</t>
  </si>
  <si>
    <t>2691523 HCC HOSPITAL CIRURGICO CAMBORIU</t>
  </si>
  <si>
    <t>420320 Camboriú</t>
  </si>
  <si>
    <t>7105088 HOSPITAL MUNICIPAL NOSSA SENHORA DA GRACA</t>
  </si>
  <si>
    <t>421620 São Francisco do Sul</t>
  </si>
  <si>
    <t>Reproc.</t>
  </si>
  <si>
    <t>Duplo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</si>
</sst>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0" fontId="2" fillId="0" borderId="1" xfId="0" applyFont="1" applyBorder="1"/>
    <xf numFmtId="44" fontId="2" fillId="0" borderId="1" xfId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A1214-BD0D-4166-8238-F3C395D98101}">
  <dimension ref="A1:C68"/>
  <sheetViews>
    <sheetView topLeftCell="A31" workbookViewId="0">
      <selection activeCell="C50" sqref="C50"/>
    </sheetView>
  </sheetViews>
  <sheetFormatPr defaultRowHeight="15" x14ac:dyDescent="0.25"/>
  <cols>
    <col min="1" max="1" width="63.7109375" bestFit="1" customWidth="1"/>
    <col min="2" max="2" width="31.5703125" bestFit="1" customWidth="1"/>
    <col min="3" max="3" width="16.85546875" bestFit="1" customWidth="1"/>
  </cols>
  <sheetData>
    <row r="1" spans="1:3" x14ac:dyDescent="0.25">
      <c r="A1" t="s">
        <v>0</v>
      </c>
      <c r="C1" s="1" t="s">
        <v>1</v>
      </c>
    </row>
    <row r="2" spans="1:3" x14ac:dyDescent="0.25">
      <c r="A2" t="s">
        <v>76</v>
      </c>
      <c r="B2" t="s">
        <v>77</v>
      </c>
      <c r="C2" s="1">
        <v>42635.65</v>
      </c>
    </row>
    <row r="3" spans="1:3" x14ac:dyDescent="0.25">
      <c r="A3" t="s">
        <v>2</v>
      </c>
      <c r="B3" t="s">
        <v>3</v>
      </c>
      <c r="C3" s="1">
        <v>321971.16000000003</v>
      </c>
    </row>
    <row r="4" spans="1:3" x14ac:dyDescent="0.25">
      <c r="A4" t="s">
        <v>4</v>
      </c>
      <c r="B4" t="s">
        <v>5</v>
      </c>
      <c r="C4" s="1">
        <v>421969.37</v>
      </c>
    </row>
    <row r="5" spans="1:3" x14ac:dyDescent="0.25">
      <c r="A5" t="s">
        <v>78</v>
      </c>
      <c r="B5" t="s">
        <v>5</v>
      </c>
      <c r="C5" s="1">
        <v>73164.66</v>
      </c>
    </row>
    <row r="6" spans="1:3" x14ac:dyDescent="0.25">
      <c r="A6" t="s">
        <v>6</v>
      </c>
      <c r="B6" t="s">
        <v>5</v>
      </c>
      <c r="C6" s="1">
        <v>332383.31</v>
      </c>
    </row>
    <row r="7" spans="1:3" x14ac:dyDescent="0.25">
      <c r="A7" t="s">
        <v>79</v>
      </c>
      <c r="B7" t="s">
        <v>5</v>
      </c>
      <c r="C7" s="1">
        <v>1070138.8499999999</v>
      </c>
    </row>
    <row r="8" spans="1:3" x14ac:dyDescent="0.25">
      <c r="A8" t="s">
        <v>7</v>
      </c>
      <c r="B8" t="s">
        <v>5</v>
      </c>
      <c r="C8" s="1">
        <v>285937.78999999998</v>
      </c>
    </row>
    <row r="9" spans="1:3" x14ac:dyDescent="0.25">
      <c r="A9" t="s">
        <v>8</v>
      </c>
      <c r="B9" t="s">
        <v>5</v>
      </c>
      <c r="C9" s="1">
        <v>30596.15</v>
      </c>
    </row>
    <row r="10" spans="1:3" x14ac:dyDescent="0.25">
      <c r="A10" t="s">
        <v>9</v>
      </c>
      <c r="B10" t="s">
        <v>5</v>
      </c>
      <c r="C10" s="1">
        <v>3383.1</v>
      </c>
    </row>
    <row r="11" spans="1:3" x14ac:dyDescent="0.25">
      <c r="A11" t="s">
        <v>10</v>
      </c>
      <c r="B11" t="s">
        <v>5</v>
      </c>
      <c r="C11" s="1">
        <v>537838.06999999995</v>
      </c>
    </row>
    <row r="12" spans="1:3" x14ac:dyDescent="0.25">
      <c r="A12" t="s">
        <v>11</v>
      </c>
      <c r="B12" t="s">
        <v>12</v>
      </c>
      <c r="C12" s="1">
        <v>162530.61000000002</v>
      </c>
    </row>
    <row r="13" spans="1:3" x14ac:dyDescent="0.25">
      <c r="A13" t="s">
        <v>13</v>
      </c>
      <c r="B13" t="s">
        <v>12</v>
      </c>
      <c r="C13" s="1">
        <v>106651.68000000001</v>
      </c>
    </row>
    <row r="14" spans="1:3" x14ac:dyDescent="0.25">
      <c r="A14" t="s">
        <v>14</v>
      </c>
      <c r="B14" t="s">
        <v>15</v>
      </c>
      <c r="C14" s="1">
        <v>446521.48000000004</v>
      </c>
    </row>
    <row r="15" spans="1:3" x14ac:dyDescent="0.25">
      <c r="A15" t="s">
        <v>16</v>
      </c>
      <c r="B15" t="s">
        <v>17</v>
      </c>
      <c r="C15" s="1">
        <v>33600</v>
      </c>
    </row>
    <row r="16" spans="1:3" x14ac:dyDescent="0.25">
      <c r="A16" t="s">
        <v>18</v>
      </c>
      <c r="B16" t="s">
        <v>19</v>
      </c>
      <c r="C16" s="1">
        <v>52350.409999999996</v>
      </c>
    </row>
    <row r="17" spans="1:3" x14ac:dyDescent="0.25">
      <c r="A17" t="s">
        <v>20</v>
      </c>
      <c r="B17" t="s">
        <v>19</v>
      </c>
      <c r="C17" s="1">
        <v>373197.90000000008</v>
      </c>
    </row>
    <row r="18" spans="1:3" x14ac:dyDescent="0.25">
      <c r="A18" t="s">
        <v>21</v>
      </c>
      <c r="B18" t="s">
        <v>19</v>
      </c>
      <c r="C18" s="1">
        <v>2514.6</v>
      </c>
    </row>
    <row r="19" spans="1:3" x14ac:dyDescent="0.25">
      <c r="A19" t="s">
        <v>22</v>
      </c>
      <c r="B19" t="s">
        <v>19</v>
      </c>
      <c r="C19" s="1">
        <v>128763.44999999998</v>
      </c>
    </row>
    <row r="20" spans="1:3" x14ac:dyDescent="0.25">
      <c r="A20" t="s">
        <v>23</v>
      </c>
      <c r="B20" t="s">
        <v>24</v>
      </c>
      <c r="C20" s="1">
        <v>187650</v>
      </c>
    </row>
    <row r="21" spans="1:3" x14ac:dyDescent="0.25">
      <c r="A21" t="s">
        <v>25</v>
      </c>
      <c r="B21" t="s">
        <v>24</v>
      </c>
      <c r="C21" s="1">
        <v>24995.85</v>
      </c>
    </row>
    <row r="22" spans="1:3" x14ac:dyDescent="0.25">
      <c r="A22" t="s">
        <v>26</v>
      </c>
      <c r="B22" t="s">
        <v>24</v>
      </c>
      <c r="C22" s="1">
        <v>289860.63</v>
      </c>
    </row>
    <row r="23" spans="1:3" x14ac:dyDescent="0.25">
      <c r="A23" t="s">
        <v>27</v>
      </c>
      <c r="B23" t="s">
        <v>24</v>
      </c>
      <c r="C23" s="1">
        <v>8863.64</v>
      </c>
    </row>
    <row r="24" spans="1:3" x14ac:dyDescent="0.25">
      <c r="A24" t="s">
        <v>28</v>
      </c>
      <c r="B24" t="s">
        <v>24</v>
      </c>
      <c r="C24" s="1">
        <v>1610556.9899999998</v>
      </c>
    </row>
    <row r="25" spans="1:3" x14ac:dyDescent="0.25">
      <c r="A25" t="s">
        <v>29</v>
      </c>
      <c r="B25" t="s">
        <v>24</v>
      </c>
      <c r="C25" s="1">
        <v>34110.28</v>
      </c>
    </row>
    <row r="26" spans="1:3" x14ac:dyDescent="0.25">
      <c r="A26" t="s">
        <v>30</v>
      </c>
      <c r="B26" t="s">
        <v>31</v>
      </c>
      <c r="C26" s="1">
        <v>450</v>
      </c>
    </row>
    <row r="27" spans="1:3" x14ac:dyDescent="0.25">
      <c r="A27" t="s">
        <v>80</v>
      </c>
      <c r="B27" t="s">
        <v>31</v>
      </c>
      <c r="C27" s="1">
        <v>749.64</v>
      </c>
    </row>
    <row r="28" spans="1:3" x14ac:dyDescent="0.25">
      <c r="A28" t="s">
        <v>32</v>
      </c>
      <c r="B28" t="s">
        <v>31</v>
      </c>
      <c r="C28" s="1">
        <v>360793.97</v>
      </c>
    </row>
    <row r="29" spans="1:3" x14ac:dyDescent="0.25">
      <c r="A29" t="s">
        <v>81</v>
      </c>
      <c r="B29" t="s">
        <v>82</v>
      </c>
      <c r="C29" s="1">
        <v>218997.85</v>
      </c>
    </row>
    <row r="30" spans="1:3" x14ac:dyDescent="0.25">
      <c r="A30" t="s">
        <v>83</v>
      </c>
      <c r="B30" t="s">
        <v>84</v>
      </c>
      <c r="C30" s="1">
        <v>544671.84</v>
      </c>
    </row>
    <row r="31" spans="1:3" x14ac:dyDescent="0.25">
      <c r="A31" t="s">
        <v>33</v>
      </c>
      <c r="B31" t="s">
        <v>34</v>
      </c>
      <c r="C31" s="1">
        <v>429683.28</v>
      </c>
    </row>
    <row r="32" spans="1:3" x14ac:dyDescent="0.25">
      <c r="A32" t="s">
        <v>35</v>
      </c>
      <c r="B32" t="s">
        <v>36</v>
      </c>
      <c r="C32" s="1">
        <v>1664466.8099999998</v>
      </c>
    </row>
    <row r="33" spans="1:3" x14ac:dyDescent="0.25">
      <c r="A33" t="s">
        <v>85</v>
      </c>
      <c r="B33" t="s">
        <v>36</v>
      </c>
      <c r="C33" s="1">
        <v>282935.93</v>
      </c>
    </row>
    <row r="34" spans="1:3" x14ac:dyDescent="0.25">
      <c r="A34" t="s">
        <v>37</v>
      </c>
      <c r="B34" t="s">
        <v>38</v>
      </c>
      <c r="C34" s="1">
        <v>376391.10000000003</v>
      </c>
    </row>
    <row r="35" spans="1:3" x14ac:dyDescent="0.25">
      <c r="A35" t="s">
        <v>39</v>
      </c>
      <c r="B35" t="s">
        <v>40</v>
      </c>
      <c r="C35" s="1">
        <v>908399.3600000001</v>
      </c>
    </row>
    <row r="36" spans="1:3" x14ac:dyDescent="0.25">
      <c r="A36" t="s">
        <v>41</v>
      </c>
      <c r="B36" t="s">
        <v>40</v>
      </c>
      <c r="C36" s="1">
        <v>655510.70999999985</v>
      </c>
    </row>
    <row r="37" spans="1:3" x14ac:dyDescent="0.25">
      <c r="A37" t="s">
        <v>42</v>
      </c>
      <c r="B37" t="s">
        <v>40</v>
      </c>
      <c r="C37" s="1">
        <v>251599.8</v>
      </c>
    </row>
    <row r="38" spans="1:3" x14ac:dyDescent="0.25">
      <c r="A38" t="s">
        <v>86</v>
      </c>
      <c r="B38" t="s">
        <v>44</v>
      </c>
      <c r="C38" s="1">
        <v>302437.5</v>
      </c>
    </row>
    <row r="39" spans="1:3" x14ac:dyDescent="0.25">
      <c r="A39" t="s">
        <v>43</v>
      </c>
      <c r="B39" t="s">
        <v>44</v>
      </c>
      <c r="C39" s="1">
        <v>4899432.8899999997</v>
      </c>
    </row>
    <row r="40" spans="1:3" x14ac:dyDescent="0.25">
      <c r="A40" t="s">
        <v>45</v>
      </c>
      <c r="B40" t="s">
        <v>44</v>
      </c>
      <c r="C40" s="1">
        <v>42854.400000000001</v>
      </c>
    </row>
    <row r="41" spans="1:3" x14ac:dyDescent="0.25">
      <c r="A41" t="s">
        <v>46</v>
      </c>
      <c r="B41" t="s">
        <v>44</v>
      </c>
      <c r="C41" s="1">
        <v>504985.08</v>
      </c>
    </row>
    <row r="42" spans="1:3" x14ac:dyDescent="0.25">
      <c r="A42" t="s">
        <v>47</v>
      </c>
      <c r="B42" t="s">
        <v>44</v>
      </c>
      <c r="C42" s="1">
        <v>259247.35</v>
      </c>
    </row>
    <row r="43" spans="1:3" x14ac:dyDescent="0.25">
      <c r="A43" t="s">
        <v>48</v>
      </c>
      <c r="B43" t="s">
        <v>44</v>
      </c>
      <c r="C43" s="1">
        <v>611717.01</v>
      </c>
    </row>
    <row r="44" spans="1:3" x14ac:dyDescent="0.25">
      <c r="A44" t="s">
        <v>87</v>
      </c>
      <c r="B44" t="s">
        <v>50</v>
      </c>
      <c r="C44" s="1">
        <v>160463.31000000003</v>
      </c>
    </row>
    <row r="45" spans="1:3" x14ac:dyDescent="0.25">
      <c r="A45" t="s">
        <v>49</v>
      </c>
      <c r="B45" t="s">
        <v>50</v>
      </c>
      <c r="C45" s="1">
        <v>397574.77</v>
      </c>
    </row>
    <row r="46" spans="1:3" x14ac:dyDescent="0.25">
      <c r="A46" t="s">
        <v>51</v>
      </c>
      <c r="B46" t="s">
        <v>50</v>
      </c>
      <c r="C46" s="1">
        <v>184116.47999999998</v>
      </c>
    </row>
    <row r="47" spans="1:3" x14ac:dyDescent="0.25">
      <c r="A47" t="s">
        <v>52</v>
      </c>
      <c r="B47" t="s">
        <v>50</v>
      </c>
      <c r="C47" s="1">
        <v>7543.7999999999993</v>
      </c>
    </row>
    <row r="48" spans="1:3" x14ac:dyDescent="0.25">
      <c r="A48" t="s">
        <v>88</v>
      </c>
      <c r="B48" t="s">
        <v>89</v>
      </c>
      <c r="C48" s="1">
        <v>12715.55</v>
      </c>
    </row>
    <row r="49" spans="1:3" x14ac:dyDescent="0.25">
      <c r="A49" t="s">
        <v>53</v>
      </c>
      <c r="B49" t="s">
        <v>54</v>
      </c>
      <c r="C49" s="1">
        <v>601866.42000000004</v>
      </c>
    </row>
    <row r="50" spans="1:3" x14ac:dyDescent="0.25">
      <c r="A50" t="s">
        <v>90</v>
      </c>
      <c r="B50" t="s">
        <v>91</v>
      </c>
      <c r="C50" s="1">
        <v>1220.1199999999999</v>
      </c>
    </row>
    <row r="51" spans="1:3" x14ac:dyDescent="0.25">
      <c r="A51" t="s">
        <v>55</v>
      </c>
      <c r="B51" t="s">
        <v>56</v>
      </c>
      <c r="C51" s="1">
        <v>183962.53999999998</v>
      </c>
    </row>
    <row r="52" spans="1:3" x14ac:dyDescent="0.25">
      <c r="A52" t="s">
        <v>92</v>
      </c>
      <c r="B52" t="s">
        <v>93</v>
      </c>
      <c r="C52" s="1">
        <v>43762.11</v>
      </c>
    </row>
    <row r="53" spans="1:3" x14ac:dyDescent="0.25">
      <c r="A53" t="s">
        <v>57</v>
      </c>
      <c r="B53" t="s">
        <v>58</v>
      </c>
      <c r="C53" s="1">
        <v>267581.58999999997</v>
      </c>
    </row>
    <row r="54" spans="1:3" x14ac:dyDescent="0.25">
      <c r="A54" t="s">
        <v>94</v>
      </c>
      <c r="B54" t="s">
        <v>95</v>
      </c>
      <c r="C54" s="1">
        <v>116179.49</v>
      </c>
    </row>
    <row r="55" spans="1:3" x14ac:dyDescent="0.25">
      <c r="A55" t="s">
        <v>59</v>
      </c>
      <c r="B55" t="s">
        <v>60</v>
      </c>
      <c r="C55" s="1">
        <v>504240.45</v>
      </c>
    </row>
    <row r="56" spans="1:3" x14ac:dyDescent="0.25">
      <c r="A56" t="s">
        <v>61</v>
      </c>
      <c r="B56" t="s">
        <v>62</v>
      </c>
      <c r="C56" s="1">
        <v>168374.87</v>
      </c>
    </row>
    <row r="57" spans="1:3" x14ac:dyDescent="0.25">
      <c r="A57" t="s">
        <v>63</v>
      </c>
      <c r="B57" t="s">
        <v>62</v>
      </c>
      <c r="C57" s="1">
        <v>437608.45999999996</v>
      </c>
    </row>
    <row r="58" spans="1:3" x14ac:dyDescent="0.25">
      <c r="A58" t="s">
        <v>64</v>
      </c>
      <c r="B58" t="s">
        <v>62</v>
      </c>
      <c r="C58" s="1">
        <v>1200</v>
      </c>
    </row>
    <row r="59" spans="1:3" x14ac:dyDescent="0.25">
      <c r="A59" t="s">
        <v>65</v>
      </c>
      <c r="B59" t="s">
        <v>62</v>
      </c>
      <c r="C59" s="1">
        <v>27676.54</v>
      </c>
    </row>
    <row r="60" spans="1:3" x14ac:dyDescent="0.25">
      <c r="A60" t="s">
        <v>66</v>
      </c>
      <c r="B60" t="s">
        <v>62</v>
      </c>
      <c r="C60" s="1">
        <v>10517.100000000002</v>
      </c>
    </row>
    <row r="61" spans="1:3" x14ac:dyDescent="0.25">
      <c r="A61" t="s">
        <v>67</v>
      </c>
      <c r="B61" t="s">
        <v>68</v>
      </c>
      <c r="C61" s="1">
        <v>1285844.9199999997</v>
      </c>
    </row>
    <row r="62" spans="1:3" x14ac:dyDescent="0.25">
      <c r="A62" t="s">
        <v>69</v>
      </c>
      <c r="B62" t="s">
        <v>70</v>
      </c>
      <c r="C62" s="1">
        <v>1198739.54</v>
      </c>
    </row>
    <row r="63" spans="1:3" x14ac:dyDescent="0.25">
      <c r="A63" t="s">
        <v>71</v>
      </c>
      <c r="B63" t="s">
        <v>72</v>
      </c>
      <c r="C63" s="1">
        <v>381703.54</v>
      </c>
    </row>
    <row r="64" spans="1:3" x14ac:dyDescent="0.25">
      <c r="A64" t="s">
        <v>96</v>
      </c>
      <c r="B64" t="s">
        <v>97</v>
      </c>
      <c r="C64" s="1">
        <v>25052.079999999998</v>
      </c>
    </row>
    <row r="65" spans="1:3" x14ac:dyDescent="0.25">
      <c r="A65" t="s">
        <v>98</v>
      </c>
      <c r="B65" t="s">
        <v>99</v>
      </c>
      <c r="C65" s="1">
        <v>65490.479999999996</v>
      </c>
    </row>
    <row r="66" spans="1:3" x14ac:dyDescent="0.25">
      <c r="A66" t="s">
        <v>73</v>
      </c>
      <c r="B66" t="s">
        <v>74</v>
      </c>
      <c r="C66" s="1">
        <v>88487.97</v>
      </c>
    </row>
    <row r="67" spans="1:3" x14ac:dyDescent="0.25">
      <c r="A67" t="s">
        <v>100</v>
      </c>
      <c r="B67" t="s">
        <v>101</v>
      </c>
      <c r="C67" s="1">
        <v>206040.76</v>
      </c>
    </row>
    <row r="68" spans="1:3" x14ac:dyDescent="0.25">
      <c r="A68" t="s">
        <v>1</v>
      </c>
      <c r="C68" s="1">
        <f>SUM(C2:C67)</f>
        <v>25275473.039999995</v>
      </c>
    </row>
  </sheetData>
  <sortState xmlns:xlrd2="http://schemas.microsoft.com/office/spreadsheetml/2017/richdata2" ref="A2:C68">
    <sortCondition ref="B2:B68"/>
    <sortCondition ref="A2:A68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201A-3292-486F-AE10-878807919221}">
  <dimension ref="A1:J71"/>
  <sheetViews>
    <sheetView tabSelected="1" topLeftCell="A52" workbookViewId="0">
      <selection activeCell="E17" sqref="E17"/>
    </sheetView>
  </sheetViews>
  <sheetFormatPr defaultRowHeight="15" x14ac:dyDescent="0.25"/>
  <cols>
    <col min="1" max="1" width="63.7109375" bestFit="1" customWidth="1"/>
    <col min="2" max="2" width="31.5703125" bestFit="1" customWidth="1"/>
    <col min="3" max="3" width="16.85546875" bestFit="1" customWidth="1"/>
    <col min="4" max="5" width="16.85546875" customWidth="1"/>
    <col min="6" max="7" width="14.28515625" bestFit="1" customWidth="1"/>
    <col min="8" max="8" width="16.85546875" bestFit="1" customWidth="1"/>
    <col min="9" max="9" width="13.28515625" bestFit="1" customWidth="1"/>
    <col min="10" max="10" width="14.85546875" bestFit="1" customWidth="1"/>
  </cols>
  <sheetData>
    <row r="1" spans="1:10" x14ac:dyDescent="0.25">
      <c r="A1" s="2"/>
      <c r="B1" s="2"/>
      <c r="C1" s="8" t="s">
        <v>105</v>
      </c>
      <c r="D1" s="10"/>
      <c r="E1" s="9"/>
      <c r="F1" s="8" t="s">
        <v>106</v>
      </c>
      <c r="G1" s="9"/>
      <c r="H1" s="2"/>
      <c r="I1" s="2"/>
      <c r="J1" s="2"/>
    </row>
    <row r="2" spans="1:10" x14ac:dyDescent="0.25">
      <c r="A2" s="2" t="s">
        <v>104</v>
      </c>
      <c r="B2" s="2" t="s">
        <v>75</v>
      </c>
      <c r="C2" s="2" t="s">
        <v>109</v>
      </c>
      <c r="D2" s="2" t="s">
        <v>115</v>
      </c>
      <c r="E2" s="2" t="s">
        <v>116</v>
      </c>
      <c r="F2" s="2" t="s">
        <v>110</v>
      </c>
      <c r="G2" s="2" t="s">
        <v>107</v>
      </c>
      <c r="H2" s="2" t="s">
        <v>102</v>
      </c>
      <c r="I2" s="2" t="s">
        <v>103</v>
      </c>
      <c r="J2" s="2" t="s">
        <v>108</v>
      </c>
    </row>
    <row r="3" spans="1:10" x14ac:dyDescent="0.25">
      <c r="A3" s="3" t="s">
        <v>76</v>
      </c>
      <c r="B3" s="3" t="s">
        <v>77</v>
      </c>
      <c r="C3" s="4">
        <v>42635.65</v>
      </c>
      <c r="D3" s="4"/>
      <c r="E3" s="4"/>
      <c r="F3" s="3"/>
      <c r="G3" s="3"/>
      <c r="H3" s="5">
        <f>C3</f>
        <v>42635.65</v>
      </c>
      <c r="I3" s="3"/>
      <c r="J3" s="3"/>
    </row>
    <row r="4" spans="1:10" x14ac:dyDescent="0.25">
      <c r="A4" s="3" t="s">
        <v>2</v>
      </c>
      <c r="B4" s="3" t="s">
        <v>3</v>
      </c>
      <c r="C4" s="4">
        <v>321971.16000000003</v>
      </c>
      <c r="D4" s="4"/>
      <c r="E4" s="4"/>
      <c r="F4" s="3"/>
      <c r="G4" s="3"/>
      <c r="H4" s="5">
        <f t="shared" ref="H4:H67" si="0">C4</f>
        <v>321971.16000000003</v>
      </c>
      <c r="I4" s="3"/>
      <c r="J4" s="3"/>
    </row>
    <row r="5" spans="1:10" x14ac:dyDescent="0.25">
      <c r="A5" s="3" t="s">
        <v>4</v>
      </c>
      <c r="B5" s="3" t="s">
        <v>5</v>
      </c>
      <c r="C5" s="4">
        <v>421969.37</v>
      </c>
      <c r="D5" s="4"/>
      <c r="E5" s="4"/>
      <c r="F5" s="3"/>
      <c r="G5" s="3"/>
      <c r="H5" s="5">
        <f t="shared" si="0"/>
        <v>421969.37</v>
      </c>
      <c r="I5" s="3"/>
      <c r="J5" s="3"/>
    </row>
    <row r="6" spans="1:10" x14ac:dyDescent="0.25">
      <c r="A6" s="3" t="s">
        <v>78</v>
      </c>
      <c r="B6" s="3" t="s">
        <v>5</v>
      </c>
      <c r="C6" s="4">
        <v>73164.66</v>
      </c>
      <c r="D6" s="4"/>
      <c r="E6" s="4"/>
      <c r="F6" s="3"/>
      <c r="G6" s="3"/>
      <c r="H6" s="5">
        <f t="shared" si="0"/>
        <v>73164.66</v>
      </c>
      <c r="I6" s="3"/>
      <c r="J6" s="3"/>
    </row>
    <row r="7" spans="1:10" x14ac:dyDescent="0.25">
      <c r="A7" s="3" t="s">
        <v>6</v>
      </c>
      <c r="B7" s="3" t="s">
        <v>5</v>
      </c>
      <c r="C7" s="4">
        <v>332383.31</v>
      </c>
      <c r="D7" s="4"/>
      <c r="E7" s="4"/>
      <c r="F7" s="3"/>
      <c r="G7" s="3"/>
      <c r="H7" s="5">
        <f t="shared" si="0"/>
        <v>332383.31</v>
      </c>
      <c r="I7" s="3"/>
      <c r="J7" s="3"/>
    </row>
    <row r="8" spans="1:10" x14ac:dyDescent="0.25">
      <c r="A8" s="3" t="s">
        <v>79</v>
      </c>
      <c r="B8" s="3" t="s">
        <v>5</v>
      </c>
      <c r="C8" s="4">
        <v>1070138.8499999999</v>
      </c>
      <c r="D8" s="4"/>
      <c r="E8" s="4"/>
      <c r="F8" s="3"/>
      <c r="G8" s="3"/>
      <c r="H8" s="5">
        <f t="shared" si="0"/>
        <v>1070138.8499999999</v>
      </c>
      <c r="I8" s="3"/>
      <c r="J8" s="3"/>
    </row>
    <row r="9" spans="1:10" x14ac:dyDescent="0.25">
      <c r="A9" s="3" t="s">
        <v>7</v>
      </c>
      <c r="B9" s="3" t="s">
        <v>5</v>
      </c>
      <c r="C9" s="4">
        <v>285937.78999999998</v>
      </c>
      <c r="D9" s="4"/>
      <c r="E9" s="4"/>
      <c r="F9" s="3"/>
      <c r="G9" s="3"/>
      <c r="H9" s="5">
        <f t="shared" si="0"/>
        <v>285937.78999999998</v>
      </c>
      <c r="I9" s="3"/>
      <c r="J9" s="3"/>
    </row>
    <row r="10" spans="1:10" x14ac:dyDescent="0.25">
      <c r="A10" s="3" t="s">
        <v>8</v>
      </c>
      <c r="B10" s="3" t="s">
        <v>5</v>
      </c>
      <c r="C10" s="4">
        <v>30596.15</v>
      </c>
      <c r="D10" s="4"/>
      <c r="E10" s="4"/>
      <c r="F10" s="3"/>
      <c r="G10" s="3"/>
      <c r="H10" s="5">
        <f t="shared" si="0"/>
        <v>30596.15</v>
      </c>
      <c r="I10" s="3"/>
      <c r="J10" s="3"/>
    </row>
    <row r="11" spans="1:10" x14ac:dyDescent="0.25">
      <c r="A11" s="3" t="s">
        <v>9</v>
      </c>
      <c r="B11" s="3" t="s">
        <v>5</v>
      </c>
      <c r="C11" s="4">
        <v>3383.1</v>
      </c>
      <c r="D11" s="4"/>
      <c r="E11" s="4"/>
      <c r="F11" s="3"/>
      <c r="G11" s="3"/>
      <c r="H11" s="5">
        <f t="shared" si="0"/>
        <v>3383.1</v>
      </c>
      <c r="I11" s="3"/>
      <c r="J11" s="3"/>
    </row>
    <row r="12" spans="1:10" x14ac:dyDescent="0.25">
      <c r="A12" s="3" t="s">
        <v>10</v>
      </c>
      <c r="B12" s="3" t="s">
        <v>5</v>
      </c>
      <c r="C12" s="4">
        <v>537838.06999999995</v>
      </c>
      <c r="D12" s="4"/>
      <c r="E12" s="4"/>
      <c r="F12" s="3"/>
      <c r="G12" s="3"/>
      <c r="H12" s="5">
        <f t="shared" si="0"/>
        <v>537838.06999999995</v>
      </c>
      <c r="I12" s="3"/>
      <c r="J12" s="3"/>
    </row>
    <row r="13" spans="1:10" x14ac:dyDescent="0.25">
      <c r="A13" s="3" t="s">
        <v>11</v>
      </c>
      <c r="B13" s="3" t="s">
        <v>12</v>
      </c>
      <c r="C13" s="4">
        <v>162530.61000000002</v>
      </c>
      <c r="D13" s="4"/>
      <c r="E13" s="4">
        <v>500</v>
      </c>
      <c r="F13" s="3"/>
      <c r="G13" s="3"/>
      <c r="H13" s="5">
        <f>C13+E13</f>
        <v>163030.61000000002</v>
      </c>
      <c r="I13" s="3"/>
      <c r="J13" s="3"/>
    </row>
    <row r="14" spans="1:10" x14ac:dyDescent="0.25">
      <c r="A14" s="3" t="s">
        <v>13</v>
      </c>
      <c r="B14" s="3" t="s">
        <v>12</v>
      </c>
      <c r="C14" s="4">
        <v>106651.68000000001</v>
      </c>
      <c r="D14" s="4"/>
      <c r="E14" s="4"/>
      <c r="F14" s="3"/>
      <c r="G14" s="3"/>
      <c r="H14" s="5">
        <f t="shared" si="0"/>
        <v>106651.68000000001</v>
      </c>
      <c r="I14" s="3"/>
      <c r="J14" s="3"/>
    </row>
    <row r="15" spans="1:10" x14ac:dyDescent="0.25">
      <c r="A15" s="3" t="s">
        <v>111</v>
      </c>
      <c r="B15" s="3" t="s">
        <v>112</v>
      </c>
      <c r="C15" s="4">
        <v>0</v>
      </c>
      <c r="D15" s="4"/>
      <c r="E15" s="4"/>
      <c r="F15" s="4">
        <v>-82343.92</v>
      </c>
      <c r="G15" s="4">
        <v>-107319.48</v>
      </c>
      <c r="H15" s="5">
        <v>0</v>
      </c>
      <c r="I15" s="4">
        <v>-82343.92</v>
      </c>
      <c r="J15" s="4">
        <v>-107319.48</v>
      </c>
    </row>
    <row r="16" spans="1:10" x14ac:dyDescent="0.25">
      <c r="A16" s="3" t="s">
        <v>14</v>
      </c>
      <c r="B16" s="3" t="s">
        <v>15</v>
      </c>
      <c r="C16" s="4">
        <v>446521.48000000004</v>
      </c>
      <c r="D16" s="4"/>
      <c r="E16" s="4">
        <v>2000</v>
      </c>
      <c r="F16" s="3"/>
      <c r="G16" s="3"/>
      <c r="H16" s="5">
        <f>C16+E16</f>
        <v>448521.48000000004</v>
      </c>
      <c r="I16" s="4"/>
      <c r="J16" s="4"/>
    </row>
    <row r="17" spans="1:10" x14ac:dyDescent="0.25">
      <c r="A17" s="3" t="s">
        <v>16</v>
      </c>
      <c r="B17" s="3" t="s">
        <v>17</v>
      </c>
      <c r="C17" s="4">
        <v>0</v>
      </c>
      <c r="D17" s="4"/>
      <c r="E17" s="4"/>
      <c r="F17" s="3"/>
      <c r="G17" s="4">
        <v>-545591.82999999996</v>
      </c>
      <c r="H17" s="5">
        <v>0</v>
      </c>
      <c r="I17" s="4"/>
      <c r="J17" s="4">
        <v>-545591.82999999996</v>
      </c>
    </row>
    <row r="18" spans="1:10" x14ac:dyDescent="0.25">
      <c r="A18" s="3" t="s">
        <v>18</v>
      </c>
      <c r="B18" s="3" t="s">
        <v>19</v>
      </c>
      <c r="C18" s="4">
        <v>52350.409999999996</v>
      </c>
      <c r="D18" s="4"/>
      <c r="E18" s="4"/>
      <c r="F18" s="3"/>
      <c r="G18" s="3"/>
      <c r="H18" s="5">
        <f t="shared" si="0"/>
        <v>52350.409999999996</v>
      </c>
      <c r="I18" s="3"/>
      <c r="J18" s="3"/>
    </row>
    <row r="19" spans="1:10" x14ac:dyDescent="0.25">
      <c r="A19" s="3" t="s">
        <v>20</v>
      </c>
      <c r="B19" s="3" t="s">
        <v>19</v>
      </c>
      <c r="C19" s="4">
        <v>373197.90000000008</v>
      </c>
      <c r="D19" s="4">
        <v>505160.24</v>
      </c>
      <c r="E19" s="4">
        <f>1500+4500</f>
        <v>6000</v>
      </c>
      <c r="F19" s="3"/>
      <c r="G19" s="3"/>
      <c r="H19" s="5">
        <f>C19+D19+E19</f>
        <v>884358.14000000013</v>
      </c>
      <c r="I19" s="3"/>
      <c r="J19" s="3"/>
    </row>
    <row r="20" spans="1:10" x14ac:dyDescent="0.25">
      <c r="A20" s="3" t="s">
        <v>21</v>
      </c>
      <c r="B20" s="3" t="s">
        <v>19</v>
      </c>
      <c r="C20" s="4">
        <v>2514.6</v>
      </c>
      <c r="D20" s="4"/>
      <c r="E20" s="4"/>
      <c r="F20" s="3"/>
      <c r="G20" s="3"/>
      <c r="H20" s="5">
        <f t="shared" si="0"/>
        <v>2514.6</v>
      </c>
      <c r="I20" s="3"/>
      <c r="J20" s="3"/>
    </row>
    <row r="21" spans="1:10" x14ac:dyDescent="0.25">
      <c r="A21" s="3" t="s">
        <v>22</v>
      </c>
      <c r="B21" s="3" t="s">
        <v>19</v>
      </c>
      <c r="C21" s="4">
        <v>128763.44999999998</v>
      </c>
      <c r="D21" s="4"/>
      <c r="E21" s="4"/>
      <c r="F21" s="3"/>
      <c r="G21" s="3"/>
      <c r="H21" s="5">
        <f t="shared" si="0"/>
        <v>128763.44999999998</v>
      </c>
      <c r="I21" s="3"/>
      <c r="J21" s="3"/>
    </row>
    <row r="22" spans="1:10" x14ac:dyDescent="0.25">
      <c r="A22" s="3" t="s">
        <v>23</v>
      </c>
      <c r="B22" s="3" t="s">
        <v>24</v>
      </c>
      <c r="C22" s="4">
        <v>187650</v>
      </c>
      <c r="D22" s="4"/>
      <c r="E22" s="4"/>
      <c r="F22" s="3"/>
      <c r="G22" s="3"/>
      <c r="H22" s="5">
        <f t="shared" si="0"/>
        <v>187650</v>
      </c>
      <c r="I22" s="3"/>
      <c r="J22" s="3"/>
    </row>
    <row r="23" spans="1:10" x14ac:dyDescent="0.25">
      <c r="A23" s="3" t="s">
        <v>25</v>
      </c>
      <c r="B23" s="3" t="s">
        <v>24</v>
      </c>
      <c r="C23" s="4">
        <v>24995.85</v>
      </c>
      <c r="D23" s="4"/>
      <c r="E23" s="4"/>
      <c r="F23" s="3"/>
      <c r="G23" s="3"/>
      <c r="H23" s="5">
        <f t="shared" si="0"/>
        <v>24995.85</v>
      </c>
      <c r="I23" s="3"/>
      <c r="J23" s="3"/>
    </row>
    <row r="24" spans="1:10" x14ac:dyDescent="0.25">
      <c r="A24" s="3" t="s">
        <v>26</v>
      </c>
      <c r="B24" s="3" t="s">
        <v>24</v>
      </c>
      <c r="C24" s="4">
        <v>289860.63</v>
      </c>
      <c r="D24" s="4"/>
      <c r="E24" s="4"/>
      <c r="F24" s="3"/>
      <c r="G24" s="3"/>
      <c r="H24" s="5">
        <f t="shared" si="0"/>
        <v>289860.63</v>
      </c>
      <c r="I24" s="3"/>
      <c r="J24" s="3"/>
    </row>
    <row r="25" spans="1:10" x14ac:dyDescent="0.25">
      <c r="A25" s="3" t="s">
        <v>27</v>
      </c>
      <c r="B25" s="3" t="s">
        <v>24</v>
      </c>
      <c r="C25" s="4">
        <v>8863.64</v>
      </c>
      <c r="D25" s="4"/>
      <c r="E25" s="4"/>
      <c r="F25" s="3"/>
      <c r="G25" s="3"/>
      <c r="H25" s="5">
        <f t="shared" si="0"/>
        <v>8863.64</v>
      </c>
      <c r="I25" s="3"/>
      <c r="J25" s="3"/>
    </row>
    <row r="26" spans="1:10" x14ac:dyDescent="0.25">
      <c r="A26" s="3" t="s">
        <v>28</v>
      </c>
      <c r="B26" s="3" t="s">
        <v>24</v>
      </c>
      <c r="C26" s="4">
        <v>1610556.9899999998</v>
      </c>
      <c r="D26" s="4"/>
      <c r="E26" s="4"/>
      <c r="F26" s="3"/>
      <c r="G26" s="3"/>
      <c r="H26" s="5">
        <f t="shared" si="0"/>
        <v>1610556.9899999998</v>
      </c>
      <c r="I26" s="3"/>
      <c r="J26" s="3"/>
    </row>
    <row r="27" spans="1:10" x14ac:dyDescent="0.25">
      <c r="A27" s="3" t="s">
        <v>29</v>
      </c>
      <c r="B27" s="3" t="s">
        <v>24</v>
      </c>
      <c r="C27" s="4">
        <v>34110.28</v>
      </c>
      <c r="D27" s="4"/>
      <c r="E27" s="4"/>
      <c r="F27" s="3"/>
      <c r="G27" s="3"/>
      <c r="H27" s="5">
        <f t="shared" si="0"/>
        <v>34110.28</v>
      </c>
      <c r="I27" s="3"/>
      <c r="J27" s="3"/>
    </row>
    <row r="28" spans="1:10" x14ac:dyDescent="0.25">
      <c r="A28" s="3" t="s">
        <v>30</v>
      </c>
      <c r="B28" s="3" t="s">
        <v>31</v>
      </c>
      <c r="C28" s="4">
        <v>450</v>
      </c>
      <c r="D28" s="4"/>
      <c r="E28" s="4"/>
      <c r="F28" s="3"/>
      <c r="G28" s="3"/>
      <c r="H28" s="5">
        <f t="shared" si="0"/>
        <v>450</v>
      </c>
      <c r="I28" s="3"/>
      <c r="J28" s="3"/>
    </row>
    <row r="29" spans="1:10" x14ac:dyDescent="0.25">
      <c r="A29" s="3" t="s">
        <v>80</v>
      </c>
      <c r="B29" s="3" t="s">
        <v>31</v>
      </c>
      <c r="C29" s="4">
        <v>749.64</v>
      </c>
      <c r="D29" s="4"/>
      <c r="E29" s="4"/>
      <c r="F29" s="3"/>
      <c r="G29" s="3"/>
      <c r="H29" s="5">
        <f t="shared" si="0"/>
        <v>749.64</v>
      </c>
      <c r="I29" s="3"/>
      <c r="J29" s="3"/>
    </row>
    <row r="30" spans="1:10" x14ac:dyDescent="0.25">
      <c r="A30" s="3" t="s">
        <v>32</v>
      </c>
      <c r="B30" s="3" t="s">
        <v>31</v>
      </c>
      <c r="C30" s="4">
        <v>0</v>
      </c>
      <c r="D30" s="4"/>
      <c r="E30" s="4"/>
      <c r="F30" s="3"/>
      <c r="G30" s="3"/>
      <c r="H30" s="5">
        <f t="shared" si="0"/>
        <v>0</v>
      </c>
      <c r="I30" s="3"/>
      <c r="J30" s="3"/>
    </row>
    <row r="31" spans="1:10" x14ac:dyDescent="0.25">
      <c r="A31" s="3" t="s">
        <v>81</v>
      </c>
      <c r="B31" s="3" t="s">
        <v>82</v>
      </c>
      <c r="C31" s="4">
        <v>218997.85</v>
      </c>
      <c r="D31" s="4"/>
      <c r="E31" s="4"/>
      <c r="F31" s="3"/>
      <c r="G31" s="3"/>
      <c r="H31" s="5">
        <f t="shared" si="0"/>
        <v>218997.85</v>
      </c>
      <c r="I31" s="3"/>
      <c r="J31" s="3"/>
    </row>
    <row r="32" spans="1:10" x14ac:dyDescent="0.25">
      <c r="A32" s="3" t="s">
        <v>83</v>
      </c>
      <c r="B32" s="3" t="s">
        <v>84</v>
      </c>
      <c r="C32" s="4">
        <v>544671.84</v>
      </c>
      <c r="D32" s="4"/>
      <c r="E32" s="4"/>
      <c r="F32" s="3"/>
      <c r="G32" s="3"/>
      <c r="H32" s="5">
        <f t="shared" si="0"/>
        <v>544671.84</v>
      </c>
      <c r="I32" s="3"/>
      <c r="J32" s="3"/>
    </row>
    <row r="33" spans="1:10" x14ac:dyDescent="0.25">
      <c r="A33" s="3" t="s">
        <v>33</v>
      </c>
      <c r="B33" s="3" t="s">
        <v>34</v>
      </c>
      <c r="C33" s="4">
        <v>429683.28</v>
      </c>
      <c r="D33" s="4"/>
      <c r="E33" s="4"/>
      <c r="F33" s="3"/>
      <c r="G33" s="3"/>
      <c r="H33" s="5">
        <f t="shared" si="0"/>
        <v>429683.28</v>
      </c>
      <c r="I33" s="3"/>
      <c r="J33" s="3"/>
    </row>
    <row r="34" spans="1:10" x14ac:dyDescent="0.25">
      <c r="A34" s="3" t="s">
        <v>35</v>
      </c>
      <c r="B34" s="3" t="s">
        <v>36</v>
      </c>
      <c r="C34" s="4">
        <v>1664466.8099999998</v>
      </c>
      <c r="D34" s="4"/>
      <c r="E34" s="4"/>
      <c r="F34" s="3"/>
      <c r="G34" s="3"/>
      <c r="H34" s="5">
        <f t="shared" si="0"/>
        <v>1664466.8099999998</v>
      </c>
      <c r="I34" s="3"/>
      <c r="J34" s="3"/>
    </row>
    <row r="35" spans="1:10" x14ac:dyDescent="0.25">
      <c r="A35" s="3" t="s">
        <v>85</v>
      </c>
      <c r="B35" s="3" t="s">
        <v>36</v>
      </c>
      <c r="C35" s="4">
        <v>282935.93</v>
      </c>
      <c r="D35" s="4"/>
      <c r="E35" s="4"/>
      <c r="F35" s="3"/>
      <c r="G35" s="3"/>
      <c r="H35" s="5">
        <f t="shared" si="0"/>
        <v>282935.93</v>
      </c>
      <c r="I35" s="3"/>
      <c r="J35" s="3"/>
    </row>
    <row r="36" spans="1:10" x14ac:dyDescent="0.25">
      <c r="A36" s="3" t="s">
        <v>37</v>
      </c>
      <c r="B36" s="3" t="s">
        <v>38</v>
      </c>
      <c r="C36" s="4">
        <v>376391.10000000003</v>
      </c>
      <c r="D36" s="4"/>
      <c r="E36" s="4"/>
      <c r="F36" s="3"/>
      <c r="G36" s="3"/>
      <c r="H36" s="5">
        <f t="shared" si="0"/>
        <v>376391.10000000003</v>
      </c>
      <c r="I36" s="3"/>
      <c r="J36" s="3"/>
    </row>
    <row r="37" spans="1:10" x14ac:dyDescent="0.25">
      <c r="A37" s="3" t="s">
        <v>39</v>
      </c>
      <c r="B37" s="3" t="s">
        <v>40</v>
      </c>
      <c r="C37" s="4">
        <v>908399.3600000001</v>
      </c>
      <c r="D37" s="4"/>
      <c r="E37" s="4">
        <v>1000</v>
      </c>
      <c r="F37" s="3"/>
      <c r="G37" s="3"/>
      <c r="H37" s="5">
        <f>C37+E37</f>
        <v>909399.3600000001</v>
      </c>
      <c r="I37" s="3"/>
      <c r="J37" s="3"/>
    </row>
    <row r="38" spans="1:10" x14ac:dyDescent="0.25">
      <c r="A38" s="3" t="s">
        <v>41</v>
      </c>
      <c r="B38" s="3" t="s">
        <v>40</v>
      </c>
      <c r="C38" s="4">
        <v>655510.70999999985</v>
      </c>
      <c r="D38" s="4"/>
      <c r="E38" s="4"/>
      <c r="F38" s="3"/>
      <c r="G38" s="3"/>
      <c r="H38" s="5">
        <f t="shared" si="0"/>
        <v>655510.70999999985</v>
      </c>
      <c r="I38" s="3"/>
      <c r="J38" s="3"/>
    </row>
    <row r="39" spans="1:10" x14ac:dyDescent="0.25">
      <c r="A39" s="3" t="s">
        <v>42</v>
      </c>
      <c r="B39" s="3" t="s">
        <v>40</v>
      </c>
      <c r="C39" s="4">
        <v>251599.8</v>
      </c>
      <c r="D39" s="4"/>
      <c r="E39" s="4"/>
      <c r="F39" s="3"/>
      <c r="G39" s="3"/>
      <c r="H39" s="5">
        <f t="shared" si="0"/>
        <v>251599.8</v>
      </c>
      <c r="I39" s="3"/>
      <c r="J39" s="3"/>
    </row>
    <row r="40" spans="1:10" x14ac:dyDescent="0.25">
      <c r="A40" s="3" t="s">
        <v>86</v>
      </c>
      <c r="B40" s="3" t="s">
        <v>44</v>
      </c>
      <c r="C40" s="4">
        <v>302437.5</v>
      </c>
      <c r="D40" s="4"/>
      <c r="E40" s="4"/>
      <c r="F40" s="3"/>
      <c r="G40" s="3"/>
      <c r="H40" s="5">
        <f t="shared" si="0"/>
        <v>302437.5</v>
      </c>
      <c r="I40" s="3"/>
      <c r="J40" s="3"/>
    </row>
    <row r="41" spans="1:10" x14ac:dyDescent="0.25">
      <c r="A41" s="3" t="s">
        <v>43</v>
      </c>
      <c r="B41" s="3" t="s">
        <v>44</v>
      </c>
      <c r="C41" s="4">
        <v>4899432.8899999997</v>
      </c>
      <c r="D41" s="4"/>
      <c r="E41" s="4"/>
      <c r="F41" s="3"/>
      <c r="G41" s="3"/>
      <c r="H41" s="5">
        <f t="shared" si="0"/>
        <v>4899432.8899999997</v>
      </c>
      <c r="I41" s="3"/>
      <c r="J41" s="3"/>
    </row>
    <row r="42" spans="1:10" x14ac:dyDescent="0.25">
      <c r="A42" s="3" t="s">
        <v>45</v>
      </c>
      <c r="B42" s="3" t="s">
        <v>44</v>
      </c>
      <c r="C42" s="4">
        <v>0</v>
      </c>
      <c r="D42" s="4"/>
      <c r="E42" s="4"/>
      <c r="F42" s="3"/>
      <c r="G42" s="3"/>
      <c r="H42" s="5">
        <f t="shared" si="0"/>
        <v>0</v>
      </c>
      <c r="I42" s="3"/>
      <c r="J42" s="3"/>
    </row>
    <row r="43" spans="1:10" x14ac:dyDescent="0.25">
      <c r="A43" s="3" t="s">
        <v>46</v>
      </c>
      <c r="B43" s="3" t="s">
        <v>44</v>
      </c>
      <c r="C43" s="4">
        <v>504985.08</v>
      </c>
      <c r="D43" s="4"/>
      <c r="E43" s="4"/>
      <c r="F43" s="3"/>
      <c r="G43" s="3"/>
      <c r="H43" s="5">
        <f t="shared" si="0"/>
        <v>504985.08</v>
      </c>
      <c r="I43" s="3"/>
      <c r="J43" s="3"/>
    </row>
    <row r="44" spans="1:10" x14ac:dyDescent="0.25">
      <c r="A44" s="3" t="s">
        <v>47</v>
      </c>
      <c r="B44" s="3" t="s">
        <v>44</v>
      </c>
      <c r="C44" s="4">
        <v>259247.35</v>
      </c>
      <c r="D44" s="4"/>
      <c r="E44" s="4"/>
      <c r="F44" s="3"/>
      <c r="G44" s="3"/>
      <c r="H44" s="5">
        <f t="shared" si="0"/>
        <v>259247.35</v>
      </c>
      <c r="I44" s="3"/>
      <c r="J44" s="3"/>
    </row>
    <row r="45" spans="1:10" x14ac:dyDescent="0.25">
      <c r="A45" s="3" t="s">
        <v>48</v>
      </c>
      <c r="B45" s="3" t="s">
        <v>44</v>
      </c>
      <c r="C45" s="4">
        <v>611717.01</v>
      </c>
      <c r="D45" s="4"/>
      <c r="E45" s="4"/>
      <c r="F45" s="3"/>
      <c r="G45" s="3"/>
      <c r="H45" s="5">
        <f t="shared" si="0"/>
        <v>611717.01</v>
      </c>
      <c r="I45" s="3"/>
      <c r="J45" s="3"/>
    </row>
    <row r="46" spans="1:10" x14ac:dyDescent="0.25">
      <c r="A46" s="3" t="s">
        <v>87</v>
      </c>
      <c r="B46" s="3" t="s">
        <v>50</v>
      </c>
      <c r="C46" s="4">
        <v>160463.31000000003</v>
      </c>
      <c r="D46" s="4">
        <v>242828.01</v>
      </c>
      <c r="E46" s="4"/>
      <c r="F46" s="3"/>
      <c r="G46" s="3"/>
      <c r="H46" s="5">
        <f>C46+D46</f>
        <v>403291.32000000007</v>
      </c>
      <c r="I46" s="3"/>
      <c r="J46" s="3"/>
    </row>
    <row r="47" spans="1:10" x14ac:dyDescent="0.25">
      <c r="A47" s="3" t="s">
        <v>49</v>
      </c>
      <c r="B47" s="3" t="s">
        <v>50</v>
      </c>
      <c r="C47" s="4">
        <v>397574.77</v>
      </c>
      <c r="D47" s="4">
        <v>157600.12</v>
      </c>
      <c r="E47" s="4"/>
      <c r="F47" s="3"/>
      <c r="G47" s="3"/>
      <c r="H47" s="5">
        <f>C47+D47</f>
        <v>555174.89</v>
      </c>
      <c r="I47" s="3"/>
      <c r="J47" s="3"/>
    </row>
    <row r="48" spans="1:10" x14ac:dyDescent="0.25">
      <c r="A48" s="3" t="s">
        <v>51</v>
      </c>
      <c r="B48" s="3" t="s">
        <v>50</v>
      </c>
      <c r="C48" s="4">
        <v>184116.47999999998</v>
      </c>
      <c r="D48" s="4"/>
      <c r="E48" s="4"/>
      <c r="F48" s="3"/>
      <c r="G48" s="3"/>
      <c r="H48" s="5">
        <f t="shared" si="0"/>
        <v>184116.47999999998</v>
      </c>
      <c r="I48" s="3"/>
      <c r="J48" s="3"/>
    </row>
    <row r="49" spans="1:10" x14ac:dyDescent="0.25">
      <c r="A49" s="3" t="s">
        <v>52</v>
      </c>
      <c r="B49" s="3" t="s">
        <v>50</v>
      </c>
      <c r="C49" s="4">
        <v>0</v>
      </c>
      <c r="D49" s="4"/>
      <c r="E49" s="4"/>
      <c r="F49" s="3"/>
      <c r="G49" s="3"/>
      <c r="H49" s="5">
        <f t="shared" si="0"/>
        <v>0</v>
      </c>
      <c r="I49" s="3"/>
      <c r="J49" s="3"/>
    </row>
    <row r="50" spans="1:10" x14ac:dyDescent="0.25">
      <c r="A50" s="3" t="s">
        <v>88</v>
      </c>
      <c r="B50" s="3" t="s">
        <v>89</v>
      </c>
      <c r="C50" s="4">
        <v>12715.55</v>
      </c>
      <c r="D50" s="4"/>
      <c r="E50" s="4"/>
      <c r="F50" s="3"/>
      <c r="G50" s="3"/>
      <c r="H50" s="5">
        <f t="shared" si="0"/>
        <v>12715.55</v>
      </c>
      <c r="I50" s="3"/>
      <c r="J50" s="3"/>
    </row>
    <row r="51" spans="1:10" x14ac:dyDescent="0.25">
      <c r="A51" s="3" t="s">
        <v>53</v>
      </c>
      <c r="B51" s="3" t="s">
        <v>54</v>
      </c>
      <c r="C51" s="4">
        <v>601866.42000000004</v>
      </c>
      <c r="D51" s="4"/>
      <c r="E51" s="4"/>
      <c r="F51" s="3"/>
      <c r="G51" s="3"/>
      <c r="H51" s="5">
        <f t="shared" si="0"/>
        <v>601866.42000000004</v>
      </c>
      <c r="I51" s="3"/>
      <c r="J51" s="3"/>
    </row>
    <row r="52" spans="1:10" x14ac:dyDescent="0.25">
      <c r="A52" s="3" t="s">
        <v>90</v>
      </c>
      <c r="B52" s="3" t="s">
        <v>91</v>
      </c>
      <c r="C52" s="4">
        <v>1220.1199999999999</v>
      </c>
      <c r="D52" s="4"/>
      <c r="E52" s="4"/>
      <c r="F52" s="4">
        <v>-11838.32</v>
      </c>
      <c r="G52" s="3"/>
      <c r="H52" s="5">
        <v>0</v>
      </c>
      <c r="I52" s="5">
        <v>-10618.2</v>
      </c>
      <c r="J52" s="3"/>
    </row>
    <row r="53" spans="1:10" x14ac:dyDescent="0.25">
      <c r="A53" s="3" t="s">
        <v>55</v>
      </c>
      <c r="B53" s="3" t="s">
        <v>56</v>
      </c>
      <c r="C53" s="4">
        <v>183962.53999999998</v>
      </c>
      <c r="D53" s="4"/>
      <c r="E53" s="4"/>
      <c r="F53" s="3"/>
      <c r="G53" s="3"/>
      <c r="H53" s="5">
        <f t="shared" si="0"/>
        <v>183962.53999999998</v>
      </c>
      <c r="I53" s="3"/>
      <c r="J53" s="3"/>
    </row>
    <row r="54" spans="1:10" x14ac:dyDescent="0.25">
      <c r="A54" s="3" t="s">
        <v>92</v>
      </c>
      <c r="B54" s="3" t="s">
        <v>93</v>
      </c>
      <c r="C54" s="4">
        <v>43762.11</v>
      </c>
      <c r="D54" s="4"/>
      <c r="E54" s="4"/>
      <c r="F54" s="3"/>
      <c r="G54" s="3"/>
      <c r="H54" s="5">
        <f t="shared" si="0"/>
        <v>43762.11</v>
      </c>
      <c r="I54" s="3"/>
      <c r="J54" s="3"/>
    </row>
    <row r="55" spans="1:10" x14ac:dyDescent="0.25">
      <c r="A55" s="3" t="s">
        <v>57</v>
      </c>
      <c r="B55" s="3" t="s">
        <v>58</v>
      </c>
      <c r="C55" s="4">
        <v>267581.58999999997</v>
      </c>
      <c r="D55" s="4"/>
      <c r="E55" s="4"/>
      <c r="F55" s="3"/>
      <c r="G55" s="3"/>
      <c r="H55" s="5">
        <f t="shared" si="0"/>
        <v>267581.58999999997</v>
      </c>
      <c r="I55" s="3"/>
      <c r="J55" s="3"/>
    </row>
    <row r="56" spans="1:10" x14ac:dyDescent="0.25">
      <c r="A56" s="3" t="s">
        <v>94</v>
      </c>
      <c r="B56" s="3" t="s">
        <v>95</v>
      </c>
      <c r="C56" s="4">
        <v>116179.49</v>
      </c>
      <c r="D56" s="4"/>
      <c r="E56" s="4"/>
      <c r="F56" s="3"/>
      <c r="G56" s="3"/>
      <c r="H56" s="5">
        <f t="shared" si="0"/>
        <v>116179.49</v>
      </c>
      <c r="I56" s="3"/>
      <c r="J56" s="3"/>
    </row>
    <row r="57" spans="1:10" x14ac:dyDescent="0.25">
      <c r="A57" s="3" t="s">
        <v>59</v>
      </c>
      <c r="B57" s="3" t="s">
        <v>60</v>
      </c>
      <c r="C57" s="4">
        <v>504240.45</v>
      </c>
      <c r="D57" s="4"/>
      <c r="E57" s="4"/>
      <c r="F57" s="3"/>
      <c r="G57" s="3"/>
      <c r="H57" s="5">
        <f t="shared" si="0"/>
        <v>504240.45</v>
      </c>
      <c r="I57" s="3"/>
      <c r="J57" s="3"/>
    </row>
    <row r="58" spans="1:10" x14ac:dyDescent="0.25">
      <c r="A58" s="3" t="s">
        <v>61</v>
      </c>
      <c r="B58" s="3" t="s">
        <v>62</v>
      </c>
      <c r="C58" s="4">
        <v>168374.87</v>
      </c>
      <c r="D58" s="4"/>
      <c r="E58" s="4"/>
      <c r="F58" s="3"/>
      <c r="G58" s="3"/>
      <c r="H58" s="5">
        <f t="shared" si="0"/>
        <v>168374.87</v>
      </c>
      <c r="I58" s="3"/>
      <c r="J58" s="3"/>
    </row>
    <row r="59" spans="1:10" x14ac:dyDescent="0.25">
      <c r="A59" s="3" t="s">
        <v>63</v>
      </c>
      <c r="B59" s="3" t="s">
        <v>62</v>
      </c>
      <c r="C59" s="4">
        <v>437608.45999999996</v>
      </c>
      <c r="D59" s="4"/>
      <c r="E59" s="4"/>
      <c r="F59" s="3"/>
      <c r="G59" s="3"/>
      <c r="H59" s="5">
        <f t="shared" si="0"/>
        <v>437608.45999999996</v>
      </c>
      <c r="I59" s="3"/>
      <c r="J59" s="3"/>
    </row>
    <row r="60" spans="1:10" x14ac:dyDescent="0.25">
      <c r="A60" s="3" t="s">
        <v>64</v>
      </c>
      <c r="B60" s="3" t="s">
        <v>62</v>
      </c>
      <c r="C60" s="4">
        <v>1200</v>
      </c>
      <c r="D60" s="4"/>
      <c r="E60" s="4"/>
      <c r="F60" s="3"/>
      <c r="G60" s="3"/>
      <c r="H60" s="5">
        <f t="shared" si="0"/>
        <v>1200</v>
      </c>
      <c r="I60" s="3"/>
      <c r="J60" s="3"/>
    </row>
    <row r="61" spans="1:10" x14ac:dyDescent="0.25">
      <c r="A61" s="3" t="s">
        <v>65</v>
      </c>
      <c r="B61" s="3" t="s">
        <v>62</v>
      </c>
      <c r="C61" s="4">
        <v>27676.54</v>
      </c>
      <c r="D61" s="4"/>
      <c r="E61" s="4"/>
      <c r="F61" s="3"/>
      <c r="G61" s="3"/>
      <c r="H61" s="5">
        <f t="shared" si="0"/>
        <v>27676.54</v>
      </c>
      <c r="I61" s="3"/>
      <c r="J61" s="3"/>
    </row>
    <row r="62" spans="1:10" x14ac:dyDescent="0.25">
      <c r="A62" s="3" t="s">
        <v>66</v>
      </c>
      <c r="B62" s="3" t="s">
        <v>62</v>
      </c>
      <c r="C62" s="4">
        <v>10517.100000000002</v>
      </c>
      <c r="D62" s="4"/>
      <c r="E62" s="4"/>
      <c r="F62" s="3"/>
      <c r="G62" s="3"/>
      <c r="H62" s="5">
        <f t="shared" si="0"/>
        <v>10517.100000000002</v>
      </c>
      <c r="I62" s="3"/>
      <c r="J62" s="3"/>
    </row>
    <row r="63" spans="1:10" x14ac:dyDescent="0.25">
      <c r="A63" s="3" t="s">
        <v>67</v>
      </c>
      <c r="B63" s="3" t="s">
        <v>68</v>
      </c>
      <c r="C63" s="4">
        <v>1285844.9199999997</v>
      </c>
      <c r="D63" s="4"/>
      <c r="E63" s="4"/>
      <c r="F63" s="3"/>
      <c r="G63" s="3"/>
      <c r="H63" s="5">
        <f t="shared" si="0"/>
        <v>1285844.9199999997</v>
      </c>
      <c r="I63" s="3"/>
      <c r="J63" s="3"/>
    </row>
    <row r="64" spans="1:10" x14ac:dyDescent="0.25">
      <c r="A64" s="3" t="s">
        <v>69</v>
      </c>
      <c r="B64" s="3" t="s">
        <v>70</v>
      </c>
      <c r="C64" s="4">
        <v>1198739.54</v>
      </c>
      <c r="D64" s="4"/>
      <c r="E64" s="4"/>
      <c r="F64" s="3"/>
      <c r="G64" s="3"/>
      <c r="H64" s="5">
        <f t="shared" si="0"/>
        <v>1198739.54</v>
      </c>
      <c r="I64" s="3"/>
      <c r="J64" s="3"/>
    </row>
    <row r="65" spans="1:10" x14ac:dyDescent="0.25">
      <c r="A65" s="3" t="s">
        <v>71</v>
      </c>
      <c r="B65" s="3" t="s">
        <v>72</v>
      </c>
      <c r="C65" s="4">
        <v>381703.54</v>
      </c>
      <c r="D65" s="4"/>
      <c r="E65" s="4"/>
      <c r="F65" s="3"/>
      <c r="G65" s="3"/>
      <c r="H65" s="5">
        <f t="shared" si="0"/>
        <v>381703.54</v>
      </c>
      <c r="I65" s="3"/>
      <c r="J65" s="3"/>
    </row>
    <row r="66" spans="1:10" x14ac:dyDescent="0.25">
      <c r="A66" s="3" t="s">
        <v>113</v>
      </c>
      <c r="B66" s="3" t="s">
        <v>114</v>
      </c>
      <c r="C66" s="4">
        <v>0</v>
      </c>
      <c r="D66" s="4"/>
      <c r="E66" s="4"/>
      <c r="F66" s="3"/>
      <c r="G66" s="4">
        <v>-20016.2</v>
      </c>
      <c r="H66" s="5">
        <f t="shared" si="0"/>
        <v>0</v>
      </c>
      <c r="I66" s="3"/>
      <c r="J66" s="4">
        <v>-20016.2</v>
      </c>
    </row>
    <row r="67" spans="1:10" x14ac:dyDescent="0.25">
      <c r="A67" s="3" t="s">
        <v>96</v>
      </c>
      <c r="B67" s="3" t="s">
        <v>97</v>
      </c>
      <c r="C67" s="4">
        <v>25052.079999999998</v>
      </c>
      <c r="D67" s="4"/>
      <c r="E67" s="4"/>
      <c r="F67" s="3"/>
      <c r="G67" s="3"/>
      <c r="H67" s="5">
        <f t="shared" si="0"/>
        <v>25052.079999999998</v>
      </c>
      <c r="I67" s="3"/>
      <c r="J67" s="3"/>
    </row>
    <row r="68" spans="1:10" x14ac:dyDescent="0.25">
      <c r="A68" s="3" t="s">
        <v>98</v>
      </c>
      <c r="B68" s="3" t="s">
        <v>99</v>
      </c>
      <c r="C68" s="4">
        <v>65490.479999999996</v>
      </c>
      <c r="D68" s="4"/>
      <c r="E68" s="4"/>
      <c r="F68" s="3"/>
      <c r="G68" s="3"/>
      <c r="H68" s="5">
        <f t="shared" ref="H68:H70" si="1">C68</f>
        <v>65490.479999999996</v>
      </c>
      <c r="I68" s="3"/>
      <c r="J68" s="3"/>
    </row>
    <row r="69" spans="1:10" x14ac:dyDescent="0.25">
      <c r="A69" s="3" t="s">
        <v>73</v>
      </c>
      <c r="B69" s="3" t="s">
        <v>74</v>
      </c>
      <c r="C69" s="4">
        <v>88487.97</v>
      </c>
      <c r="D69" s="4"/>
      <c r="E69" s="4"/>
      <c r="F69" s="3"/>
      <c r="G69" s="3"/>
      <c r="H69" s="5">
        <f t="shared" si="1"/>
        <v>88487.97</v>
      </c>
      <c r="I69" s="3"/>
      <c r="J69" s="3"/>
    </row>
    <row r="70" spans="1:10" x14ac:dyDescent="0.25">
      <c r="A70" s="3" t="s">
        <v>100</v>
      </c>
      <c r="B70" s="3" t="s">
        <v>101</v>
      </c>
      <c r="C70" s="4">
        <v>206040.76</v>
      </c>
      <c r="D70" s="4"/>
      <c r="E70" s="4"/>
      <c r="F70" s="3"/>
      <c r="G70" s="3"/>
      <c r="H70" s="5">
        <f t="shared" si="1"/>
        <v>206040.76</v>
      </c>
      <c r="I70" s="3"/>
      <c r="J70" s="3"/>
    </row>
    <row r="71" spans="1:10" x14ac:dyDescent="0.25">
      <c r="A71" s="6" t="s">
        <v>1</v>
      </c>
      <c r="B71" s="6"/>
      <c r="C71" s="7">
        <f t="shared" ref="C71:I71" si="2">SUM(C3:C70)</f>
        <v>24830680.869999994</v>
      </c>
      <c r="D71" s="7">
        <f t="shared" si="2"/>
        <v>905588.37</v>
      </c>
      <c r="E71" s="7">
        <f t="shared" si="2"/>
        <v>9500</v>
      </c>
      <c r="F71" s="7">
        <f t="shared" si="2"/>
        <v>-94182.239999999991</v>
      </c>
      <c r="G71" s="7">
        <f t="shared" si="2"/>
        <v>-672927.50999999989</v>
      </c>
      <c r="H71" s="7">
        <f t="shared" si="2"/>
        <v>25744549.119999994</v>
      </c>
      <c r="I71" s="7">
        <f t="shared" si="2"/>
        <v>-92962.12</v>
      </c>
      <c r="J71" s="7">
        <f t="shared" ref="J71" si="3">SUM(J3:J70)</f>
        <v>-672927.50999999989</v>
      </c>
    </row>
  </sheetData>
  <mergeCells count="2">
    <mergeCell ref="F1:G1"/>
    <mergeCell ref="C1:E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Total</vt:lpstr>
      <vt:lpstr>Financeiro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2025-09-26T15:11:01Z</dcterms:created>
  <dcterms:modified xsi:type="dcterms:W3CDTF">2025-09-29T13:09:48Z</dcterms:modified>
</cp:coreProperties>
</file>