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ownloads\"/>
    </mc:Choice>
  </mc:AlternateContent>
  <xr:revisionPtr revIDLastSave="0" documentId="13_ncr:1_{A63B87BC-35B5-44FD-BCE2-A199424B1BB9}" xr6:coauthVersionLast="47" xr6:coauthVersionMax="47" xr10:uidLastSave="{00000000-0000-0000-0000-000000000000}"/>
  <bookViews>
    <workbookView xWindow="735" yWindow="390" windowWidth="14325" windowHeight="15435" tabRatio="500" xr2:uid="{00000000-000D-0000-FFFF-FFFF00000000}"/>
  </bookViews>
  <sheets>
    <sheet name="Consolidad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4" i="2" l="1"/>
  <c r="G74" i="2"/>
  <c r="F74" i="2"/>
  <c r="E74" i="2"/>
  <c r="D74" i="2"/>
  <c r="C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J10" i="2"/>
  <c r="J74" i="2" s="1"/>
  <c r="H74" i="2" l="1"/>
</calcChain>
</file>

<file path=xl/sharedStrings.xml><?xml version="1.0" encoding="utf-8"?>
<sst xmlns="http://schemas.openxmlformats.org/spreadsheetml/2006/main" count="148" uniqueCount="120">
  <si>
    <t>Municípios-SC</t>
  </si>
  <si>
    <t>Total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</si>
  <si>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</si>
  <si>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</si>
  <si>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</si>
  <si>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</si>
  <si>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</si>
  <si>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</si>
  <si>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</si>
  <si>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</si>
  <si>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</si>
  <si>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</si>
  <si>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2552841 POLICLINICA LINDOLF BELL</t>
  </si>
  <si>
    <t>9386882 CENTRO DE ESPECIALIDADES</t>
  </si>
  <si>
    <t>420245 Bombinhas</t>
  </si>
  <si>
    <t>2522411 HOSPITAL AZAMBUJA</t>
  </si>
  <si>
    <t>420290 Brusque</t>
  </si>
  <si>
    <t>2522489 ASSOCIACAO HOSPITAL E MATERNIDADE DOM JOAQUIM</t>
  </si>
  <si>
    <t>2491249 HOSPITAL SANTA CRUZ DE CANOINHAS</t>
  </si>
  <si>
    <t>420380 Canoinhas</t>
  </si>
  <si>
    <t>420420 Chapecó</t>
  </si>
  <si>
    <t>0610062 HOSPITAL DE OLHOS DE CONCORDIA LTDA</t>
  </si>
  <si>
    <t>420430 Concórdia</t>
  </si>
  <si>
    <t>2303892 HOSPITAL SAO FRANCISCO</t>
  </si>
  <si>
    <t>5164222 NIEDERAUER CLINICA DE OLHOS HOSPITAL DIA LTDA</t>
  </si>
  <si>
    <t>420460 Criciúma</t>
  </si>
  <si>
    <t>2541343 CLINICA DE OLHOS PEREIRA</t>
  </si>
  <si>
    <t>6567274 CLINICA DE OLHOS ANTONELLI</t>
  </si>
  <si>
    <t>9712038 HOSPITAL DE OLHOS DE CRICIUMA</t>
  </si>
  <si>
    <t>9819371 CLINICA MEDICA CORAL</t>
  </si>
  <si>
    <t>2658372 INSTITUTO SANTE HOSPITAL DE DIONISIO CERQUEIRA</t>
  </si>
  <si>
    <t>420500 Dionísio Cerqueira</t>
  </si>
  <si>
    <t xml:space="preserve"> 0019259 POLICLINICA MUNICIPAL CONTINENTE 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</si>
  <si>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</si>
  <si>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</si>
  <si>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</si>
  <si>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</si>
  <si>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</si>
  <si>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</si>
  <si>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</si>
  <si>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</si>
  <si>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</si>
  <si>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</si>
  <si>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</si>
  <si>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</si>
  <si>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</si>
  <si>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</si>
  <si>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</si>
  <si>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</si>
  <si>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3756955 CEM</t>
  </si>
  <si>
    <t>420900 Joaçaba</t>
  </si>
  <si>
    <t>2436469 HOSPITAL MUNICIPAL SAO JOSE</t>
  </si>
  <si>
    <t>420910 Joinville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</si>
  <si>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</si>
  <si>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</si>
  <si>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</si>
  <si>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</si>
  <si>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</si>
  <si>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</si>
  <si>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2672154 HOSPITAL HOSCOLA</t>
  </si>
  <si>
    <t>421000 Luiz Alves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</si>
  <si>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</si>
  <si>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</si>
  <si>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</si>
  <si>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</si>
  <si>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</si>
  <si>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</si>
  <si>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</si>
  <si>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</si>
  <si>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</si>
  <si>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</si>
  <si>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</si>
  <si>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</si>
  <si>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</si>
  <si>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</si>
  <si>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</si>
  <si>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</si>
  <si>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</si>
  <si>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</si>
  <si>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</si>
  <si>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</si>
  <si>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</si>
  <si>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</si>
  <si>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</si>
  <si>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</si>
  <si>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</si>
  <si>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</si>
  <si>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</si>
  <si>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</si>
  <si>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</si>
  <si>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</si>
  <si>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</si>
  <si>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</si>
  <si>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</si>
  <si>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</si>
  <si>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Crédito</t>
  </si>
  <si>
    <t>Débito</t>
  </si>
  <si>
    <t xml:space="preserve"> Estabelecimentos CNES-SC </t>
  </si>
  <si>
    <t>Reprocessamento</t>
  </si>
  <si>
    <t>Duplo J</t>
  </si>
  <si>
    <t>Março</t>
  </si>
  <si>
    <t>Desconto FAEC</t>
  </si>
  <si>
    <t>Subtotal</t>
  </si>
  <si>
    <t>Negativos</t>
  </si>
  <si>
    <t>Negativos FAEC</t>
  </si>
  <si>
    <t>2691523 HCC HOSPITAL CIRURGICO CAMBORIU</t>
  </si>
  <si>
    <t>420320 Camboriú</t>
  </si>
  <si>
    <t>0407879 VIDERE OFTALMOLOGIA</t>
  </si>
  <si>
    <t xml:space="preserve">0366323 HOSPITAL DIA MARIA SCHMITT </t>
  </si>
  <si>
    <t>2521296 HOSPITAL BETHESDA*</t>
  </si>
  <si>
    <t>3590909 HOSPITAL DA VISAO</t>
  </si>
  <si>
    <t>7105088 HOSPITAL MUNICIPAL NOSSA SENHORA DA GRACA</t>
  </si>
  <si>
    <t>421620 São Francisco do Sul</t>
  </si>
  <si>
    <t>*Desconto conforme deliberação nº 304/CIB/2024.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</si>
  <si>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</si>
  <si>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</si>
  <si>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</si>
  <si>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</si>
  <si>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</si>
  <si>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DE FILAS DE CIRURGIAS ELETIVAS – ABRIL 2025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</si>
</sst>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16]\ #,##0.00;[Red]\-[$R$-416]\ #,##0.00"/>
    <numFmt numFmtId="165" formatCode="_-&quot;R$ &quot;* #,##0.00_-;&quot;-R$ &quot;* #,##0.00_-;_-&quot;R$ &quot;* \-??_-;_-@_-"/>
    <numFmt numFmtId="166" formatCode="&quot;R$ &quot;#,##0.00;[Red]&quot;-R$ &quot;#,##0.00"/>
    <numFmt numFmtId="167" formatCode="&quot; R$ &quot;* #,##0.00\ ;&quot;-R$ &quot;* #,##0.00\ ;&quot; R$ &quot;* \-#\ ;@\ 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3" fillId="0" borderId="0" applyBorder="0" applyProtection="0"/>
  </cellStyleXfs>
  <cellXfs count="24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1" xfId="0" applyFont="1" applyBorder="1"/>
    <xf numFmtId="165" fontId="0" fillId="2" borderId="1" xfId="1" applyFont="1" applyFill="1" applyBorder="1" applyAlignment="1" applyProtection="1"/>
    <xf numFmtId="165" fontId="0" fillId="0" borderId="1" xfId="1" applyFont="1" applyBorder="1" applyAlignment="1" applyProtection="1"/>
    <xf numFmtId="0" fontId="1" fillId="0" borderId="1" xfId="0" applyFont="1" applyBorder="1" applyAlignment="1">
      <alignment horizontal="center"/>
    </xf>
    <xf numFmtId="165" fontId="1" fillId="2" borderId="1" xfId="1" applyFont="1" applyFill="1" applyBorder="1" applyAlignment="1" applyProtection="1">
      <alignment horizontal="center"/>
    </xf>
    <xf numFmtId="164" fontId="0" fillId="0" borderId="1" xfId="0" applyNumberFormat="1" applyFont="1" applyBorder="1"/>
    <xf numFmtId="166" fontId="0" fillId="2" borderId="1" xfId="0" applyNumberFormat="1" applyFont="1" applyFill="1" applyBorder="1"/>
    <xf numFmtId="166" fontId="0" fillId="0" borderId="1" xfId="0" applyNumberFormat="1" applyFont="1" applyBorder="1"/>
    <xf numFmtId="167" fontId="0" fillId="0" borderId="1" xfId="0" applyNumberFormat="1" applyFont="1" applyBorder="1"/>
    <xf numFmtId="164" fontId="0" fillId="0" borderId="1" xfId="1" applyNumberFormat="1" applyFont="1" applyBorder="1" applyAlignment="1" applyProtection="1"/>
    <xf numFmtId="165" fontId="0" fillId="0" borderId="0" xfId="1" applyFont="1" applyBorder="1" applyAlignment="1" applyProtection="1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1" applyFont="1" applyBorder="1" applyAlignment="1" applyProtection="1"/>
    <xf numFmtId="166" fontId="1" fillId="0" borderId="1" xfId="1" applyNumberFormat="1" applyFont="1" applyBorder="1" applyAlignment="1" applyProtection="1"/>
    <xf numFmtId="165" fontId="0" fillId="0" borderId="0" xfId="1" applyFont="1" applyBorder="1" applyProtection="1"/>
    <xf numFmtId="0" fontId="1" fillId="0" borderId="0" xfId="0" applyFont="1"/>
    <xf numFmtId="165" fontId="1" fillId="0" borderId="1" xfId="1" applyFont="1" applyBorder="1" applyAlignment="1" applyProtection="1">
      <alignment horizontal="center"/>
    </xf>
    <xf numFmtId="165" fontId="1" fillId="0" borderId="1" xfId="1" applyFont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D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"/>
  <sheetViews>
    <sheetView tabSelected="1" topLeftCell="C43" zoomScaleNormal="100" workbookViewId="0">
      <selection activeCell="H55" sqref="H55"/>
    </sheetView>
  </sheetViews>
  <sheetFormatPr defaultColWidth="11.5703125" defaultRowHeight="15" x14ac:dyDescent="0.25"/>
  <cols>
    <col min="1" max="1" width="61" customWidth="1"/>
    <col min="2" max="2" width="31.140625" customWidth="1"/>
    <col min="3" max="3" width="17" customWidth="1"/>
    <col min="4" max="4" width="18.5703125" customWidth="1"/>
    <col min="5" max="5" width="13.140625" customWidth="1"/>
    <col min="6" max="6" width="15.28515625" customWidth="1"/>
    <col min="7" max="8" width="17" customWidth="1"/>
    <col min="9" max="9" width="15.28515625" customWidth="1"/>
    <col min="10" max="10" width="15.5703125" customWidth="1"/>
    <col min="13" max="13" width="15" customWidth="1"/>
  </cols>
  <sheetData>
    <row r="1" spans="1:10" x14ac:dyDescent="0.25">
      <c r="A1" s="20" t="s">
        <v>114</v>
      </c>
    </row>
    <row r="2" spans="1:10" x14ac:dyDescent="0.25">
      <c r="A2" s="20" t="s">
        <v>115</v>
      </c>
    </row>
    <row r="3" spans="1:10" x14ac:dyDescent="0.25">
      <c r="A3" s="20" t="s">
        <v>116</v>
      </c>
    </row>
    <row r="4" spans="1:10" x14ac:dyDescent="0.25">
      <c r="A4" s="20" t="s">
        <v>117</v>
      </c>
    </row>
    <row r="5" spans="1:10" x14ac:dyDescent="0.25">
      <c r="A5" s="20" t="s">
        <v>118</v>
      </c>
    </row>
    <row r="6" spans="1:10" x14ac:dyDescent="0.25">
      <c r="A6" s="1"/>
    </row>
    <row r="7" spans="1:10" x14ac:dyDescent="0.25">
      <c r="A7" s="23" t="s">
        <v>119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3"/>
      <c r="B8" s="3"/>
      <c r="C8" s="22" t="s">
        <v>95</v>
      </c>
      <c r="D8" s="22"/>
      <c r="E8" s="22"/>
      <c r="F8" s="22" t="s">
        <v>96</v>
      </c>
      <c r="G8" s="22"/>
      <c r="H8" s="4"/>
      <c r="I8" s="4"/>
      <c r="J8" s="5"/>
    </row>
    <row r="9" spans="1:10" x14ac:dyDescent="0.25">
      <c r="A9" s="6" t="s">
        <v>97</v>
      </c>
      <c r="B9" s="6" t="s">
        <v>0</v>
      </c>
      <c r="C9" s="6" t="s">
        <v>1</v>
      </c>
      <c r="D9" s="6" t="s">
        <v>98</v>
      </c>
      <c r="E9" s="21" t="s">
        <v>99</v>
      </c>
      <c r="F9" s="21" t="s">
        <v>100</v>
      </c>
      <c r="G9" s="21" t="s">
        <v>101</v>
      </c>
      <c r="H9" s="7" t="s">
        <v>102</v>
      </c>
      <c r="I9" s="21" t="s">
        <v>103</v>
      </c>
      <c r="J9" s="21" t="s">
        <v>104</v>
      </c>
    </row>
    <row r="10" spans="1:10" x14ac:dyDescent="0.25">
      <c r="A10" s="3" t="s">
        <v>2</v>
      </c>
      <c r="B10" s="3" t="s">
        <v>3</v>
      </c>
      <c r="C10" s="8">
        <v>153346.82999999999</v>
      </c>
      <c r="D10" s="8"/>
      <c r="E10" s="3"/>
      <c r="F10" s="3"/>
      <c r="G10" s="8">
        <v>-242327.45</v>
      </c>
      <c r="H10" s="9">
        <v>0</v>
      </c>
      <c r="I10" s="10"/>
      <c r="J10" s="8">
        <f>C10+G10</f>
        <v>-88980.620000000024</v>
      </c>
    </row>
    <row r="11" spans="1:10" x14ac:dyDescent="0.25">
      <c r="A11" s="3" t="s">
        <v>4</v>
      </c>
      <c r="B11" s="3" t="s">
        <v>5</v>
      </c>
      <c r="C11" s="8">
        <v>685610.18</v>
      </c>
      <c r="D11" s="8"/>
      <c r="E11" s="3"/>
      <c r="F11" s="3"/>
      <c r="G11" s="5"/>
      <c r="H11" s="9">
        <f t="shared" ref="H11:H19" si="0">C11</f>
        <v>685610.18</v>
      </c>
      <c r="I11" s="10"/>
      <c r="J11" s="10"/>
    </row>
    <row r="12" spans="1:10" x14ac:dyDescent="0.25">
      <c r="A12" s="3" t="s">
        <v>6</v>
      </c>
      <c r="B12" s="3" t="s">
        <v>5</v>
      </c>
      <c r="C12" s="8">
        <v>317304.52</v>
      </c>
      <c r="D12" s="8"/>
      <c r="E12" s="3"/>
      <c r="F12" s="3"/>
      <c r="G12" s="8"/>
      <c r="H12" s="9">
        <f t="shared" si="0"/>
        <v>317304.52</v>
      </c>
      <c r="I12" s="10"/>
      <c r="J12" s="8"/>
    </row>
    <row r="13" spans="1:10" x14ac:dyDescent="0.25">
      <c r="A13" s="3" t="s">
        <v>7</v>
      </c>
      <c r="B13" s="3" t="s">
        <v>5</v>
      </c>
      <c r="C13" s="8">
        <v>553690.75</v>
      </c>
      <c r="D13" s="8"/>
      <c r="E13" s="3"/>
      <c r="F13" s="3"/>
      <c r="G13" s="3"/>
      <c r="H13" s="9">
        <f t="shared" si="0"/>
        <v>553690.75</v>
      </c>
      <c r="I13" s="10"/>
      <c r="J13" s="3"/>
    </row>
    <row r="14" spans="1:10" x14ac:dyDescent="0.25">
      <c r="A14" s="3" t="s">
        <v>8</v>
      </c>
      <c r="B14" s="3" t="s">
        <v>5</v>
      </c>
      <c r="C14" s="8">
        <v>208264.91</v>
      </c>
      <c r="D14" s="8"/>
      <c r="E14" s="3"/>
      <c r="F14" s="3"/>
      <c r="G14" s="5"/>
      <c r="H14" s="9">
        <f t="shared" si="0"/>
        <v>208264.91</v>
      </c>
      <c r="I14" s="10"/>
      <c r="J14" s="3"/>
    </row>
    <row r="15" spans="1:10" x14ac:dyDescent="0.25">
      <c r="A15" s="3" t="s">
        <v>9</v>
      </c>
      <c r="B15" s="3" t="s">
        <v>5</v>
      </c>
      <c r="C15" s="8">
        <v>21955.95</v>
      </c>
      <c r="D15" s="8"/>
      <c r="E15" s="3"/>
      <c r="F15" s="3"/>
      <c r="G15" s="3"/>
      <c r="H15" s="9">
        <f t="shared" si="0"/>
        <v>21955.95</v>
      </c>
      <c r="I15" s="10"/>
      <c r="J15" s="3"/>
    </row>
    <row r="16" spans="1:10" x14ac:dyDescent="0.25">
      <c r="A16" s="3" t="s">
        <v>10</v>
      </c>
      <c r="B16" s="3" t="s">
        <v>5</v>
      </c>
      <c r="C16" s="8">
        <v>3946.95</v>
      </c>
      <c r="D16" s="8"/>
      <c r="E16" s="3"/>
      <c r="F16" s="3"/>
      <c r="G16" s="3"/>
      <c r="H16" s="9">
        <f t="shared" si="0"/>
        <v>3946.95</v>
      </c>
      <c r="I16" s="10"/>
      <c r="J16" s="3"/>
    </row>
    <row r="17" spans="1:10" x14ac:dyDescent="0.25">
      <c r="A17" s="3" t="s">
        <v>11</v>
      </c>
      <c r="B17" s="3" t="s">
        <v>5</v>
      </c>
      <c r="C17" s="8">
        <v>735255.17</v>
      </c>
      <c r="D17" s="8"/>
      <c r="E17" s="3"/>
      <c r="F17" s="3"/>
      <c r="G17" s="3"/>
      <c r="H17" s="9">
        <f t="shared" si="0"/>
        <v>735255.17</v>
      </c>
      <c r="I17" s="10"/>
      <c r="J17" s="3"/>
    </row>
    <row r="18" spans="1:10" x14ac:dyDescent="0.25">
      <c r="A18" s="3" t="s">
        <v>12</v>
      </c>
      <c r="B18" s="3" t="s">
        <v>5</v>
      </c>
      <c r="C18" s="8">
        <v>94764.160000000003</v>
      </c>
      <c r="D18" s="8"/>
      <c r="E18" s="3"/>
      <c r="F18" s="3"/>
      <c r="G18" s="3"/>
      <c r="H18" s="9">
        <f t="shared" si="0"/>
        <v>94764.160000000003</v>
      </c>
      <c r="I18" s="10"/>
      <c r="J18" s="3"/>
    </row>
    <row r="19" spans="1:10" x14ac:dyDescent="0.25">
      <c r="A19" s="3" t="s">
        <v>13</v>
      </c>
      <c r="B19" s="3" t="s">
        <v>14</v>
      </c>
      <c r="C19" s="8">
        <v>300</v>
      </c>
      <c r="D19" s="8"/>
      <c r="E19" s="3"/>
      <c r="F19" s="3"/>
      <c r="G19" s="3"/>
      <c r="H19" s="9">
        <f t="shared" si="0"/>
        <v>300</v>
      </c>
      <c r="I19" s="10"/>
      <c r="J19" s="3"/>
    </row>
    <row r="20" spans="1:10" x14ac:dyDescent="0.25">
      <c r="A20" s="11" t="s">
        <v>15</v>
      </c>
      <c r="B20" s="11" t="s">
        <v>16</v>
      </c>
      <c r="C20" s="8">
        <v>975580.37</v>
      </c>
      <c r="D20" s="8"/>
      <c r="E20" s="11">
        <v>2500</v>
      </c>
      <c r="F20" s="3"/>
      <c r="G20" s="3"/>
      <c r="H20" s="9">
        <f>C20+E20</f>
        <v>978080.37</v>
      </c>
      <c r="I20" s="11"/>
      <c r="J20" s="3"/>
    </row>
    <row r="21" spans="1:10" x14ac:dyDescent="0.25">
      <c r="A21" s="3" t="s">
        <v>17</v>
      </c>
      <c r="B21" s="3" t="s">
        <v>16</v>
      </c>
      <c r="C21" s="8">
        <v>372624.59</v>
      </c>
      <c r="D21" s="8"/>
      <c r="E21" s="3"/>
      <c r="F21" s="5"/>
      <c r="G21" s="5"/>
      <c r="H21" s="9">
        <f>C21</f>
        <v>372624.59</v>
      </c>
      <c r="I21" s="10"/>
      <c r="J21" s="5"/>
    </row>
    <row r="22" spans="1:10" x14ac:dyDescent="0.25">
      <c r="A22" s="3" t="s">
        <v>105</v>
      </c>
      <c r="B22" s="3" t="s">
        <v>106</v>
      </c>
      <c r="C22" s="8">
        <v>0</v>
      </c>
      <c r="D22" s="8"/>
      <c r="E22" s="3"/>
      <c r="F22" s="8">
        <v>-82343.92</v>
      </c>
      <c r="G22" s="8">
        <v>-107319.48</v>
      </c>
      <c r="H22" s="9">
        <f>C22</f>
        <v>0</v>
      </c>
      <c r="I22" s="8">
        <v>-82343.92</v>
      </c>
      <c r="J22" s="8">
        <v>-107319.48</v>
      </c>
    </row>
    <row r="23" spans="1:10" x14ac:dyDescent="0.25">
      <c r="A23" s="3" t="s">
        <v>18</v>
      </c>
      <c r="B23" s="3" t="s">
        <v>19</v>
      </c>
      <c r="C23" s="8">
        <v>286847.37</v>
      </c>
      <c r="D23" s="8"/>
      <c r="E23" s="3"/>
      <c r="F23" s="5"/>
      <c r="G23" s="5"/>
      <c r="H23" s="9">
        <f>C23</f>
        <v>286847.37</v>
      </c>
      <c r="I23" s="10"/>
      <c r="J23" s="3"/>
    </row>
    <row r="24" spans="1:10" x14ac:dyDescent="0.25">
      <c r="A24" s="3" t="s">
        <v>107</v>
      </c>
      <c r="B24" s="3" t="s">
        <v>20</v>
      </c>
      <c r="C24" s="8">
        <v>0</v>
      </c>
      <c r="D24" s="8"/>
      <c r="E24" s="3"/>
      <c r="F24" s="5"/>
      <c r="G24" s="8">
        <v>-545591.82999999996</v>
      </c>
      <c r="H24" s="9">
        <f>C24</f>
        <v>0</v>
      </c>
      <c r="I24" s="10"/>
      <c r="J24" s="8">
        <v>-545591.82999999996</v>
      </c>
    </row>
    <row r="25" spans="1:10" x14ac:dyDescent="0.25">
      <c r="A25" s="3" t="s">
        <v>21</v>
      </c>
      <c r="B25" s="3" t="s">
        <v>22</v>
      </c>
      <c r="C25" s="8">
        <v>41654.32</v>
      </c>
      <c r="D25" s="8"/>
      <c r="E25" s="3"/>
      <c r="F25" s="8"/>
      <c r="G25" s="8"/>
      <c r="H25" s="9">
        <f>C25</f>
        <v>41654.32</v>
      </c>
      <c r="I25" s="10"/>
      <c r="J25" s="5"/>
    </row>
    <row r="26" spans="1:10" x14ac:dyDescent="0.25">
      <c r="A26" s="3" t="s">
        <v>23</v>
      </c>
      <c r="B26" s="3" t="s">
        <v>22</v>
      </c>
      <c r="C26" s="8">
        <v>289730.21999999997</v>
      </c>
      <c r="D26" s="8"/>
      <c r="E26" s="11">
        <v>1000</v>
      </c>
      <c r="F26" s="3"/>
      <c r="G26" s="5"/>
      <c r="H26" s="9">
        <f>C26+E26</f>
        <v>290730.21999999997</v>
      </c>
      <c r="I26" s="10"/>
      <c r="J26" s="5"/>
    </row>
    <row r="27" spans="1:10" x14ac:dyDescent="0.25">
      <c r="A27" s="3" t="s">
        <v>24</v>
      </c>
      <c r="B27" s="3" t="s">
        <v>22</v>
      </c>
      <c r="C27" s="8">
        <v>52310.7</v>
      </c>
      <c r="D27" s="8"/>
      <c r="E27" s="3"/>
      <c r="F27" s="3"/>
      <c r="G27" s="8"/>
      <c r="H27" s="9">
        <f t="shared" ref="H27:H32" si="1">C27</f>
        <v>52310.7</v>
      </c>
      <c r="I27" s="10"/>
      <c r="J27" s="3"/>
    </row>
    <row r="28" spans="1:10" x14ac:dyDescent="0.25">
      <c r="A28" s="5" t="s">
        <v>108</v>
      </c>
      <c r="B28" s="5" t="s">
        <v>25</v>
      </c>
      <c r="C28" s="12">
        <v>154800</v>
      </c>
      <c r="D28" s="12"/>
      <c r="E28" s="5"/>
      <c r="F28" s="3"/>
      <c r="G28" s="3"/>
      <c r="H28" s="9">
        <f t="shared" si="1"/>
        <v>154800</v>
      </c>
      <c r="I28" s="11"/>
      <c r="J28" s="3"/>
    </row>
    <row r="29" spans="1:10" x14ac:dyDescent="0.25">
      <c r="A29" s="3" t="s">
        <v>26</v>
      </c>
      <c r="B29" s="3" t="s">
        <v>25</v>
      </c>
      <c r="C29" s="8">
        <v>563.85</v>
      </c>
      <c r="D29" s="8"/>
      <c r="E29" s="3"/>
      <c r="F29" s="3"/>
      <c r="G29" s="3"/>
      <c r="H29" s="9">
        <f t="shared" si="1"/>
        <v>563.85</v>
      </c>
      <c r="I29" s="10"/>
      <c r="J29" s="3"/>
    </row>
    <row r="30" spans="1:10" x14ac:dyDescent="0.25">
      <c r="A30" s="3" t="s">
        <v>27</v>
      </c>
      <c r="B30" s="3" t="s">
        <v>25</v>
      </c>
      <c r="C30" s="8">
        <v>350624.46</v>
      </c>
      <c r="D30" s="8"/>
      <c r="E30" s="3"/>
      <c r="F30" s="3"/>
      <c r="G30" s="3"/>
      <c r="H30" s="9">
        <f t="shared" si="1"/>
        <v>350624.46</v>
      </c>
      <c r="I30" s="10"/>
      <c r="J30" s="3"/>
    </row>
    <row r="31" spans="1:10" x14ac:dyDescent="0.25">
      <c r="A31" s="3" t="s">
        <v>28</v>
      </c>
      <c r="B31" s="3" t="s">
        <v>25</v>
      </c>
      <c r="C31" s="8">
        <v>547605.64</v>
      </c>
      <c r="D31" s="8"/>
      <c r="E31" s="3"/>
      <c r="F31" s="3"/>
      <c r="G31" s="3"/>
      <c r="H31" s="9">
        <f t="shared" si="1"/>
        <v>547605.64</v>
      </c>
      <c r="I31" s="10"/>
      <c r="J31" s="3"/>
    </row>
    <row r="32" spans="1:10" x14ac:dyDescent="0.25">
      <c r="A32" s="3" t="s">
        <v>29</v>
      </c>
      <c r="B32" s="3" t="s">
        <v>25</v>
      </c>
      <c r="C32" s="8">
        <v>40507.53</v>
      </c>
      <c r="D32" s="8"/>
      <c r="E32" s="3"/>
      <c r="F32" s="3"/>
      <c r="G32" s="3"/>
      <c r="H32" s="9">
        <f t="shared" si="1"/>
        <v>40507.53</v>
      </c>
      <c r="I32" s="10"/>
      <c r="J32" s="3"/>
    </row>
    <row r="33" spans="1:13" x14ac:dyDescent="0.25">
      <c r="A33" s="3" t="s">
        <v>30</v>
      </c>
      <c r="B33" s="3" t="s">
        <v>31</v>
      </c>
      <c r="C33" s="8">
        <v>7409.28</v>
      </c>
      <c r="D33" s="8"/>
      <c r="E33" s="3"/>
      <c r="F33" s="10">
        <v>-6809.29</v>
      </c>
      <c r="G33" s="3"/>
      <c r="H33" s="9">
        <f>C33+F33</f>
        <v>599.98999999999978</v>
      </c>
      <c r="I33" s="10"/>
      <c r="J33" s="3"/>
    </row>
    <row r="34" spans="1:13" x14ac:dyDescent="0.25">
      <c r="A34" s="3" t="s">
        <v>32</v>
      </c>
      <c r="B34" s="3" t="s">
        <v>33</v>
      </c>
      <c r="C34" s="8">
        <v>300</v>
      </c>
      <c r="D34" s="8"/>
      <c r="E34" s="3"/>
      <c r="F34" s="3"/>
      <c r="G34" s="3"/>
      <c r="H34" s="9">
        <f t="shared" ref="H34:H49" si="2">C34</f>
        <v>300</v>
      </c>
      <c r="I34" s="10"/>
      <c r="J34" s="3"/>
    </row>
    <row r="35" spans="1:13" x14ac:dyDescent="0.25">
      <c r="A35" s="3" t="s">
        <v>34</v>
      </c>
      <c r="B35" s="3" t="s">
        <v>33</v>
      </c>
      <c r="C35" s="8">
        <v>273061.92</v>
      </c>
      <c r="D35" s="8"/>
      <c r="E35" s="3"/>
      <c r="F35" s="3"/>
      <c r="G35" s="3"/>
      <c r="H35" s="9">
        <f t="shared" si="2"/>
        <v>273061.92</v>
      </c>
      <c r="I35" s="10"/>
      <c r="J35" s="3"/>
    </row>
    <row r="36" spans="1:13" x14ac:dyDescent="0.25">
      <c r="A36" s="3" t="s">
        <v>35</v>
      </c>
      <c r="B36" s="3" t="s">
        <v>36</v>
      </c>
      <c r="C36" s="8">
        <v>156903.18</v>
      </c>
      <c r="D36" s="8"/>
      <c r="E36" s="3"/>
      <c r="F36" s="8"/>
      <c r="G36" s="5"/>
      <c r="H36" s="9">
        <f t="shared" si="2"/>
        <v>156903.18</v>
      </c>
      <c r="I36" s="10"/>
      <c r="J36" s="3"/>
    </row>
    <row r="37" spans="1:13" x14ac:dyDescent="0.25">
      <c r="A37" s="3" t="s">
        <v>37</v>
      </c>
      <c r="B37" s="3" t="s">
        <v>38</v>
      </c>
      <c r="C37" s="8">
        <v>476417.64</v>
      </c>
      <c r="D37" s="8"/>
      <c r="E37" s="3"/>
      <c r="F37" s="5"/>
      <c r="G37" s="5"/>
      <c r="H37" s="9">
        <f t="shared" si="2"/>
        <v>476417.64</v>
      </c>
      <c r="I37" s="10"/>
      <c r="J37" s="3"/>
    </row>
    <row r="38" spans="1:13" x14ac:dyDescent="0.25">
      <c r="A38" s="3" t="s">
        <v>39</v>
      </c>
      <c r="B38" s="3" t="s">
        <v>40</v>
      </c>
      <c r="C38" s="8">
        <v>181258.71</v>
      </c>
      <c r="D38" s="8"/>
      <c r="E38" s="3"/>
      <c r="F38" s="5"/>
      <c r="G38" s="5"/>
      <c r="H38" s="9">
        <f t="shared" si="2"/>
        <v>181258.71</v>
      </c>
      <c r="I38" s="10"/>
      <c r="J38" s="3"/>
    </row>
    <row r="39" spans="1:13" x14ac:dyDescent="0.25">
      <c r="A39" s="3" t="s">
        <v>41</v>
      </c>
      <c r="B39" s="3" t="s">
        <v>42</v>
      </c>
      <c r="C39" s="8">
        <v>987205.23</v>
      </c>
      <c r="D39" s="8"/>
      <c r="E39" s="3"/>
      <c r="F39" s="5"/>
      <c r="G39" s="5"/>
      <c r="H39" s="9">
        <f t="shared" si="2"/>
        <v>987205.23</v>
      </c>
      <c r="I39" s="10"/>
      <c r="J39" s="3"/>
    </row>
    <row r="40" spans="1:13" x14ac:dyDescent="0.25">
      <c r="A40" s="3" t="s">
        <v>43</v>
      </c>
      <c r="B40" s="3" t="s">
        <v>42</v>
      </c>
      <c r="C40" s="8">
        <v>197120.07</v>
      </c>
      <c r="D40" s="8"/>
      <c r="E40" s="3"/>
      <c r="F40" s="3"/>
      <c r="G40" s="3"/>
      <c r="H40" s="9">
        <f t="shared" si="2"/>
        <v>197120.07</v>
      </c>
      <c r="I40" s="10"/>
      <c r="J40" s="3"/>
    </row>
    <row r="41" spans="1:13" x14ac:dyDescent="0.25">
      <c r="A41" s="11" t="s">
        <v>44</v>
      </c>
      <c r="B41" s="11" t="s">
        <v>45</v>
      </c>
      <c r="C41" s="8">
        <v>416879.63</v>
      </c>
      <c r="D41" s="8"/>
      <c r="E41" s="5"/>
      <c r="F41" s="3"/>
      <c r="G41" s="5"/>
      <c r="H41" s="9">
        <f t="shared" si="2"/>
        <v>416879.63</v>
      </c>
      <c r="I41" s="10"/>
      <c r="J41" s="3"/>
      <c r="M41" s="2"/>
    </row>
    <row r="42" spans="1:13" x14ac:dyDescent="0.25">
      <c r="A42" s="3" t="s">
        <v>46</v>
      </c>
      <c r="B42" s="3" t="s">
        <v>47</v>
      </c>
      <c r="C42" s="8">
        <v>904484.82</v>
      </c>
      <c r="D42" s="8"/>
      <c r="E42" s="5"/>
      <c r="F42" s="3"/>
      <c r="G42" s="5"/>
      <c r="H42" s="9">
        <f t="shared" si="2"/>
        <v>904484.82</v>
      </c>
      <c r="I42" s="10"/>
      <c r="J42" s="3"/>
      <c r="M42" s="2"/>
    </row>
    <row r="43" spans="1:13" x14ac:dyDescent="0.25">
      <c r="A43" s="3" t="s">
        <v>48</v>
      </c>
      <c r="B43" s="3" t="s">
        <v>47</v>
      </c>
      <c r="C43" s="8">
        <v>619422.06999999995</v>
      </c>
      <c r="D43" s="8"/>
      <c r="E43" s="5"/>
      <c r="F43" s="3"/>
      <c r="G43" s="3"/>
      <c r="H43" s="9">
        <f t="shared" si="2"/>
        <v>619422.06999999995</v>
      </c>
      <c r="I43" s="10"/>
      <c r="J43" s="3"/>
      <c r="M43" s="14"/>
    </row>
    <row r="44" spans="1:13" x14ac:dyDescent="0.25">
      <c r="A44" s="3" t="s">
        <v>49</v>
      </c>
      <c r="B44" s="3" t="s">
        <v>50</v>
      </c>
      <c r="C44" s="8">
        <v>657.36</v>
      </c>
      <c r="D44" s="8"/>
      <c r="E44" s="3"/>
      <c r="F44" s="3"/>
      <c r="G44" s="3"/>
      <c r="H44" s="9">
        <f t="shared" si="2"/>
        <v>657.36</v>
      </c>
      <c r="I44" s="10"/>
      <c r="J44" s="3"/>
    </row>
    <row r="45" spans="1:13" x14ac:dyDescent="0.25">
      <c r="A45" s="3" t="s">
        <v>51</v>
      </c>
      <c r="B45" s="3" t="s">
        <v>52</v>
      </c>
      <c r="C45" s="8">
        <v>366024.68</v>
      </c>
      <c r="D45" s="8"/>
      <c r="E45" s="5"/>
      <c r="F45" s="3"/>
      <c r="G45" s="5"/>
      <c r="H45" s="9">
        <f t="shared" si="2"/>
        <v>366024.68</v>
      </c>
      <c r="I45" s="11"/>
      <c r="J45" s="3"/>
    </row>
    <row r="46" spans="1:13" x14ac:dyDescent="0.25">
      <c r="A46" s="3" t="s">
        <v>109</v>
      </c>
      <c r="B46" s="3" t="s">
        <v>52</v>
      </c>
      <c r="C46" s="8">
        <v>2983709.36</v>
      </c>
      <c r="D46" s="8"/>
      <c r="E46" s="3"/>
      <c r="F46" s="3"/>
      <c r="G46" s="3"/>
      <c r="H46" s="9">
        <f t="shared" si="2"/>
        <v>2983709.36</v>
      </c>
      <c r="I46" s="10"/>
      <c r="J46" s="3"/>
    </row>
    <row r="47" spans="1:13" x14ac:dyDescent="0.25">
      <c r="A47" s="5" t="s">
        <v>53</v>
      </c>
      <c r="B47" s="5" t="s">
        <v>52</v>
      </c>
      <c r="C47" s="8">
        <v>491464.5</v>
      </c>
      <c r="D47" s="12"/>
      <c r="E47" s="3"/>
      <c r="F47" s="3"/>
      <c r="G47" s="5"/>
      <c r="H47" s="9">
        <f t="shared" si="2"/>
        <v>491464.5</v>
      </c>
      <c r="I47" s="10"/>
      <c r="J47" s="3"/>
    </row>
    <row r="48" spans="1:13" x14ac:dyDescent="0.25">
      <c r="A48" s="3" t="s">
        <v>54</v>
      </c>
      <c r="B48" s="3" t="s">
        <v>52</v>
      </c>
      <c r="C48" s="8">
        <v>470081.22</v>
      </c>
      <c r="D48" s="8"/>
      <c r="E48" s="3"/>
      <c r="F48" s="3"/>
      <c r="G48" s="5"/>
      <c r="H48" s="9">
        <f t="shared" si="2"/>
        <v>470081.22</v>
      </c>
      <c r="I48" s="10"/>
      <c r="J48" s="3"/>
    </row>
    <row r="49" spans="1:10" x14ac:dyDescent="0.25">
      <c r="A49" s="3" t="s">
        <v>55</v>
      </c>
      <c r="B49" s="3" t="s">
        <v>52</v>
      </c>
      <c r="C49" s="8">
        <v>556596.98</v>
      </c>
      <c r="D49" s="8"/>
      <c r="E49" s="3"/>
      <c r="F49" s="3"/>
      <c r="G49" s="3"/>
      <c r="H49" s="9">
        <f t="shared" si="2"/>
        <v>556596.98</v>
      </c>
      <c r="I49" s="10"/>
      <c r="J49" s="3"/>
    </row>
    <row r="50" spans="1:10" x14ac:dyDescent="0.25">
      <c r="A50" s="3" t="s">
        <v>110</v>
      </c>
      <c r="B50" s="3" t="s">
        <v>57</v>
      </c>
      <c r="C50" s="8">
        <v>0</v>
      </c>
      <c r="D50" s="8">
        <v>107059.9</v>
      </c>
      <c r="E50" s="3"/>
      <c r="F50" s="3"/>
      <c r="G50" s="3"/>
      <c r="H50" s="9">
        <f>D50</f>
        <v>107059.9</v>
      </c>
      <c r="I50" s="10"/>
      <c r="J50" s="3"/>
    </row>
    <row r="51" spans="1:10" x14ac:dyDescent="0.25">
      <c r="A51" s="3" t="s">
        <v>56</v>
      </c>
      <c r="B51" s="3" t="s">
        <v>57</v>
      </c>
      <c r="C51" s="8">
        <v>49716.160000000003</v>
      </c>
      <c r="D51" s="8"/>
      <c r="E51" s="3"/>
      <c r="F51" s="3"/>
      <c r="G51" s="3"/>
      <c r="H51" s="9">
        <f>C51</f>
        <v>49716.160000000003</v>
      </c>
      <c r="I51" s="10"/>
      <c r="J51" s="3"/>
    </row>
    <row r="52" spans="1:10" x14ac:dyDescent="0.25">
      <c r="A52" s="3" t="s">
        <v>58</v>
      </c>
      <c r="B52" s="3" t="s">
        <v>57</v>
      </c>
      <c r="C52" s="8">
        <v>80071.16</v>
      </c>
      <c r="D52" s="8"/>
      <c r="E52" s="5"/>
      <c r="F52" s="3"/>
      <c r="G52" s="5"/>
      <c r="H52" s="9">
        <f>C52</f>
        <v>80071.16</v>
      </c>
      <c r="I52" s="10"/>
      <c r="J52" s="3"/>
    </row>
    <row r="53" spans="1:10" x14ac:dyDescent="0.25">
      <c r="A53" s="3" t="s">
        <v>59</v>
      </c>
      <c r="B53" s="3" t="s">
        <v>60</v>
      </c>
      <c r="C53" s="8">
        <v>6000</v>
      </c>
      <c r="D53" s="8"/>
      <c r="E53" s="5"/>
      <c r="F53" s="3"/>
      <c r="G53" s="3"/>
      <c r="H53" s="9">
        <f>C53</f>
        <v>6000</v>
      </c>
      <c r="I53" s="10"/>
      <c r="J53" s="3"/>
    </row>
    <row r="54" spans="1:10" x14ac:dyDescent="0.25">
      <c r="A54" s="3" t="s">
        <v>61</v>
      </c>
      <c r="B54" s="3" t="s">
        <v>62</v>
      </c>
      <c r="C54" s="8">
        <v>2633.22</v>
      </c>
      <c r="D54" s="8"/>
      <c r="E54" s="3"/>
      <c r="F54" s="8">
        <v>-17179.64</v>
      </c>
      <c r="G54" s="8">
        <v>-3027.14</v>
      </c>
      <c r="H54" s="9">
        <v>0</v>
      </c>
      <c r="I54" s="10">
        <v>-14546.42</v>
      </c>
      <c r="J54" s="8">
        <v>-3027.14</v>
      </c>
    </row>
    <row r="55" spans="1:10" x14ac:dyDescent="0.25">
      <c r="A55" s="3" t="s">
        <v>63</v>
      </c>
      <c r="B55" s="3" t="s">
        <v>64</v>
      </c>
      <c r="C55" s="8">
        <v>179281.07</v>
      </c>
      <c r="D55" s="8">
        <v>434544.48</v>
      </c>
      <c r="E55" s="3"/>
      <c r="F55" s="3"/>
      <c r="G55" s="10">
        <v>-32337.4</v>
      </c>
      <c r="H55" s="9">
        <f>C55+D55+G55</f>
        <v>581488.15</v>
      </c>
      <c r="I55" s="10"/>
      <c r="J55" s="3"/>
    </row>
    <row r="56" spans="1:10" x14ac:dyDescent="0.25">
      <c r="A56" s="3" t="s">
        <v>65</v>
      </c>
      <c r="B56" s="3" t="s">
        <v>66</v>
      </c>
      <c r="C56" s="8">
        <v>4968.09</v>
      </c>
      <c r="D56" s="8"/>
      <c r="E56" s="3"/>
      <c r="F56" s="5"/>
      <c r="G56" s="5"/>
      <c r="H56" s="9">
        <f t="shared" ref="H56:H73" si="3">C56</f>
        <v>4968.09</v>
      </c>
      <c r="I56" s="10"/>
      <c r="J56" s="10"/>
    </row>
    <row r="57" spans="1:10" x14ac:dyDescent="0.25">
      <c r="A57" s="3" t="s">
        <v>67</v>
      </c>
      <c r="B57" s="3" t="s">
        <v>68</v>
      </c>
      <c r="C57" s="8">
        <v>155828.89000000001</v>
      </c>
      <c r="D57" s="8"/>
      <c r="E57" s="3"/>
      <c r="F57" s="8"/>
      <c r="G57" s="8"/>
      <c r="H57" s="9">
        <f t="shared" si="3"/>
        <v>155828.89000000001</v>
      </c>
      <c r="I57" s="10"/>
      <c r="J57" s="10"/>
    </row>
    <row r="58" spans="1:10" x14ac:dyDescent="0.25">
      <c r="A58" s="3" t="s">
        <v>69</v>
      </c>
      <c r="B58" s="3" t="s">
        <v>70</v>
      </c>
      <c r="C58" s="8">
        <v>88911.24</v>
      </c>
      <c r="D58" s="8"/>
      <c r="E58" s="3"/>
      <c r="F58" s="3"/>
      <c r="G58" s="8"/>
      <c r="H58" s="9">
        <f t="shared" si="3"/>
        <v>88911.24</v>
      </c>
      <c r="I58" s="10"/>
      <c r="J58" s="10"/>
    </row>
    <row r="59" spans="1:10" x14ac:dyDescent="0.25">
      <c r="A59" s="3" t="s">
        <v>71</v>
      </c>
      <c r="B59" s="3" t="s">
        <v>72</v>
      </c>
      <c r="C59" s="12">
        <v>676935.52</v>
      </c>
      <c r="D59" s="8"/>
      <c r="E59" s="5"/>
      <c r="F59" s="3"/>
      <c r="G59" s="3"/>
      <c r="H59" s="9">
        <f t="shared" si="3"/>
        <v>676935.52</v>
      </c>
      <c r="I59" s="10"/>
      <c r="J59" s="10"/>
    </row>
    <row r="60" spans="1:10" x14ac:dyDescent="0.25">
      <c r="A60" s="3" t="s">
        <v>73</v>
      </c>
      <c r="B60" s="3" t="s">
        <v>74</v>
      </c>
      <c r="C60" s="8">
        <v>53939.1</v>
      </c>
      <c r="D60" s="8"/>
      <c r="E60" s="3"/>
      <c r="F60" s="3"/>
      <c r="G60" s="8"/>
      <c r="H60" s="9">
        <f t="shared" si="3"/>
        <v>53939.1</v>
      </c>
      <c r="I60" s="10"/>
      <c r="J60" s="10"/>
    </row>
    <row r="61" spans="1:10" x14ac:dyDescent="0.25">
      <c r="A61" s="11" t="s">
        <v>75</v>
      </c>
      <c r="B61" s="11" t="s">
        <v>76</v>
      </c>
      <c r="C61" s="8">
        <v>64982.45</v>
      </c>
      <c r="D61" s="8"/>
      <c r="E61" s="3"/>
      <c r="F61" s="3"/>
      <c r="G61" s="5"/>
      <c r="H61" s="9">
        <f t="shared" si="3"/>
        <v>64982.45</v>
      </c>
      <c r="I61" s="10"/>
      <c r="J61" s="10"/>
    </row>
    <row r="62" spans="1:10" x14ac:dyDescent="0.25">
      <c r="A62" s="3" t="s">
        <v>77</v>
      </c>
      <c r="B62" s="3" t="s">
        <v>76</v>
      </c>
      <c r="C62" s="8">
        <v>250312.33</v>
      </c>
      <c r="D62" s="8"/>
      <c r="E62" s="3"/>
      <c r="F62" s="3"/>
      <c r="G62" s="5"/>
      <c r="H62" s="9">
        <f t="shared" si="3"/>
        <v>250312.33</v>
      </c>
      <c r="I62" s="10"/>
      <c r="J62" s="10"/>
    </row>
    <row r="63" spans="1:10" x14ac:dyDescent="0.25">
      <c r="A63" s="3" t="s">
        <v>78</v>
      </c>
      <c r="B63" s="3" t="s">
        <v>76</v>
      </c>
      <c r="C63" s="8">
        <v>2563.36</v>
      </c>
      <c r="D63" s="8"/>
      <c r="E63" s="3"/>
      <c r="F63" s="3"/>
      <c r="G63" s="8"/>
      <c r="H63" s="9">
        <f t="shared" si="3"/>
        <v>2563.36</v>
      </c>
      <c r="I63" s="10"/>
      <c r="J63" s="3"/>
    </row>
    <row r="64" spans="1:10" x14ac:dyDescent="0.25">
      <c r="A64" s="3" t="s">
        <v>79</v>
      </c>
      <c r="B64" s="3" t="s">
        <v>76</v>
      </c>
      <c r="C64" s="8">
        <v>38038.26</v>
      </c>
      <c r="D64" s="8"/>
      <c r="E64" s="3"/>
      <c r="F64" s="3"/>
      <c r="G64" s="8"/>
      <c r="H64" s="9">
        <f t="shared" si="3"/>
        <v>38038.26</v>
      </c>
      <c r="I64" s="10"/>
      <c r="J64" s="3"/>
    </row>
    <row r="65" spans="1:10" x14ac:dyDescent="0.25">
      <c r="A65" s="3" t="s">
        <v>80</v>
      </c>
      <c r="B65" s="3" t="s">
        <v>76</v>
      </c>
      <c r="C65" s="8">
        <v>11370.45</v>
      </c>
      <c r="D65" s="8"/>
      <c r="E65" s="3"/>
      <c r="F65" s="3"/>
      <c r="G65" s="3"/>
      <c r="H65" s="9">
        <f t="shared" si="3"/>
        <v>11370.45</v>
      </c>
      <c r="I65" s="10"/>
      <c r="J65" s="3"/>
    </row>
    <row r="66" spans="1:10" x14ac:dyDescent="0.25">
      <c r="A66" s="3" t="s">
        <v>81</v>
      </c>
      <c r="B66" s="3" t="s">
        <v>82</v>
      </c>
      <c r="C66" s="8">
        <v>1153611.4099999999</v>
      </c>
      <c r="D66" s="8"/>
      <c r="E66" s="3"/>
      <c r="F66" s="3"/>
      <c r="G66" s="3"/>
      <c r="H66" s="9">
        <f t="shared" si="3"/>
        <v>1153611.4099999999</v>
      </c>
      <c r="I66" s="10"/>
      <c r="J66" s="3"/>
    </row>
    <row r="67" spans="1:10" x14ac:dyDescent="0.25">
      <c r="A67" s="5" t="s">
        <v>83</v>
      </c>
      <c r="B67" s="5" t="s">
        <v>84</v>
      </c>
      <c r="C67" s="8">
        <v>880938.82</v>
      </c>
      <c r="D67" s="12"/>
      <c r="E67" s="3"/>
      <c r="F67" s="3"/>
      <c r="G67" s="3"/>
      <c r="H67" s="9">
        <f t="shared" si="3"/>
        <v>880938.82</v>
      </c>
      <c r="I67" s="10"/>
      <c r="J67" s="3"/>
    </row>
    <row r="68" spans="1:10" x14ac:dyDescent="0.25">
      <c r="A68" s="3" t="s">
        <v>85</v>
      </c>
      <c r="B68" s="3" t="s">
        <v>86</v>
      </c>
      <c r="C68" s="8">
        <v>295998.58</v>
      </c>
      <c r="D68" s="8"/>
      <c r="E68" s="3"/>
      <c r="F68" s="3"/>
      <c r="G68" s="5"/>
      <c r="H68" s="9">
        <f t="shared" si="3"/>
        <v>295998.58</v>
      </c>
      <c r="I68" s="10"/>
      <c r="J68" s="3"/>
    </row>
    <row r="69" spans="1:10" x14ac:dyDescent="0.25">
      <c r="A69" s="3" t="s">
        <v>111</v>
      </c>
      <c r="B69" s="3" t="s">
        <v>112</v>
      </c>
      <c r="C69" s="8">
        <v>0</v>
      </c>
      <c r="D69" s="8"/>
      <c r="E69" s="3"/>
      <c r="F69" s="3"/>
      <c r="G69" s="10">
        <v>-20016.2</v>
      </c>
      <c r="H69" s="9">
        <f t="shared" si="3"/>
        <v>0</v>
      </c>
      <c r="I69" s="10"/>
      <c r="J69" s="10">
        <v>-20016.2</v>
      </c>
    </row>
    <row r="70" spans="1:10" x14ac:dyDescent="0.25">
      <c r="A70" s="3" t="s">
        <v>87</v>
      </c>
      <c r="B70" s="3" t="s">
        <v>88</v>
      </c>
      <c r="C70" s="8">
        <v>72863.5</v>
      </c>
      <c r="D70" s="8"/>
      <c r="E70" s="5"/>
      <c r="F70" s="3"/>
      <c r="G70" s="5"/>
      <c r="H70" s="9">
        <f t="shared" si="3"/>
        <v>72863.5</v>
      </c>
      <c r="I70" s="10"/>
      <c r="J70" s="3"/>
    </row>
    <row r="71" spans="1:10" x14ac:dyDescent="0.25">
      <c r="A71" s="3" t="s">
        <v>89</v>
      </c>
      <c r="B71" s="3" t="s">
        <v>90</v>
      </c>
      <c r="C71" s="8">
        <v>141861.35</v>
      </c>
      <c r="D71" s="8"/>
      <c r="E71" s="5"/>
      <c r="F71" s="3"/>
      <c r="G71" s="5"/>
      <c r="H71" s="9">
        <f t="shared" si="3"/>
        <v>141861.35</v>
      </c>
      <c r="I71" s="10"/>
      <c r="J71" s="10"/>
    </row>
    <row r="72" spans="1:10" x14ac:dyDescent="0.25">
      <c r="A72" s="3" t="s">
        <v>91</v>
      </c>
      <c r="B72" s="3" t="s">
        <v>92</v>
      </c>
      <c r="C72" s="8">
        <v>55934.62</v>
      </c>
      <c r="D72" s="8"/>
      <c r="E72" s="3"/>
      <c r="F72" s="3"/>
      <c r="G72" s="5"/>
      <c r="H72" s="9">
        <f t="shared" si="3"/>
        <v>55934.62</v>
      </c>
      <c r="I72" s="10"/>
      <c r="J72" s="10"/>
    </row>
    <row r="73" spans="1:10" x14ac:dyDescent="0.25">
      <c r="A73" s="3" t="s">
        <v>93</v>
      </c>
      <c r="B73" s="3" t="s">
        <v>94</v>
      </c>
      <c r="C73" s="8">
        <v>174912.06</v>
      </c>
      <c r="D73" s="8"/>
      <c r="E73" s="3"/>
      <c r="F73" s="3"/>
      <c r="G73" s="8"/>
      <c r="H73" s="9">
        <f t="shared" si="3"/>
        <v>174912.06</v>
      </c>
      <c r="I73" s="10"/>
      <c r="J73" s="10"/>
    </row>
    <row r="74" spans="1:10" x14ac:dyDescent="0.25">
      <c r="A74" s="15" t="s">
        <v>1</v>
      </c>
      <c r="B74" s="15"/>
      <c r="C74" s="16">
        <f t="shared" ref="C74:J74" si="4">SUM(C10:C73)</f>
        <v>19417956.759999998</v>
      </c>
      <c r="D74" s="16">
        <f t="shared" si="4"/>
        <v>541604.38</v>
      </c>
      <c r="E74" s="16">
        <f t="shared" si="4"/>
        <v>3500</v>
      </c>
      <c r="F74" s="17">
        <f t="shared" si="4"/>
        <v>-106332.84999999999</v>
      </c>
      <c r="G74" s="17">
        <f t="shared" si="4"/>
        <v>-950619.5</v>
      </c>
      <c r="H74" s="18">
        <f t="shared" si="4"/>
        <v>19767934.399999999</v>
      </c>
      <c r="I74" s="17">
        <f t="shared" si="4"/>
        <v>-96890.34</v>
      </c>
      <c r="J74" s="17">
        <f t="shared" si="4"/>
        <v>-764935.2699999999</v>
      </c>
    </row>
    <row r="75" spans="1:10" x14ac:dyDescent="0.25">
      <c r="A75" s="1" t="s">
        <v>113</v>
      </c>
      <c r="B75" s="1"/>
      <c r="C75" s="13"/>
      <c r="D75" s="13"/>
      <c r="E75" s="1"/>
      <c r="F75" s="19"/>
      <c r="G75" s="19"/>
      <c r="H75" s="19"/>
      <c r="I75" s="19"/>
      <c r="J75" s="19"/>
    </row>
  </sheetData>
  <mergeCells count="3">
    <mergeCell ref="C8:E8"/>
    <mergeCell ref="F8:G8"/>
    <mergeCell ref="A7:J7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Pereira Carpes</dc:creator>
  <dc:description/>
  <cp:lastModifiedBy>Carlos Eduardo Pereira Carpes</cp:lastModifiedBy>
  <cp:revision>9</cp:revision>
  <cp:lastPrinted>2025-06-30T16:39:02Z</cp:lastPrinted>
  <dcterms:created xsi:type="dcterms:W3CDTF">2025-04-23T19:31:28Z</dcterms:created>
  <dcterms:modified xsi:type="dcterms:W3CDTF">2025-07-01T17:00:36Z</dcterms:modified>
  <dc:language>pt-BR</dc:language>
</cp:coreProperties>
</file>