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Junho\Detalhado\"/>
    </mc:Choice>
  </mc:AlternateContent>
  <xr:revisionPtr revIDLastSave="0" documentId="13_ncr:1_{E8B26D4C-50FC-41CC-A700-305013F9F35D}" xr6:coauthVersionLast="47" xr6:coauthVersionMax="47" xr10:uidLastSave="{00000000-0000-0000-0000-000000000000}"/>
  <bookViews>
    <workbookView xWindow="-120" yWindow="-120" windowWidth="29040" windowHeight="15840" activeTab="4" xr2:uid="{F9F1D8C9-08A7-4FB9-970F-F4C2E11FDF5F}"/>
  </bookViews>
  <sheets>
    <sheet name="Delib" sheetId="3" r:id="rId1"/>
    <sheet name="Físico" sheetId="1" r:id="rId2"/>
    <sheet name="Financeiro" sheetId="2" r:id="rId3"/>
    <sheet name="Complemento" sheetId="4" r:id="rId4"/>
    <sheet name="Total" sheetId="5" r:id="rId5"/>
  </sheets>
  <definedNames>
    <definedName name="dlib">Delib!$A$1:$J$4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3" i="5" l="1"/>
  <c r="AA4" i="5"/>
  <c r="AA5" i="5"/>
  <c r="AA2" i="5"/>
  <c r="B3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B4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B5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C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B2" i="5"/>
  <c r="G2" i="4"/>
  <c r="D5" i="4" l="1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Z5" i="4"/>
  <c r="AA5" i="4"/>
  <c r="AB5" i="4"/>
  <c r="C5" i="4"/>
  <c r="AB3" i="4"/>
  <c r="AB4" i="4"/>
  <c r="AB2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Y3" i="4"/>
  <c r="Z3" i="4"/>
  <c r="AA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Y4" i="4"/>
  <c r="Z4" i="4"/>
  <c r="AA4" i="4"/>
  <c r="D2" i="4"/>
  <c r="E2" i="4"/>
  <c r="F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Y2" i="4"/>
  <c r="Z2" i="4"/>
  <c r="AA2" i="4"/>
  <c r="C2" i="4"/>
  <c r="A4" i="4"/>
  <c r="A3" i="4"/>
  <c r="A2" i="4"/>
</calcChain>
</file>

<file path=xl/sharedStrings.xml><?xml version="1.0" encoding="utf-8"?>
<sst xmlns="http://schemas.openxmlformats.org/spreadsheetml/2006/main" count="140" uniqueCount="41">
  <si>
    <t>Estabelecimentos CNES-SC</t>
  </si>
  <si>
    <t>0309070015 TRATAMENTO ESCLEROSANTE NAO ESTETICO DE VARIZES D</t>
  </si>
  <si>
    <t>0309070023 TRATAMENTO ESCLEROSANTE NAO ESTETICO DE VARIZES D</t>
  </si>
  <si>
    <t>Total</t>
  </si>
  <si>
    <t>0019259 POLICLINICA MUNICIPAL CONTINENTE</t>
  </si>
  <si>
    <t>2303167 HOSPITAL SANTO ANTONIO DE ITAPEMA</t>
  </si>
  <si>
    <t>2306336 HOSPITAL SAO JOSE</t>
  </si>
  <si>
    <t>2306344 HOSPITAL JARAGUA</t>
  </si>
  <si>
    <t>2521296 HOSPITAL BETHESDA</t>
  </si>
  <si>
    <t>2521792 HOSPITAL E MATERNIDADE SAGRADA FAMILIA</t>
  </si>
  <si>
    <t>2701464 CIS AMOSC</t>
  </si>
  <si>
    <t>3123251 HOSPITAL DE OLHOS DE BLUMENAU</t>
  </si>
  <si>
    <t>3678385 BOJ</t>
  </si>
  <si>
    <t>5195756 CIS NORDESTE SC</t>
  </si>
  <si>
    <t>7200625 ANGIOCLINICA</t>
  </si>
  <si>
    <t>7486596 HOSPITAL REGIONAL DE BIGUACU HELMUTH NASS</t>
  </si>
  <si>
    <t>7849753 CUIDAR CLINICA DE ESPECIALIDADES</t>
  </si>
  <si>
    <t>9173234 ICS ITAJAI SERVICOS MEDICOS</t>
  </si>
  <si>
    <t>0303040203 - TRATAMENTO DE DOENÇAS NEURO-DEGENERATIVAS</t>
  </si>
  <si>
    <t>NEUROLOGIA</t>
  </si>
  <si>
    <t>AIH Estado</t>
  </si>
  <si>
    <t>média</t>
  </si>
  <si>
    <t>0303050233 - TRATAMENTO MEDICAMENTOSO DE DOENÇA DA RETINA</t>
  </si>
  <si>
    <t>OFTALMO</t>
  </si>
  <si>
    <t>APAC Estado</t>
  </si>
  <si>
    <t>0309070015 - TRATAMENTO ESCLEROSANTE NÃO ESTÉTICO DE VARIZES DOS MEMBROS INFERIORES (UNILATERAL)</t>
  </si>
  <si>
    <t>VASCULAR</t>
  </si>
  <si>
    <t>BPAI</t>
  </si>
  <si>
    <t>0309070023 - TRATAMENTO ESCLEROSANTE NÃO ESTÉTICO DE VARIZES DOS MEMBROS INFERIORES (BILATERAL)</t>
  </si>
  <si>
    <t>2662914 HOSPITAL SEARA DO BEM MATERNO E INFANTIL</t>
  </si>
  <si>
    <t>2778831 HOSPITAL NOSSA SENHORA DA IMACULADA CONCEICAO</t>
  </si>
  <si>
    <t>3590909 HOSPITAL DA VISAO</t>
  </si>
  <si>
    <t>0610062 HOSPITAL DE OLHOS DE CONCORDIA LTDA</t>
  </si>
  <si>
    <t>2418177 HOSPITAL SAO FRANCISCO DE ASSIS</t>
  </si>
  <si>
    <t>0303050233 TRATAMENTO MEDICAMENTOSO DE DOENCA DA RETINA</t>
  </si>
  <si>
    <t>0366323 HOSPITAL DIA MARIA SCHMITT</t>
  </si>
  <si>
    <t>2522209 HOSPITAL MISERICORDIA</t>
  </si>
  <si>
    <t>2672154 HOSPITAL HOSCOLA</t>
  </si>
  <si>
    <t>6567274 CLINICA DE OLHOS ANTONELLI</t>
  </si>
  <si>
    <t>7123019 CLINICA DR CLAUDIOMAR Z DE OLIVEIRA</t>
  </si>
  <si>
    <t>9712038 HOSPITAL DE OLHOS DE CRICIUMA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</si>
</sst>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5F224-0223-4698-871D-F41B7B0C0CF5}">
  <dimension ref="A1:J4"/>
  <sheetViews>
    <sheetView workbookViewId="0">
      <selection activeCell="J4" sqref="A1:J4"/>
    </sheetView>
  </sheetViews>
  <sheetFormatPr defaultRowHeight="15" x14ac:dyDescent="0.25"/>
  <cols>
    <col min="1" max="1" width="11.7109375" customWidth="1"/>
  </cols>
  <sheetData>
    <row r="1" spans="1:10" x14ac:dyDescent="0.25">
      <c r="A1">
        <v>303040203</v>
      </c>
      <c r="B1" t="s">
        <v>18</v>
      </c>
      <c r="C1" t="s">
        <v>19</v>
      </c>
      <c r="D1" t="s">
        <v>20</v>
      </c>
      <c r="F1">
        <v>309.73</v>
      </c>
      <c r="G1">
        <v>309.73</v>
      </c>
      <c r="I1">
        <v>619.46</v>
      </c>
      <c r="J1" t="s">
        <v>21</v>
      </c>
    </row>
    <row r="2" spans="1:10" x14ac:dyDescent="0.25">
      <c r="A2">
        <v>303050233</v>
      </c>
      <c r="B2" t="s">
        <v>22</v>
      </c>
      <c r="C2" t="s">
        <v>23</v>
      </c>
      <c r="D2" t="s">
        <v>24</v>
      </c>
      <c r="E2">
        <v>627.28</v>
      </c>
      <c r="G2">
        <v>1254.56</v>
      </c>
      <c r="I2">
        <v>1881.84</v>
      </c>
      <c r="J2" t="s">
        <v>21</v>
      </c>
    </row>
    <row r="3" spans="1:10" x14ac:dyDescent="0.25">
      <c r="A3">
        <v>309070015</v>
      </c>
      <c r="B3" t="s">
        <v>25</v>
      </c>
      <c r="C3" t="s">
        <v>26</v>
      </c>
      <c r="D3" t="s">
        <v>27</v>
      </c>
      <c r="E3">
        <v>300.77999999999997</v>
      </c>
      <c r="G3">
        <v>600</v>
      </c>
      <c r="I3">
        <v>900.78</v>
      </c>
      <c r="J3" t="s">
        <v>21</v>
      </c>
    </row>
    <row r="4" spans="1:10" x14ac:dyDescent="0.25">
      <c r="A4">
        <v>309070023</v>
      </c>
      <c r="B4" t="s">
        <v>28</v>
      </c>
      <c r="C4" t="s">
        <v>26</v>
      </c>
      <c r="D4" t="s">
        <v>27</v>
      </c>
      <c r="E4">
        <v>392.62</v>
      </c>
      <c r="G4">
        <v>600</v>
      </c>
      <c r="I4">
        <v>992.62</v>
      </c>
      <c r="J4" t="s">
        <v>21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6569B-A8D2-49D3-8050-0FE630085A5C}">
  <dimension ref="A1:AA5"/>
  <sheetViews>
    <sheetView workbookViewId="0">
      <selection sqref="A1:AA5"/>
    </sheetView>
  </sheetViews>
  <sheetFormatPr defaultRowHeight="15" x14ac:dyDescent="0.25"/>
  <cols>
    <col min="1" max="1" width="10.7109375" customWidth="1"/>
  </cols>
  <sheetData>
    <row r="1" spans="1:27" x14ac:dyDescent="0.25">
      <c r="A1" t="s">
        <v>0</v>
      </c>
      <c r="B1" t="s">
        <v>4</v>
      </c>
      <c r="C1" t="s">
        <v>35</v>
      </c>
      <c r="D1" t="s">
        <v>32</v>
      </c>
      <c r="E1" t="s">
        <v>5</v>
      </c>
      <c r="F1" t="s">
        <v>6</v>
      </c>
      <c r="G1" t="s">
        <v>7</v>
      </c>
      <c r="H1" t="s">
        <v>33</v>
      </c>
      <c r="I1" t="s">
        <v>8</v>
      </c>
      <c r="J1" t="s">
        <v>9</v>
      </c>
      <c r="K1" t="s">
        <v>36</v>
      </c>
      <c r="L1" t="s">
        <v>29</v>
      </c>
      <c r="M1" t="s">
        <v>37</v>
      </c>
      <c r="N1" t="s">
        <v>10</v>
      </c>
      <c r="O1" t="s">
        <v>30</v>
      </c>
      <c r="P1" t="s">
        <v>11</v>
      </c>
      <c r="Q1" t="s">
        <v>31</v>
      </c>
      <c r="R1" t="s">
        <v>12</v>
      </c>
      <c r="S1" t="s">
        <v>13</v>
      </c>
      <c r="T1" t="s">
        <v>38</v>
      </c>
      <c r="U1" t="s">
        <v>39</v>
      </c>
      <c r="V1" t="s">
        <v>14</v>
      </c>
      <c r="W1" t="s">
        <v>15</v>
      </c>
      <c r="X1" t="s">
        <v>16</v>
      </c>
      <c r="Y1" t="s">
        <v>17</v>
      </c>
      <c r="Z1" t="s">
        <v>40</v>
      </c>
      <c r="AA1" t="s">
        <v>3</v>
      </c>
    </row>
    <row r="2" spans="1:27" x14ac:dyDescent="0.25">
      <c r="A2" t="s">
        <v>34</v>
      </c>
      <c r="B2">
        <v>0</v>
      </c>
      <c r="C2">
        <v>0</v>
      </c>
      <c r="D2">
        <v>5</v>
      </c>
      <c r="E2">
        <v>0</v>
      </c>
      <c r="F2">
        <v>126</v>
      </c>
      <c r="G2">
        <v>0</v>
      </c>
      <c r="H2">
        <v>0</v>
      </c>
      <c r="I2">
        <v>0</v>
      </c>
      <c r="J2">
        <v>0</v>
      </c>
      <c r="K2">
        <v>0</v>
      </c>
      <c r="L2">
        <v>70</v>
      </c>
      <c r="M2">
        <v>0</v>
      </c>
      <c r="N2">
        <v>0</v>
      </c>
      <c r="O2">
        <v>0</v>
      </c>
      <c r="P2">
        <v>11</v>
      </c>
      <c r="Q2">
        <v>101</v>
      </c>
      <c r="R2">
        <v>66</v>
      </c>
      <c r="S2">
        <v>0</v>
      </c>
      <c r="T2">
        <v>241</v>
      </c>
      <c r="U2">
        <v>0</v>
      </c>
      <c r="V2">
        <v>0</v>
      </c>
      <c r="W2">
        <v>0</v>
      </c>
      <c r="X2">
        <v>0</v>
      </c>
      <c r="Y2">
        <v>0</v>
      </c>
      <c r="Z2">
        <v>415</v>
      </c>
      <c r="AA2">
        <v>1035</v>
      </c>
    </row>
    <row r="3" spans="1:27" x14ac:dyDescent="0.25">
      <c r="A3" t="s">
        <v>1</v>
      </c>
      <c r="B3">
        <v>6</v>
      </c>
      <c r="C3">
        <v>215</v>
      </c>
      <c r="D3">
        <v>0</v>
      </c>
      <c r="E3">
        <v>3</v>
      </c>
      <c r="F3">
        <v>0</v>
      </c>
      <c r="G3">
        <v>56</v>
      </c>
      <c r="H3">
        <v>56</v>
      </c>
      <c r="I3">
        <v>47</v>
      </c>
      <c r="J3">
        <v>0</v>
      </c>
      <c r="K3">
        <v>130</v>
      </c>
      <c r="L3">
        <v>0</v>
      </c>
      <c r="M3">
        <v>2</v>
      </c>
      <c r="N3">
        <v>19</v>
      </c>
      <c r="O3">
        <v>2</v>
      </c>
      <c r="P3">
        <v>0</v>
      </c>
      <c r="Q3">
        <v>0</v>
      </c>
      <c r="R3">
        <v>0</v>
      </c>
      <c r="S3">
        <v>16</v>
      </c>
      <c r="T3">
        <v>0</v>
      </c>
      <c r="U3">
        <v>0</v>
      </c>
      <c r="V3">
        <v>1</v>
      </c>
      <c r="W3">
        <v>29</v>
      </c>
      <c r="X3">
        <v>0</v>
      </c>
      <c r="Y3">
        <v>0</v>
      </c>
      <c r="Z3">
        <v>0</v>
      </c>
      <c r="AA3">
        <v>582</v>
      </c>
    </row>
    <row r="4" spans="1:27" x14ac:dyDescent="0.25">
      <c r="A4" t="s">
        <v>2</v>
      </c>
      <c r="B4">
        <v>1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18</v>
      </c>
      <c r="K4">
        <v>0</v>
      </c>
      <c r="L4">
        <v>0</v>
      </c>
      <c r="M4">
        <v>0</v>
      </c>
      <c r="N4">
        <v>3</v>
      </c>
      <c r="O4">
        <v>6</v>
      </c>
      <c r="P4">
        <v>0</v>
      </c>
      <c r="Q4">
        <v>0</v>
      </c>
      <c r="R4">
        <v>0</v>
      </c>
      <c r="S4">
        <v>0</v>
      </c>
      <c r="T4">
        <v>0</v>
      </c>
      <c r="U4">
        <v>11</v>
      </c>
      <c r="V4">
        <v>0</v>
      </c>
      <c r="W4">
        <v>0</v>
      </c>
      <c r="X4">
        <v>66</v>
      </c>
      <c r="Y4">
        <v>151</v>
      </c>
      <c r="Z4">
        <v>0</v>
      </c>
      <c r="AA4">
        <v>256</v>
      </c>
    </row>
    <row r="5" spans="1:27" x14ac:dyDescent="0.25">
      <c r="A5" t="s">
        <v>3</v>
      </c>
      <c r="B5">
        <v>7</v>
      </c>
      <c r="C5">
        <v>215</v>
      </c>
      <c r="D5">
        <v>5</v>
      </c>
      <c r="E5">
        <v>3</v>
      </c>
      <c r="F5">
        <v>126</v>
      </c>
      <c r="G5">
        <v>56</v>
      </c>
      <c r="H5">
        <v>56</v>
      </c>
      <c r="I5">
        <v>47</v>
      </c>
      <c r="J5">
        <v>18</v>
      </c>
      <c r="K5">
        <v>130</v>
      </c>
      <c r="L5">
        <v>70</v>
      </c>
      <c r="M5">
        <v>2</v>
      </c>
      <c r="N5">
        <v>22</v>
      </c>
      <c r="O5">
        <v>8</v>
      </c>
      <c r="P5">
        <v>11</v>
      </c>
      <c r="Q5">
        <v>101</v>
      </c>
      <c r="R5">
        <v>66</v>
      </c>
      <c r="S5">
        <v>16</v>
      </c>
      <c r="T5">
        <v>241</v>
      </c>
      <c r="U5">
        <v>11</v>
      </c>
      <c r="V5">
        <v>1</v>
      </c>
      <c r="W5">
        <v>29</v>
      </c>
      <c r="X5">
        <v>66</v>
      </c>
      <c r="Y5">
        <v>151</v>
      </c>
      <c r="Z5">
        <v>415</v>
      </c>
      <c r="AA5">
        <v>1873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90BD8-7D4E-4386-9193-7FEBA2E90777}">
  <dimension ref="A1:AA5"/>
  <sheetViews>
    <sheetView workbookViewId="0">
      <selection activeCell="AA5" sqref="AA5"/>
    </sheetView>
  </sheetViews>
  <sheetFormatPr defaultRowHeight="15" x14ac:dyDescent="0.25"/>
  <cols>
    <col min="1" max="1" width="10.85546875" customWidth="1"/>
    <col min="27" max="27" width="14.28515625" bestFit="1" customWidth="1"/>
  </cols>
  <sheetData>
    <row r="1" spans="1:27" x14ac:dyDescent="0.25">
      <c r="A1" t="s">
        <v>0</v>
      </c>
      <c r="B1" t="s">
        <v>4</v>
      </c>
      <c r="C1" t="s">
        <v>35</v>
      </c>
      <c r="D1" t="s">
        <v>32</v>
      </c>
      <c r="E1" t="s">
        <v>5</v>
      </c>
      <c r="F1" t="s">
        <v>6</v>
      </c>
      <c r="G1" t="s">
        <v>7</v>
      </c>
      <c r="H1" t="s">
        <v>33</v>
      </c>
      <c r="I1" t="s">
        <v>8</v>
      </c>
      <c r="J1" t="s">
        <v>9</v>
      </c>
      <c r="K1" t="s">
        <v>36</v>
      </c>
      <c r="L1" t="s">
        <v>29</v>
      </c>
      <c r="M1" t="s">
        <v>37</v>
      </c>
      <c r="N1" t="s">
        <v>10</v>
      </c>
      <c r="O1" t="s">
        <v>30</v>
      </c>
      <c r="P1" t="s">
        <v>11</v>
      </c>
      <c r="Q1" t="s">
        <v>31</v>
      </c>
      <c r="R1" t="s">
        <v>12</v>
      </c>
      <c r="S1" t="s">
        <v>13</v>
      </c>
      <c r="T1" t="s">
        <v>38</v>
      </c>
      <c r="U1" t="s">
        <v>39</v>
      </c>
      <c r="V1" t="s">
        <v>14</v>
      </c>
      <c r="W1" t="s">
        <v>15</v>
      </c>
      <c r="X1" t="s">
        <v>16</v>
      </c>
      <c r="Y1" t="s">
        <v>17</v>
      </c>
      <c r="Z1" t="s">
        <v>40</v>
      </c>
      <c r="AA1" t="s">
        <v>3</v>
      </c>
    </row>
    <row r="2" spans="1:27" x14ac:dyDescent="0.25">
      <c r="A2" t="s">
        <v>34</v>
      </c>
      <c r="B2">
        <v>0</v>
      </c>
      <c r="C2">
        <v>0</v>
      </c>
      <c r="D2">
        <v>3136.4</v>
      </c>
      <c r="E2">
        <v>0</v>
      </c>
      <c r="F2">
        <v>79037.279999999999</v>
      </c>
      <c r="G2">
        <v>0</v>
      </c>
      <c r="H2">
        <v>0</v>
      </c>
      <c r="I2">
        <v>0</v>
      </c>
      <c r="J2">
        <v>0</v>
      </c>
      <c r="K2">
        <v>0</v>
      </c>
      <c r="L2">
        <v>43909.599999999999</v>
      </c>
      <c r="M2">
        <v>0</v>
      </c>
      <c r="N2">
        <v>0</v>
      </c>
      <c r="O2">
        <v>0</v>
      </c>
      <c r="P2">
        <v>6900.08</v>
      </c>
      <c r="Q2">
        <v>63355.28</v>
      </c>
      <c r="R2">
        <v>41400.480000000003</v>
      </c>
      <c r="S2">
        <v>0</v>
      </c>
      <c r="T2">
        <v>151174.48000000001</v>
      </c>
      <c r="U2">
        <v>0</v>
      </c>
      <c r="V2">
        <v>0</v>
      </c>
      <c r="W2">
        <v>0</v>
      </c>
      <c r="X2">
        <v>0</v>
      </c>
      <c r="Y2">
        <v>0</v>
      </c>
      <c r="Z2">
        <v>260321.2</v>
      </c>
      <c r="AA2" s="1">
        <v>649234.80000000005</v>
      </c>
    </row>
    <row r="3" spans="1:27" x14ac:dyDescent="0.25">
      <c r="A3" t="s">
        <v>1</v>
      </c>
      <c r="B3">
        <v>1804.68</v>
      </c>
      <c r="C3">
        <v>64667.7</v>
      </c>
      <c r="D3">
        <v>0</v>
      </c>
      <c r="E3">
        <v>902.34</v>
      </c>
      <c r="F3">
        <v>0</v>
      </c>
      <c r="G3">
        <v>16843.68</v>
      </c>
      <c r="H3">
        <v>16843.68</v>
      </c>
      <c r="I3">
        <v>14136.66</v>
      </c>
      <c r="J3">
        <v>0</v>
      </c>
      <c r="K3">
        <v>39101.4</v>
      </c>
      <c r="L3">
        <v>0</v>
      </c>
      <c r="M3">
        <v>601.55999999999995</v>
      </c>
      <c r="N3">
        <v>5714.82</v>
      </c>
      <c r="O3">
        <v>601.55999999999995</v>
      </c>
      <c r="P3">
        <v>0</v>
      </c>
      <c r="Q3">
        <v>0</v>
      </c>
      <c r="R3">
        <v>0</v>
      </c>
      <c r="S3">
        <v>4812.4799999999996</v>
      </c>
      <c r="T3">
        <v>0</v>
      </c>
      <c r="U3">
        <v>0</v>
      </c>
      <c r="V3">
        <v>300.77999999999997</v>
      </c>
      <c r="W3">
        <v>8722.6200000000008</v>
      </c>
      <c r="X3">
        <v>0</v>
      </c>
      <c r="Y3">
        <v>0</v>
      </c>
      <c r="Z3">
        <v>0</v>
      </c>
      <c r="AA3" s="1">
        <v>175053.96</v>
      </c>
    </row>
    <row r="4" spans="1:27" x14ac:dyDescent="0.25">
      <c r="A4" t="s">
        <v>2</v>
      </c>
      <c r="B4">
        <v>392.62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7067.16</v>
      </c>
      <c r="K4">
        <v>0</v>
      </c>
      <c r="L4">
        <v>0</v>
      </c>
      <c r="M4">
        <v>0</v>
      </c>
      <c r="N4">
        <v>1177.8599999999999</v>
      </c>
      <c r="O4">
        <v>2355.7199999999998</v>
      </c>
      <c r="P4">
        <v>0</v>
      </c>
      <c r="Q4">
        <v>0</v>
      </c>
      <c r="R4">
        <v>0</v>
      </c>
      <c r="S4">
        <v>0</v>
      </c>
      <c r="T4">
        <v>0</v>
      </c>
      <c r="U4">
        <v>4318.82</v>
      </c>
      <c r="V4">
        <v>0</v>
      </c>
      <c r="W4">
        <v>0</v>
      </c>
      <c r="X4">
        <v>25912.92</v>
      </c>
      <c r="Y4">
        <v>59285.62</v>
      </c>
      <c r="Z4">
        <v>0</v>
      </c>
      <c r="AA4" s="1">
        <v>100510.72</v>
      </c>
    </row>
    <row r="5" spans="1:27" x14ac:dyDescent="0.25">
      <c r="A5" t="s">
        <v>3</v>
      </c>
      <c r="B5">
        <v>2197.3000000000002</v>
      </c>
      <c r="C5">
        <v>64667.7</v>
      </c>
      <c r="D5">
        <v>3136.4</v>
      </c>
      <c r="E5">
        <v>902.34</v>
      </c>
      <c r="F5">
        <v>79037.279999999999</v>
      </c>
      <c r="G5">
        <v>16843.68</v>
      </c>
      <c r="H5">
        <v>16843.68</v>
      </c>
      <c r="I5">
        <v>14136.66</v>
      </c>
      <c r="J5">
        <v>7067.16</v>
      </c>
      <c r="K5">
        <v>39101.4</v>
      </c>
      <c r="L5">
        <v>43909.599999999999</v>
      </c>
      <c r="M5">
        <v>601.55999999999995</v>
      </c>
      <c r="N5">
        <v>6892.68</v>
      </c>
      <c r="O5">
        <v>2957.28</v>
      </c>
      <c r="P5">
        <v>6900.08</v>
      </c>
      <c r="Q5">
        <v>63355.28</v>
      </c>
      <c r="R5">
        <v>41400.480000000003</v>
      </c>
      <c r="S5">
        <v>4812.4799999999996</v>
      </c>
      <c r="T5">
        <v>151174.48000000001</v>
      </c>
      <c r="U5">
        <v>4318.82</v>
      </c>
      <c r="V5">
        <v>300.77999999999997</v>
      </c>
      <c r="W5">
        <v>8722.6200000000008</v>
      </c>
      <c r="X5">
        <v>25912.92</v>
      </c>
      <c r="Y5">
        <v>59285.62</v>
      </c>
      <c r="Z5">
        <v>260321.2</v>
      </c>
      <c r="AA5" s="1">
        <v>924799.48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808C4-F872-4FD8-BDEA-4B2B59E141B4}">
  <dimension ref="A1:AB5"/>
  <sheetViews>
    <sheetView topLeftCell="B1" workbookViewId="0">
      <selection activeCell="C2" sqref="C2"/>
    </sheetView>
  </sheetViews>
  <sheetFormatPr defaultRowHeight="15" x14ac:dyDescent="0.25"/>
  <cols>
    <col min="1" max="1" width="10" bestFit="1" customWidth="1"/>
    <col min="2" max="2" width="10.7109375" customWidth="1"/>
    <col min="3" max="27" width="16.42578125" customWidth="1"/>
    <col min="28" max="28" width="15.85546875" bestFit="1" customWidth="1"/>
  </cols>
  <sheetData>
    <row r="1" spans="1:28" x14ac:dyDescent="0.25">
      <c r="B1" t="s">
        <v>0</v>
      </c>
      <c r="C1" t="s">
        <v>4</v>
      </c>
      <c r="D1" t="s">
        <v>35</v>
      </c>
      <c r="E1" t="s">
        <v>32</v>
      </c>
      <c r="F1" t="s">
        <v>5</v>
      </c>
      <c r="G1" t="s">
        <v>6</v>
      </c>
      <c r="H1" t="s">
        <v>7</v>
      </c>
      <c r="I1" t="s">
        <v>33</v>
      </c>
      <c r="J1" t="s">
        <v>8</v>
      </c>
      <c r="K1" t="s">
        <v>9</v>
      </c>
      <c r="L1" t="s">
        <v>36</v>
      </c>
      <c r="M1" t="s">
        <v>29</v>
      </c>
      <c r="N1" t="s">
        <v>37</v>
      </c>
      <c r="O1" t="s">
        <v>10</v>
      </c>
      <c r="P1" t="s">
        <v>30</v>
      </c>
      <c r="Q1" t="s">
        <v>11</v>
      </c>
      <c r="R1" t="s">
        <v>31</v>
      </c>
      <c r="S1" t="s">
        <v>12</v>
      </c>
      <c r="T1" t="s">
        <v>13</v>
      </c>
      <c r="U1" t="s">
        <v>38</v>
      </c>
      <c r="V1" t="s">
        <v>39</v>
      </c>
      <c r="W1" t="s">
        <v>14</v>
      </c>
      <c r="X1" t="s">
        <v>15</v>
      </c>
      <c r="Y1" t="s">
        <v>16</v>
      </c>
      <c r="Z1" t="s">
        <v>17</v>
      </c>
      <c r="AA1" t="s">
        <v>40</v>
      </c>
      <c r="AB1" t="s">
        <v>3</v>
      </c>
    </row>
    <row r="2" spans="1:28" x14ac:dyDescent="0.25">
      <c r="A2">
        <f>LEFT(B2,10)*1</f>
        <v>303050233</v>
      </c>
      <c r="B2" t="s">
        <v>34</v>
      </c>
      <c r="C2" s="1">
        <f>VLOOKUP($A2,dlib,7,0)*(Físico!B2)</f>
        <v>0</v>
      </c>
      <c r="D2" s="1">
        <f>VLOOKUP($A2,dlib,7,0)*(Físico!C2)</f>
        <v>0</v>
      </c>
      <c r="E2" s="1">
        <f>VLOOKUP($A2,dlib,7,0)*(Físico!D2)</f>
        <v>6272.7999999999993</v>
      </c>
      <c r="F2" s="1">
        <f>VLOOKUP($A2,dlib,7,0)*(Físico!E2)</f>
        <v>0</v>
      </c>
      <c r="G2" s="1">
        <f>VLOOKUP($A2,dlib,7,0)*(Físico!F2)</f>
        <v>158074.56</v>
      </c>
      <c r="H2" s="1">
        <f>VLOOKUP($A2,dlib,7,0)*(Físico!G2)</f>
        <v>0</v>
      </c>
      <c r="I2" s="1">
        <f>VLOOKUP($A2,dlib,7,0)*(Físico!H2)</f>
        <v>0</v>
      </c>
      <c r="J2" s="1">
        <f>VLOOKUP($A2,dlib,7,0)*(Físico!I2)</f>
        <v>0</v>
      </c>
      <c r="K2" s="1">
        <f>VLOOKUP($A2,dlib,7,0)*(Físico!J2)</f>
        <v>0</v>
      </c>
      <c r="L2" s="1">
        <f>VLOOKUP($A2,dlib,7,0)*(Físico!K2)</f>
        <v>0</v>
      </c>
      <c r="M2" s="1">
        <f>VLOOKUP($A2,dlib,7,0)*(Físico!L2)</f>
        <v>87819.199999999997</v>
      </c>
      <c r="N2" s="1">
        <f>VLOOKUP($A2,dlib,7,0)*(Físico!M2)</f>
        <v>0</v>
      </c>
      <c r="O2" s="1">
        <f>VLOOKUP($A2,dlib,7,0)*(Físico!N2)</f>
        <v>0</v>
      </c>
      <c r="P2" s="1">
        <f>VLOOKUP($A2,dlib,7,0)*(Físico!O2)</f>
        <v>0</v>
      </c>
      <c r="Q2" s="1">
        <f>VLOOKUP($A2,dlib,7,0)*(Físico!P2)</f>
        <v>13800.16</v>
      </c>
      <c r="R2" s="1">
        <f>VLOOKUP($A2,dlib,7,0)*(Físico!Q2)</f>
        <v>126710.56</v>
      </c>
      <c r="S2" s="1">
        <f>VLOOKUP($A2,dlib,7,0)*(Físico!R2)</f>
        <v>82800.959999999992</v>
      </c>
      <c r="T2" s="1">
        <f>VLOOKUP($A2,dlib,7,0)*(Físico!S2)</f>
        <v>0</v>
      </c>
      <c r="U2" s="1">
        <f>VLOOKUP($A2,dlib,7,0)*(Físico!T2)</f>
        <v>302348.95999999996</v>
      </c>
      <c r="V2" s="1">
        <f>VLOOKUP($A2,dlib,7,0)*(Físico!U2)</f>
        <v>0</v>
      </c>
      <c r="W2" s="1">
        <f>VLOOKUP($A2,dlib,7,0)*(Físico!V2)</f>
        <v>0</v>
      </c>
      <c r="X2" s="1">
        <f>VLOOKUP($A2,dlib,7,0)*(Físico!W2)</f>
        <v>0</v>
      </c>
      <c r="Y2" s="1">
        <f>VLOOKUP($A2,dlib,7,0)*(Físico!X2)</f>
        <v>0</v>
      </c>
      <c r="Z2" s="1">
        <f>VLOOKUP($A2,dlib,7,0)*(Físico!Y2)</f>
        <v>0</v>
      </c>
      <c r="AA2" s="1">
        <f>VLOOKUP($A2,dlib,7,0)*(Físico!Z2)</f>
        <v>520642.39999999997</v>
      </c>
      <c r="AB2" s="2">
        <f>SUM(C2:AA2)</f>
        <v>1298469.5999999999</v>
      </c>
    </row>
    <row r="3" spans="1:28" x14ac:dyDescent="0.25">
      <c r="A3">
        <f>LEFT(B3,10)*1</f>
        <v>309070015</v>
      </c>
      <c r="B3" t="s">
        <v>1</v>
      </c>
      <c r="C3" s="1">
        <f>VLOOKUP($A3,dlib,7,0)*(Físico!B3)</f>
        <v>3600</v>
      </c>
      <c r="D3" s="1">
        <f>VLOOKUP($A3,dlib,7,0)*(Físico!C3)</f>
        <v>129000</v>
      </c>
      <c r="E3" s="1">
        <f>VLOOKUP($A3,dlib,7,0)*(Físico!D3)</f>
        <v>0</v>
      </c>
      <c r="F3" s="1">
        <f>VLOOKUP($A3,dlib,7,0)*(Físico!E3)</f>
        <v>1800</v>
      </c>
      <c r="G3" s="1">
        <f>VLOOKUP($A3,dlib,7,0)*(Físico!F3)</f>
        <v>0</v>
      </c>
      <c r="H3" s="1">
        <f>VLOOKUP($A3,dlib,7,0)*(Físico!G3)</f>
        <v>33600</v>
      </c>
      <c r="I3" s="1">
        <f>VLOOKUP($A3,dlib,7,0)*(Físico!H3)</f>
        <v>33600</v>
      </c>
      <c r="J3" s="1">
        <f>VLOOKUP($A3,dlib,7,0)*(Físico!I3)</f>
        <v>28200</v>
      </c>
      <c r="K3" s="1">
        <f>VLOOKUP($A3,dlib,7,0)*(Físico!J3)</f>
        <v>0</v>
      </c>
      <c r="L3" s="1">
        <f>VLOOKUP($A3,dlib,7,0)*(Físico!K3)</f>
        <v>78000</v>
      </c>
      <c r="M3" s="1">
        <f>VLOOKUP($A3,dlib,7,0)*(Físico!L3)</f>
        <v>0</v>
      </c>
      <c r="N3" s="1">
        <f>VLOOKUP($A3,dlib,7,0)*(Físico!M3)</f>
        <v>1200</v>
      </c>
      <c r="O3" s="1">
        <f>VLOOKUP($A3,dlib,7,0)*(Físico!N3)</f>
        <v>11400</v>
      </c>
      <c r="P3" s="1">
        <f>VLOOKUP($A3,dlib,7,0)*(Físico!O3)</f>
        <v>1200</v>
      </c>
      <c r="Q3" s="1">
        <f>VLOOKUP($A3,dlib,7,0)*(Físico!P3)</f>
        <v>0</v>
      </c>
      <c r="R3" s="1">
        <f>VLOOKUP($A3,dlib,7,0)*(Físico!Q3)</f>
        <v>0</v>
      </c>
      <c r="S3" s="1">
        <f>VLOOKUP($A3,dlib,7,0)*(Físico!R3)</f>
        <v>0</v>
      </c>
      <c r="T3" s="1">
        <f>VLOOKUP($A3,dlib,7,0)*(Físico!S3)</f>
        <v>9600</v>
      </c>
      <c r="U3" s="1">
        <f>VLOOKUP($A3,dlib,7,0)*(Físico!T3)</f>
        <v>0</v>
      </c>
      <c r="V3" s="1">
        <f>VLOOKUP($A3,dlib,7,0)*(Físico!U3)</f>
        <v>0</v>
      </c>
      <c r="W3" s="1">
        <f>VLOOKUP($A3,dlib,7,0)*(Físico!V3)</f>
        <v>600</v>
      </c>
      <c r="X3" s="1">
        <f>VLOOKUP($A3,dlib,7,0)*(Físico!W3)</f>
        <v>17400</v>
      </c>
      <c r="Y3" s="1">
        <f>VLOOKUP($A3,dlib,7,0)*(Físico!X3)</f>
        <v>0</v>
      </c>
      <c r="Z3" s="1">
        <f>VLOOKUP($A3,dlib,7,0)*(Físico!Y3)</f>
        <v>0</v>
      </c>
      <c r="AA3" s="1">
        <f>VLOOKUP($A3,dlib,7,0)*(Físico!Z3)</f>
        <v>0</v>
      </c>
      <c r="AB3" s="2">
        <f t="shared" ref="AB3:AB4" si="0">SUM(C3:AA3)</f>
        <v>349200</v>
      </c>
    </row>
    <row r="4" spans="1:28" x14ac:dyDescent="0.25">
      <c r="A4">
        <f>LEFT(B4,10)*1</f>
        <v>309070023</v>
      </c>
      <c r="B4" t="s">
        <v>2</v>
      </c>
      <c r="C4" s="1">
        <f>VLOOKUP($A4,dlib,7,0)*(Físico!B4)</f>
        <v>600</v>
      </c>
      <c r="D4" s="1">
        <f>VLOOKUP($A4,dlib,7,0)*(Físico!C4)</f>
        <v>0</v>
      </c>
      <c r="E4" s="1">
        <f>VLOOKUP($A4,dlib,7,0)*(Físico!D4)</f>
        <v>0</v>
      </c>
      <c r="F4" s="1">
        <f>VLOOKUP($A4,dlib,7,0)*(Físico!E4)</f>
        <v>0</v>
      </c>
      <c r="G4" s="1">
        <f>VLOOKUP($A4,dlib,7,0)*(Físico!F4)</f>
        <v>0</v>
      </c>
      <c r="H4" s="1">
        <f>VLOOKUP($A4,dlib,7,0)*(Físico!G4)</f>
        <v>0</v>
      </c>
      <c r="I4" s="1">
        <f>VLOOKUP($A4,dlib,7,0)*(Físico!H4)</f>
        <v>0</v>
      </c>
      <c r="J4" s="1">
        <f>VLOOKUP($A4,dlib,7,0)*(Físico!I4)</f>
        <v>0</v>
      </c>
      <c r="K4" s="1">
        <f>VLOOKUP($A4,dlib,7,0)*(Físico!J4)</f>
        <v>10800</v>
      </c>
      <c r="L4" s="1">
        <f>VLOOKUP($A4,dlib,7,0)*(Físico!K4)</f>
        <v>0</v>
      </c>
      <c r="M4" s="1">
        <f>VLOOKUP($A4,dlib,7,0)*(Físico!L4)</f>
        <v>0</v>
      </c>
      <c r="N4" s="1">
        <f>VLOOKUP($A4,dlib,7,0)*(Físico!M4)</f>
        <v>0</v>
      </c>
      <c r="O4" s="1">
        <f>VLOOKUP($A4,dlib,7,0)*(Físico!N4)</f>
        <v>1800</v>
      </c>
      <c r="P4" s="1">
        <f>VLOOKUP($A4,dlib,7,0)*(Físico!O4)</f>
        <v>3600</v>
      </c>
      <c r="Q4" s="1">
        <f>VLOOKUP($A4,dlib,7,0)*(Físico!P4)</f>
        <v>0</v>
      </c>
      <c r="R4" s="1">
        <f>VLOOKUP($A4,dlib,7,0)*(Físico!Q4)</f>
        <v>0</v>
      </c>
      <c r="S4" s="1">
        <f>VLOOKUP($A4,dlib,7,0)*(Físico!R4)</f>
        <v>0</v>
      </c>
      <c r="T4" s="1">
        <f>VLOOKUP($A4,dlib,7,0)*(Físico!S4)</f>
        <v>0</v>
      </c>
      <c r="U4" s="1">
        <f>VLOOKUP($A4,dlib,7,0)*(Físico!T4)</f>
        <v>0</v>
      </c>
      <c r="V4" s="1">
        <f>VLOOKUP($A4,dlib,7,0)*(Físico!U4)</f>
        <v>6600</v>
      </c>
      <c r="W4" s="1">
        <f>VLOOKUP($A4,dlib,7,0)*(Físico!V4)</f>
        <v>0</v>
      </c>
      <c r="X4" s="1">
        <f>VLOOKUP($A4,dlib,7,0)*(Físico!W4)</f>
        <v>0</v>
      </c>
      <c r="Y4" s="1">
        <f>VLOOKUP($A4,dlib,7,0)*(Físico!X4)</f>
        <v>39600</v>
      </c>
      <c r="Z4" s="1">
        <f>VLOOKUP($A4,dlib,7,0)*(Físico!Y4)</f>
        <v>90600</v>
      </c>
      <c r="AA4" s="1">
        <f>VLOOKUP($A4,dlib,7,0)*(Físico!Z4)</f>
        <v>0</v>
      </c>
      <c r="AB4" s="2">
        <f t="shared" si="0"/>
        <v>153600</v>
      </c>
    </row>
    <row r="5" spans="1:28" x14ac:dyDescent="0.25">
      <c r="B5" t="s">
        <v>3</v>
      </c>
      <c r="C5" s="1">
        <f>SUM(C2:C4)</f>
        <v>4200</v>
      </c>
      <c r="D5" s="1">
        <f t="shared" ref="D5:AB5" si="1">SUM(D2:D4)</f>
        <v>129000</v>
      </c>
      <c r="E5" s="1">
        <f t="shared" si="1"/>
        <v>6272.7999999999993</v>
      </c>
      <c r="F5" s="1">
        <f t="shared" si="1"/>
        <v>1800</v>
      </c>
      <c r="G5" s="1">
        <f t="shared" si="1"/>
        <v>158074.56</v>
      </c>
      <c r="H5" s="1">
        <f t="shared" si="1"/>
        <v>33600</v>
      </c>
      <c r="I5" s="1">
        <f t="shared" si="1"/>
        <v>33600</v>
      </c>
      <c r="J5" s="1">
        <f t="shared" si="1"/>
        <v>28200</v>
      </c>
      <c r="K5" s="1">
        <f t="shared" si="1"/>
        <v>10800</v>
      </c>
      <c r="L5" s="1">
        <f t="shared" si="1"/>
        <v>78000</v>
      </c>
      <c r="M5" s="1">
        <f t="shared" si="1"/>
        <v>87819.199999999997</v>
      </c>
      <c r="N5" s="1">
        <f t="shared" si="1"/>
        <v>1200</v>
      </c>
      <c r="O5" s="1">
        <f t="shared" si="1"/>
        <v>13200</v>
      </c>
      <c r="P5" s="1">
        <f t="shared" si="1"/>
        <v>4800</v>
      </c>
      <c r="Q5" s="1">
        <f t="shared" si="1"/>
        <v>13800.16</v>
      </c>
      <c r="R5" s="1">
        <f t="shared" si="1"/>
        <v>126710.56</v>
      </c>
      <c r="S5" s="1">
        <f t="shared" si="1"/>
        <v>82800.959999999992</v>
      </c>
      <c r="T5" s="1">
        <f t="shared" si="1"/>
        <v>9600</v>
      </c>
      <c r="U5" s="1">
        <f t="shared" si="1"/>
        <v>302348.95999999996</v>
      </c>
      <c r="V5" s="1">
        <f t="shared" si="1"/>
        <v>6600</v>
      </c>
      <c r="W5" s="1">
        <f t="shared" si="1"/>
        <v>600</v>
      </c>
      <c r="X5" s="1">
        <f t="shared" si="1"/>
        <v>17400</v>
      </c>
      <c r="Y5" s="1">
        <f t="shared" si="1"/>
        <v>39600</v>
      </c>
      <c r="Z5" s="1">
        <f t="shared" si="1"/>
        <v>90600</v>
      </c>
      <c r="AA5" s="1">
        <f t="shared" si="1"/>
        <v>520642.39999999997</v>
      </c>
      <c r="AB5" s="1">
        <f t="shared" si="1"/>
        <v>1801269.5999999999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5DAF0-3B00-4ABC-852E-BF8AB5F97E44}">
  <dimension ref="A1:AA5"/>
  <sheetViews>
    <sheetView tabSelected="1" workbookViewId="0">
      <selection activeCell="AA2" sqref="AA2:AA5"/>
    </sheetView>
  </sheetViews>
  <sheetFormatPr defaultRowHeight="15" x14ac:dyDescent="0.25"/>
  <cols>
    <col min="2" max="2" width="12.140625" bestFit="1" customWidth="1"/>
    <col min="25" max="25" width="15.85546875" bestFit="1" customWidth="1"/>
    <col min="27" max="27" width="15.85546875" bestFit="1" customWidth="1"/>
  </cols>
  <sheetData>
    <row r="1" spans="1:27" x14ac:dyDescent="0.25">
      <c r="A1" t="s">
        <v>0</v>
      </c>
      <c r="B1" t="s">
        <v>4</v>
      </c>
      <c r="C1" t="s">
        <v>35</v>
      </c>
      <c r="D1" t="s">
        <v>32</v>
      </c>
      <c r="E1" t="s">
        <v>5</v>
      </c>
      <c r="F1" t="s">
        <v>6</v>
      </c>
      <c r="G1" t="s">
        <v>7</v>
      </c>
      <c r="H1" t="s">
        <v>33</v>
      </c>
      <c r="I1" t="s">
        <v>8</v>
      </c>
      <c r="J1" t="s">
        <v>9</v>
      </c>
      <c r="K1" t="s">
        <v>36</v>
      </c>
      <c r="L1" t="s">
        <v>29</v>
      </c>
      <c r="M1" t="s">
        <v>37</v>
      </c>
      <c r="N1" t="s">
        <v>10</v>
      </c>
      <c r="O1" t="s">
        <v>30</v>
      </c>
      <c r="P1" t="s">
        <v>11</v>
      </c>
      <c r="Q1" t="s">
        <v>31</v>
      </c>
      <c r="R1" t="s">
        <v>12</v>
      </c>
      <c r="S1" t="s">
        <v>13</v>
      </c>
      <c r="T1" t="s">
        <v>38</v>
      </c>
      <c r="U1" t="s">
        <v>39</v>
      </c>
      <c r="V1" t="s">
        <v>14</v>
      </c>
      <c r="W1" t="s">
        <v>15</v>
      </c>
      <c r="X1" t="s">
        <v>16</v>
      </c>
      <c r="Y1" t="s">
        <v>17</v>
      </c>
      <c r="Z1" t="s">
        <v>40</v>
      </c>
      <c r="AA1" t="s">
        <v>3</v>
      </c>
    </row>
    <row r="2" spans="1:27" x14ac:dyDescent="0.25">
      <c r="A2" t="s">
        <v>34</v>
      </c>
      <c r="B2" s="2">
        <f>Complemento!C2</f>
        <v>0</v>
      </c>
      <c r="C2" s="2">
        <f>Complemento!D2</f>
        <v>0</v>
      </c>
      <c r="D2" s="2">
        <f>Complemento!E2</f>
        <v>6272.7999999999993</v>
      </c>
      <c r="E2" s="2">
        <f>Complemento!F2</f>
        <v>0</v>
      </c>
      <c r="F2" s="2">
        <f>Complemento!G2</f>
        <v>158074.56</v>
      </c>
      <c r="G2" s="2">
        <f>Complemento!H2</f>
        <v>0</v>
      </c>
      <c r="H2" s="2">
        <f>Complemento!I2</f>
        <v>0</v>
      </c>
      <c r="I2" s="2">
        <f>Complemento!J2</f>
        <v>0</v>
      </c>
      <c r="J2" s="2">
        <f>Complemento!K2</f>
        <v>0</v>
      </c>
      <c r="K2" s="2">
        <f>Complemento!L2</f>
        <v>0</v>
      </c>
      <c r="L2" s="2">
        <f>Complemento!M2</f>
        <v>87819.199999999997</v>
      </c>
      <c r="M2" s="2">
        <f>Complemento!N2</f>
        <v>0</v>
      </c>
      <c r="N2" s="2">
        <f>Complemento!O2</f>
        <v>0</v>
      </c>
      <c r="O2" s="2">
        <f>Complemento!P2</f>
        <v>0</v>
      </c>
      <c r="P2" s="2">
        <f>Complemento!Q2</f>
        <v>13800.16</v>
      </c>
      <c r="Q2" s="2">
        <f>Complemento!R2</f>
        <v>126710.56</v>
      </c>
      <c r="R2" s="2">
        <f>Complemento!S2</f>
        <v>82800.959999999992</v>
      </c>
      <c r="S2" s="2">
        <f>Complemento!T2</f>
        <v>0</v>
      </c>
      <c r="T2" s="2">
        <f>Complemento!U2</f>
        <v>302348.95999999996</v>
      </c>
      <c r="U2" s="2">
        <f>Complemento!V2</f>
        <v>0</v>
      </c>
      <c r="V2" s="2">
        <f>Complemento!W2</f>
        <v>0</v>
      </c>
      <c r="W2" s="2">
        <f>Complemento!X2</f>
        <v>0</v>
      </c>
      <c r="X2" s="2">
        <f>Complemento!Y2</f>
        <v>0</v>
      </c>
      <c r="Y2" s="2">
        <f>Complemento!Z2</f>
        <v>0</v>
      </c>
      <c r="Z2" s="2">
        <f>Complemento!AA2</f>
        <v>520642.39999999997</v>
      </c>
      <c r="AA2" s="2">
        <f>SUM(B2:Z2)</f>
        <v>1298469.5999999999</v>
      </c>
    </row>
    <row r="3" spans="1:27" x14ac:dyDescent="0.25">
      <c r="A3" t="s">
        <v>1</v>
      </c>
      <c r="B3" s="2">
        <f>Complemento!C3</f>
        <v>3600</v>
      </c>
      <c r="C3" s="2">
        <f>Complemento!D3</f>
        <v>129000</v>
      </c>
      <c r="D3" s="2">
        <f>Complemento!E3</f>
        <v>0</v>
      </c>
      <c r="E3" s="2">
        <f>Complemento!F3</f>
        <v>1800</v>
      </c>
      <c r="F3" s="2">
        <f>Complemento!G3</f>
        <v>0</v>
      </c>
      <c r="G3" s="2">
        <f>Complemento!H3</f>
        <v>33600</v>
      </c>
      <c r="H3" s="2">
        <f>Complemento!I3</f>
        <v>33600</v>
      </c>
      <c r="I3" s="2">
        <f>Complemento!J3</f>
        <v>28200</v>
      </c>
      <c r="J3" s="2">
        <f>Complemento!K3</f>
        <v>0</v>
      </c>
      <c r="K3" s="2">
        <f>Complemento!L3</f>
        <v>78000</v>
      </c>
      <c r="L3" s="2">
        <f>Complemento!M3</f>
        <v>0</v>
      </c>
      <c r="M3" s="2">
        <f>Complemento!N3</f>
        <v>1200</v>
      </c>
      <c r="N3" s="2">
        <f>Complemento!O3</f>
        <v>11400</v>
      </c>
      <c r="O3" s="2">
        <f>Complemento!P3</f>
        <v>1200</v>
      </c>
      <c r="P3" s="2">
        <f>Complemento!Q3</f>
        <v>0</v>
      </c>
      <c r="Q3" s="2">
        <f>Complemento!R3</f>
        <v>0</v>
      </c>
      <c r="R3" s="2">
        <f>Complemento!S3</f>
        <v>0</v>
      </c>
      <c r="S3" s="2">
        <f>Complemento!T3</f>
        <v>9600</v>
      </c>
      <c r="T3" s="2">
        <f>Complemento!U3</f>
        <v>0</v>
      </c>
      <c r="U3" s="2">
        <f>Complemento!V3</f>
        <v>0</v>
      </c>
      <c r="V3" s="2">
        <f>Complemento!W3</f>
        <v>600</v>
      </c>
      <c r="W3" s="2">
        <f>Complemento!X3</f>
        <v>17400</v>
      </c>
      <c r="X3" s="2">
        <f>Complemento!Y3</f>
        <v>0</v>
      </c>
      <c r="Y3" s="2">
        <f>Complemento!Z3</f>
        <v>0</v>
      </c>
      <c r="Z3" s="2">
        <f>Complemento!AA3</f>
        <v>0</v>
      </c>
      <c r="AA3" s="2">
        <f t="shared" ref="AA3:AA5" si="0">SUM(B3:Z3)</f>
        <v>349200</v>
      </c>
    </row>
    <row r="4" spans="1:27" x14ac:dyDescent="0.25">
      <c r="A4" t="s">
        <v>2</v>
      </c>
      <c r="B4" s="2">
        <f>Complemento!C4</f>
        <v>600</v>
      </c>
      <c r="C4" s="2">
        <f>Complemento!D4</f>
        <v>0</v>
      </c>
      <c r="D4" s="2">
        <f>Complemento!E4</f>
        <v>0</v>
      </c>
      <c r="E4" s="2">
        <f>Complemento!F4</f>
        <v>0</v>
      </c>
      <c r="F4" s="2">
        <f>Complemento!G4</f>
        <v>0</v>
      </c>
      <c r="G4" s="2">
        <f>Complemento!H4</f>
        <v>0</v>
      </c>
      <c r="H4" s="2">
        <f>Complemento!I4</f>
        <v>0</v>
      </c>
      <c r="I4" s="2">
        <f>Complemento!J4</f>
        <v>0</v>
      </c>
      <c r="J4" s="2">
        <f>Complemento!K4</f>
        <v>10800</v>
      </c>
      <c r="K4" s="2">
        <f>Complemento!L4</f>
        <v>0</v>
      </c>
      <c r="L4" s="2">
        <f>Complemento!M4</f>
        <v>0</v>
      </c>
      <c r="M4" s="2">
        <f>Complemento!N4</f>
        <v>0</v>
      </c>
      <c r="N4" s="2">
        <f>Complemento!O4</f>
        <v>1800</v>
      </c>
      <c r="O4" s="2">
        <f>Complemento!P4</f>
        <v>3600</v>
      </c>
      <c r="P4" s="2">
        <f>Complemento!Q4</f>
        <v>0</v>
      </c>
      <c r="Q4" s="2">
        <f>Complemento!R4</f>
        <v>0</v>
      </c>
      <c r="R4" s="2">
        <f>Complemento!S4</f>
        <v>0</v>
      </c>
      <c r="S4" s="2">
        <f>Complemento!T4</f>
        <v>0</v>
      </c>
      <c r="T4" s="2">
        <f>Complemento!U4</f>
        <v>0</v>
      </c>
      <c r="U4" s="2">
        <f>Complemento!V4</f>
        <v>6600</v>
      </c>
      <c r="V4" s="2">
        <f>Complemento!W4</f>
        <v>0</v>
      </c>
      <c r="W4" s="2">
        <f>Complemento!X4</f>
        <v>0</v>
      </c>
      <c r="X4" s="2">
        <f>Complemento!Y4</f>
        <v>39600</v>
      </c>
      <c r="Y4" s="2">
        <f>Complemento!Z4</f>
        <v>90600</v>
      </c>
      <c r="Z4" s="2">
        <f>Complemento!AA4</f>
        <v>0</v>
      </c>
      <c r="AA4" s="2">
        <f t="shared" si="0"/>
        <v>153600</v>
      </c>
    </row>
    <row r="5" spans="1:27" x14ac:dyDescent="0.25">
      <c r="A5" t="s">
        <v>3</v>
      </c>
      <c r="B5" s="2">
        <f>Complemento!C5</f>
        <v>4200</v>
      </c>
      <c r="C5" s="2">
        <f>Complemento!D5</f>
        <v>129000</v>
      </c>
      <c r="D5" s="2">
        <f>Complemento!E5</f>
        <v>6272.7999999999993</v>
      </c>
      <c r="E5" s="2">
        <f>Complemento!F5</f>
        <v>1800</v>
      </c>
      <c r="F5" s="2">
        <f>Complemento!G5</f>
        <v>158074.56</v>
      </c>
      <c r="G5" s="2">
        <f>Complemento!H5</f>
        <v>33600</v>
      </c>
      <c r="H5" s="2">
        <f>Complemento!I5</f>
        <v>33600</v>
      </c>
      <c r="I5" s="2">
        <f>Complemento!J5</f>
        <v>28200</v>
      </c>
      <c r="J5" s="2">
        <f>Complemento!K5</f>
        <v>10800</v>
      </c>
      <c r="K5" s="2">
        <f>Complemento!L5</f>
        <v>78000</v>
      </c>
      <c r="L5" s="2">
        <f>Complemento!M5</f>
        <v>87819.199999999997</v>
      </c>
      <c r="M5" s="2">
        <f>Complemento!N5</f>
        <v>1200</v>
      </c>
      <c r="N5" s="2">
        <f>Complemento!O5</f>
        <v>13200</v>
      </c>
      <c r="O5" s="2">
        <f>Complemento!P5</f>
        <v>4800</v>
      </c>
      <c r="P5" s="2">
        <f>Complemento!Q5</f>
        <v>13800.16</v>
      </c>
      <c r="Q5" s="2">
        <f>Complemento!R5</f>
        <v>126710.56</v>
      </c>
      <c r="R5" s="2">
        <f>Complemento!S5</f>
        <v>82800.959999999992</v>
      </c>
      <c r="S5" s="2">
        <f>Complemento!T5</f>
        <v>9600</v>
      </c>
      <c r="T5" s="2">
        <f>Complemento!U5</f>
        <v>302348.95999999996</v>
      </c>
      <c r="U5" s="2">
        <f>Complemento!V5</f>
        <v>6600</v>
      </c>
      <c r="V5" s="2">
        <f>Complemento!W5</f>
        <v>600</v>
      </c>
      <c r="W5" s="2">
        <f>Complemento!X5</f>
        <v>17400</v>
      </c>
      <c r="X5" s="2">
        <f>Complemento!Y5</f>
        <v>39600</v>
      </c>
      <c r="Y5" s="2">
        <f>Complemento!Z5</f>
        <v>90600</v>
      </c>
      <c r="Z5" s="2">
        <f>Complemento!AA5</f>
        <v>520642.39999999997</v>
      </c>
      <c r="AA5" s="2">
        <f t="shared" si="0"/>
        <v>1801269.5999999999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2024-05-15T19:53:18Z</dcterms:created>
  <dcterms:modified xsi:type="dcterms:W3CDTF">2024-08-08T18:41:24Z</dcterms:modified>
</cp:coreProperties>
</file>