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Abril\Ambulatorial\"/>
    </mc:Choice>
  </mc:AlternateContent>
  <xr:revisionPtr revIDLastSave="0" documentId="13_ncr:1_{353BF103-A464-4775-AA23-3F49CC6A4977}" xr6:coauthVersionLast="47" xr6:coauthVersionMax="47" xr10:uidLastSave="{00000000-0000-0000-0000-000000000000}"/>
  <bookViews>
    <workbookView xWindow="-120" yWindow="-120" windowWidth="29040" windowHeight="15840" activeTab="4" xr2:uid="{DFF0814E-FBA0-4F97-AB20-43F86A4F259C}"/>
  </bookViews>
  <sheets>
    <sheet name="Delib" sheetId="3" r:id="rId1"/>
    <sheet name="Físico" sheetId="1" r:id="rId2"/>
    <sheet name="Financeiro" sheetId="2" r:id="rId3"/>
    <sheet name="Complemento" sheetId="7" r:id="rId4"/>
    <sheet name="Total" sheetId="5" r:id="rId5"/>
  </sheets>
  <definedNames>
    <definedName name="dlib">Delib!$A$1:$J$38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7" l="1"/>
  <c r="D3" i="7"/>
  <c r="E3" i="7"/>
  <c r="F3" i="7"/>
  <c r="G3" i="7"/>
  <c r="H3" i="7"/>
  <c r="I3" i="7"/>
  <c r="J3" i="7"/>
  <c r="I3" i="5" s="1"/>
  <c r="K3" i="7"/>
  <c r="L3" i="7"/>
  <c r="M3" i="7"/>
  <c r="N3" i="7"/>
  <c r="O3" i="7"/>
  <c r="P3" i="7"/>
  <c r="Q3" i="7"/>
  <c r="R3" i="7"/>
  <c r="Q3" i="5" s="1"/>
  <c r="S3" i="7"/>
  <c r="T3" i="7"/>
  <c r="U3" i="7"/>
  <c r="V3" i="7"/>
  <c r="W3" i="7"/>
  <c r="X3" i="7"/>
  <c r="Y3" i="7"/>
  <c r="Z3" i="7"/>
  <c r="Y3" i="5" s="1"/>
  <c r="AA3" i="7"/>
  <c r="C4" i="7"/>
  <c r="D4" i="7"/>
  <c r="E4" i="7"/>
  <c r="F4" i="7"/>
  <c r="G4" i="7"/>
  <c r="H4" i="7"/>
  <c r="I4" i="7"/>
  <c r="H4" i="5" s="1"/>
  <c r="J4" i="7"/>
  <c r="K4" i="7"/>
  <c r="L4" i="7"/>
  <c r="M4" i="7"/>
  <c r="N4" i="7"/>
  <c r="O4" i="7"/>
  <c r="P4" i="7"/>
  <c r="Q4" i="7"/>
  <c r="P4" i="5" s="1"/>
  <c r="R4" i="7"/>
  <c r="S4" i="7"/>
  <c r="T4" i="7"/>
  <c r="U4" i="7"/>
  <c r="V4" i="7"/>
  <c r="W4" i="7"/>
  <c r="X4" i="7"/>
  <c r="Y4" i="7"/>
  <c r="X4" i="5" s="1"/>
  <c r="Z4" i="7"/>
  <c r="AA4" i="7"/>
  <c r="C5" i="7"/>
  <c r="D5" i="7"/>
  <c r="E5" i="7"/>
  <c r="F5" i="7"/>
  <c r="G5" i="7"/>
  <c r="H5" i="7"/>
  <c r="G5" i="5" s="1"/>
  <c r="I5" i="7"/>
  <c r="J5" i="7"/>
  <c r="K5" i="7"/>
  <c r="L5" i="7"/>
  <c r="M5" i="7"/>
  <c r="N5" i="7"/>
  <c r="O5" i="7"/>
  <c r="P5" i="7"/>
  <c r="O5" i="5" s="1"/>
  <c r="Q5" i="7"/>
  <c r="R5" i="7"/>
  <c r="S5" i="7"/>
  <c r="T5" i="7"/>
  <c r="U5" i="7"/>
  <c r="V5" i="7"/>
  <c r="W5" i="7"/>
  <c r="X5" i="7"/>
  <c r="W5" i="5" s="1"/>
  <c r="Y5" i="7"/>
  <c r="Z5" i="7"/>
  <c r="AA5" i="7"/>
  <c r="C6" i="7"/>
  <c r="D6" i="7"/>
  <c r="E6" i="7"/>
  <c r="F6" i="7"/>
  <c r="G6" i="7"/>
  <c r="F6" i="5" s="1"/>
  <c r="H6" i="7"/>
  <c r="I6" i="7"/>
  <c r="J6" i="7"/>
  <c r="K6" i="7"/>
  <c r="L6" i="7"/>
  <c r="M6" i="7"/>
  <c r="N6" i="7"/>
  <c r="O6" i="7"/>
  <c r="N6" i="5" s="1"/>
  <c r="P6" i="7"/>
  <c r="Q6" i="7"/>
  <c r="R6" i="7"/>
  <c r="S6" i="7"/>
  <c r="T6" i="7"/>
  <c r="U6" i="7"/>
  <c r="V6" i="7"/>
  <c r="W6" i="7"/>
  <c r="V6" i="5" s="1"/>
  <c r="X6" i="7"/>
  <c r="Y6" i="7"/>
  <c r="Z6" i="7"/>
  <c r="AA6" i="7"/>
  <c r="C7" i="7"/>
  <c r="D7" i="7"/>
  <c r="E7" i="7"/>
  <c r="F7" i="7"/>
  <c r="E7" i="5" s="1"/>
  <c r="G7" i="7"/>
  <c r="H7" i="7"/>
  <c r="I7" i="7"/>
  <c r="J7" i="7"/>
  <c r="K7" i="7"/>
  <c r="L7" i="7"/>
  <c r="M7" i="7"/>
  <c r="N7" i="7"/>
  <c r="M7" i="5" s="1"/>
  <c r="O7" i="7"/>
  <c r="P7" i="7"/>
  <c r="Q7" i="7"/>
  <c r="R7" i="7"/>
  <c r="S7" i="7"/>
  <c r="T7" i="7"/>
  <c r="U7" i="7"/>
  <c r="V7" i="7"/>
  <c r="U7" i="5" s="1"/>
  <c r="W7" i="7"/>
  <c r="X7" i="7"/>
  <c r="Y7" i="7"/>
  <c r="Z7" i="7"/>
  <c r="AA7" i="7"/>
  <c r="C8" i="7"/>
  <c r="D8" i="7"/>
  <c r="E8" i="7"/>
  <c r="D8" i="5" s="1"/>
  <c r="F8" i="7"/>
  <c r="G8" i="7"/>
  <c r="H8" i="7"/>
  <c r="I8" i="7"/>
  <c r="J8" i="7"/>
  <c r="K8" i="7"/>
  <c r="L8" i="7"/>
  <c r="M8" i="7"/>
  <c r="L8" i="5" s="1"/>
  <c r="N8" i="7"/>
  <c r="O8" i="7"/>
  <c r="P8" i="7"/>
  <c r="Q8" i="7"/>
  <c r="R8" i="7"/>
  <c r="S8" i="7"/>
  <c r="T8" i="7"/>
  <c r="U8" i="7"/>
  <c r="T8" i="5" s="1"/>
  <c r="V8" i="7"/>
  <c r="W8" i="7"/>
  <c r="X8" i="7"/>
  <c r="Y8" i="7"/>
  <c r="Z8" i="7"/>
  <c r="AA8" i="7"/>
  <c r="C9" i="7"/>
  <c r="D9" i="7"/>
  <c r="C9" i="5" s="1"/>
  <c r="E9" i="7"/>
  <c r="F9" i="7"/>
  <c r="G9" i="7"/>
  <c r="H9" i="7"/>
  <c r="I9" i="7"/>
  <c r="J9" i="7"/>
  <c r="K9" i="7"/>
  <c r="L9" i="7"/>
  <c r="K9" i="5" s="1"/>
  <c r="M9" i="7"/>
  <c r="N9" i="7"/>
  <c r="O9" i="7"/>
  <c r="P9" i="7"/>
  <c r="Q9" i="7"/>
  <c r="R9" i="7"/>
  <c r="S9" i="7"/>
  <c r="T9" i="7"/>
  <c r="S9" i="5" s="1"/>
  <c r="U9" i="7"/>
  <c r="V9" i="7"/>
  <c r="W9" i="7"/>
  <c r="X9" i="7"/>
  <c r="Y9" i="7"/>
  <c r="Z9" i="7"/>
  <c r="AA9" i="7"/>
  <c r="C10" i="7"/>
  <c r="B10" i="5" s="1"/>
  <c r="D10" i="7"/>
  <c r="E10" i="7"/>
  <c r="F10" i="7"/>
  <c r="G10" i="7"/>
  <c r="H10" i="7"/>
  <c r="I10" i="7"/>
  <c r="J10" i="7"/>
  <c r="K10" i="7"/>
  <c r="J10" i="5" s="1"/>
  <c r="L10" i="7"/>
  <c r="M10" i="7"/>
  <c r="N10" i="7"/>
  <c r="O10" i="7"/>
  <c r="P10" i="7"/>
  <c r="Q10" i="7"/>
  <c r="R10" i="7"/>
  <c r="S10" i="7"/>
  <c r="R10" i="5" s="1"/>
  <c r="T10" i="7"/>
  <c r="U10" i="7"/>
  <c r="V10" i="7"/>
  <c r="W10" i="7"/>
  <c r="X10" i="7"/>
  <c r="Y10" i="7"/>
  <c r="Z10" i="7"/>
  <c r="AA10" i="7"/>
  <c r="Z10" i="5" s="1"/>
  <c r="C11" i="7"/>
  <c r="D11" i="7"/>
  <c r="E11" i="7"/>
  <c r="F11" i="7"/>
  <c r="G11" i="7"/>
  <c r="H11" i="7"/>
  <c r="I11" i="7"/>
  <c r="J11" i="7"/>
  <c r="I11" i="5" s="1"/>
  <c r="K11" i="7"/>
  <c r="L11" i="7"/>
  <c r="M11" i="7"/>
  <c r="N11" i="7"/>
  <c r="O11" i="7"/>
  <c r="P11" i="7"/>
  <c r="Q11" i="7"/>
  <c r="R11" i="7"/>
  <c r="Q11" i="5" s="1"/>
  <c r="S11" i="7"/>
  <c r="T11" i="7"/>
  <c r="U11" i="7"/>
  <c r="V11" i="7"/>
  <c r="W11" i="7"/>
  <c r="X11" i="7"/>
  <c r="Y11" i="7"/>
  <c r="Z11" i="7"/>
  <c r="Y11" i="5" s="1"/>
  <c r="AA11" i="7"/>
  <c r="C12" i="7"/>
  <c r="D12" i="7"/>
  <c r="E12" i="7"/>
  <c r="F12" i="7"/>
  <c r="G12" i="7"/>
  <c r="H12" i="7"/>
  <c r="I12" i="7"/>
  <c r="H12" i="5" s="1"/>
  <c r="J12" i="7"/>
  <c r="K12" i="7"/>
  <c r="L12" i="7"/>
  <c r="M12" i="7"/>
  <c r="N12" i="7"/>
  <c r="O12" i="7"/>
  <c r="P12" i="7"/>
  <c r="Q12" i="7"/>
  <c r="P12" i="5" s="1"/>
  <c r="R12" i="7"/>
  <c r="S12" i="7"/>
  <c r="T12" i="7"/>
  <c r="U12" i="7"/>
  <c r="V12" i="7"/>
  <c r="W12" i="7"/>
  <c r="X12" i="7"/>
  <c r="Y12" i="7"/>
  <c r="X12" i="5" s="1"/>
  <c r="Z12" i="7"/>
  <c r="AA12" i="7"/>
  <c r="C13" i="7"/>
  <c r="D13" i="7"/>
  <c r="E13" i="7"/>
  <c r="F13" i="7"/>
  <c r="G13" i="7"/>
  <c r="H13" i="7"/>
  <c r="G13" i="5" s="1"/>
  <c r="I13" i="7"/>
  <c r="J13" i="7"/>
  <c r="K13" i="7"/>
  <c r="L13" i="7"/>
  <c r="M13" i="7"/>
  <c r="N13" i="7"/>
  <c r="O13" i="7"/>
  <c r="P13" i="7"/>
  <c r="O13" i="5" s="1"/>
  <c r="Q13" i="7"/>
  <c r="R13" i="7"/>
  <c r="S13" i="7"/>
  <c r="T13" i="7"/>
  <c r="U13" i="7"/>
  <c r="V13" i="7"/>
  <c r="W13" i="7"/>
  <c r="X13" i="7"/>
  <c r="W13" i="5" s="1"/>
  <c r="Y13" i="7"/>
  <c r="Z13" i="7"/>
  <c r="AA13" i="7"/>
  <c r="C14" i="7"/>
  <c r="D14" i="7"/>
  <c r="E14" i="7"/>
  <c r="F14" i="7"/>
  <c r="G14" i="7"/>
  <c r="F14" i="5" s="1"/>
  <c r="H14" i="7"/>
  <c r="I14" i="7"/>
  <c r="J14" i="7"/>
  <c r="K14" i="7"/>
  <c r="L14" i="7"/>
  <c r="M14" i="7"/>
  <c r="N14" i="7"/>
  <c r="O14" i="7"/>
  <c r="N14" i="5" s="1"/>
  <c r="P14" i="7"/>
  <c r="Q14" i="7"/>
  <c r="R14" i="7"/>
  <c r="S14" i="7"/>
  <c r="T14" i="7"/>
  <c r="U14" i="7"/>
  <c r="V14" i="7"/>
  <c r="W14" i="7"/>
  <c r="V14" i="5" s="1"/>
  <c r="X14" i="7"/>
  <c r="Y14" i="7"/>
  <c r="Z14" i="7"/>
  <c r="AA14" i="7"/>
  <c r="C15" i="7"/>
  <c r="D15" i="7"/>
  <c r="E15" i="7"/>
  <c r="F15" i="7"/>
  <c r="E15" i="5" s="1"/>
  <c r="G15" i="7"/>
  <c r="H15" i="7"/>
  <c r="I15" i="7"/>
  <c r="J15" i="7"/>
  <c r="K15" i="7"/>
  <c r="L15" i="7"/>
  <c r="M15" i="7"/>
  <c r="N15" i="7"/>
  <c r="M15" i="5" s="1"/>
  <c r="O15" i="7"/>
  <c r="P15" i="7"/>
  <c r="Q15" i="7"/>
  <c r="R15" i="7"/>
  <c r="S15" i="7"/>
  <c r="T15" i="7"/>
  <c r="U15" i="7"/>
  <c r="V15" i="7"/>
  <c r="U15" i="5" s="1"/>
  <c r="W15" i="7"/>
  <c r="X15" i="7"/>
  <c r="Y15" i="7"/>
  <c r="Z15" i="7"/>
  <c r="AA15" i="7"/>
  <c r="C16" i="7"/>
  <c r="D16" i="7"/>
  <c r="E16" i="7"/>
  <c r="D16" i="5" s="1"/>
  <c r="F16" i="7"/>
  <c r="G16" i="7"/>
  <c r="H16" i="7"/>
  <c r="I16" i="7"/>
  <c r="J16" i="7"/>
  <c r="K16" i="7"/>
  <c r="L16" i="7"/>
  <c r="M16" i="7"/>
  <c r="L16" i="5" s="1"/>
  <c r="N16" i="7"/>
  <c r="O16" i="7"/>
  <c r="P16" i="7"/>
  <c r="Q16" i="7"/>
  <c r="R16" i="7"/>
  <c r="S16" i="7"/>
  <c r="T16" i="7"/>
  <c r="U16" i="7"/>
  <c r="T16" i="5" s="1"/>
  <c r="V16" i="7"/>
  <c r="W16" i="7"/>
  <c r="X16" i="7"/>
  <c r="Y16" i="7"/>
  <c r="Z16" i="7"/>
  <c r="AA16" i="7"/>
  <c r="C17" i="7"/>
  <c r="D17" i="7"/>
  <c r="C17" i="5" s="1"/>
  <c r="E17" i="7"/>
  <c r="F17" i="7"/>
  <c r="G17" i="7"/>
  <c r="H17" i="7"/>
  <c r="I17" i="7"/>
  <c r="J17" i="7"/>
  <c r="K17" i="7"/>
  <c r="L17" i="7"/>
  <c r="K17" i="5" s="1"/>
  <c r="M17" i="7"/>
  <c r="N17" i="7"/>
  <c r="O17" i="7"/>
  <c r="P17" i="7"/>
  <c r="Q17" i="7"/>
  <c r="R17" i="7"/>
  <c r="S17" i="7"/>
  <c r="T17" i="7"/>
  <c r="S17" i="5" s="1"/>
  <c r="U17" i="7"/>
  <c r="V17" i="7"/>
  <c r="W17" i="7"/>
  <c r="X17" i="7"/>
  <c r="Y17" i="7"/>
  <c r="Z17" i="7"/>
  <c r="AA17" i="7"/>
  <c r="C18" i="7"/>
  <c r="B18" i="5" s="1"/>
  <c r="D18" i="7"/>
  <c r="E18" i="7"/>
  <c r="F18" i="7"/>
  <c r="G18" i="7"/>
  <c r="H18" i="7"/>
  <c r="I18" i="7"/>
  <c r="J18" i="7"/>
  <c r="K18" i="7"/>
  <c r="J18" i="5" s="1"/>
  <c r="L18" i="7"/>
  <c r="M18" i="7"/>
  <c r="N18" i="7"/>
  <c r="O18" i="7"/>
  <c r="P18" i="7"/>
  <c r="Q18" i="7"/>
  <c r="R18" i="7"/>
  <c r="S18" i="7"/>
  <c r="R18" i="5" s="1"/>
  <c r="T18" i="7"/>
  <c r="U18" i="7"/>
  <c r="V18" i="7"/>
  <c r="W18" i="7"/>
  <c r="X18" i="7"/>
  <c r="Y18" i="7"/>
  <c r="Z18" i="7"/>
  <c r="AA18" i="7"/>
  <c r="Z18" i="5" s="1"/>
  <c r="C19" i="7"/>
  <c r="D19" i="7"/>
  <c r="E19" i="7"/>
  <c r="F19" i="7"/>
  <c r="G19" i="7"/>
  <c r="H19" i="7"/>
  <c r="I19" i="7"/>
  <c r="J19" i="7"/>
  <c r="I19" i="5" s="1"/>
  <c r="K19" i="7"/>
  <c r="L19" i="7"/>
  <c r="M19" i="7"/>
  <c r="N19" i="7"/>
  <c r="O19" i="7"/>
  <c r="P19" i="7"/>
  <c r="Q19" i="7"/>
  <c r="R19" i="7"/>
  <c r="Q19" i="5" s="1"/>
  <c r="S19" i="7"/>
  <c r="T19" i="7"/>
  <c r="U19" i="7"/>
  <c r="V19" i="7"/>
  <c r="W19" i="7"/>
  <c r="X19" i="7"/>
  <c r="Y19" i="7"/>
  <c r="Z19" i="7"/>
  <c r="Y19" i="5" s="1"/>
  <c r="AA19" i="7"/>
  <c r="C20" i="7"/>
  <c r="D20" i="7"/>
  <c r="E20" i="7"/>
  <c r="F20" i="7"/>
  <c r="G20" i="7"/>
  <c r="H20" i="7"/>
  <c r="I20" i="7"/>
  <c r="H20" i="5" s="1"/>
  <c r="J20" i="7"/>
  <c r="K20" i="7"/>
  <c r="L20" i="7"/>
  <c r="M20" i="7"/>
  <c r="N20" i="7"/>
  <c r="O20" i="7"/>
  <c r="P20" i="7"/>
  <c r="Q20" i="7"/>
  <c r="P20" i="5" s="1"/>
  <c r="R20" i="7"/>
  <c r="S20" i="7"/>
  <c r="T20" i="7"/>
  <c r="U20" i="7"/>
  <c r="V20" i="7"/>
  <c r="W20" i="7"/>
  <c r="X20" i="7"/>
  <c r="Y20" i="7"/>
  <c r="X20" i="5" s="1"/>
  <c r="Z20" i="7"/>
  <c r="AA20" i="7"/>
  <c r="C21" i="7"/>
  <c r="D21" i="7"/>
  <c r="E21" i="7"/>
  <c r="F21" i="7"/>
  <c r="G21" i="7"/>
  <c r="H21" i="7"/>
  <c r="G21" i="5" s="1"/>
  <c r="I21" i="7"/>
  <c r="J21" i="7"/>
  <c r="K21" i="7"/>
  <c r="L21" i="7"/>
  <c r="M21" i="7"/>
  <c r="N21" i="7"/>
  <c r="O21" i="7"/>
  <c r="P21" i="7"/>
  <c r="O21" i="5" s="1"/>
  <c r="Q21" i="7"/>
  <c r="R21" i="7"/>
  <c r="S21" i="7"/>
  <c r="T21" i="7"/>
  <c r="U21" i="7"/>
  <c r="V21" i="7"/>
  <c r="W21" i="7"/>
  <c r="X21" i="7"/>
  <c r="W21" i="5" s="1"/>
  <c r="Y21" i="7"/>
  <c r="Z21" i="7"/>
  <c r="AA21" i="7"/>
  <c r="C22" i="7"/>
  <c r="D22" i="7"/>
  <c r="E22" i="7"/>
  <c r="F22" i="7"/>
  <c r="G22" i="7"/>
  <c r="F22" i="5" s="1"/>
  <c r="H22" i="7"/>
  <c r="I22" i="7"/>
  <c r="J22" i="7"/>
  <c r="K22" i="7"/>
  <c r="L22" i="7"/>
  <c r="M22" i="7"/>
  <c r="N22" i="7"/>
  <c r="O22" i="7"/>
  <c r="N22" i="5" s="1"/>
  <c r="P22" i="7"/>
  <c r="Q22" i="7"/>
  <c r="R22" i="7"/>
  <c r="S22" i="7"/>
  <c r="T22" i="7"/>
  <c r="U22" i="7"/>
  <c r="V22" i="7"/>
  <c r="W22" i="7"/>
  <c r="V22" i="5" s="1"/>
  <c r="X22" i="7"/>
  <c r="Y22" i="7"/>
  <c r="Z22" i="7"/>
  <c r="AA22" i="7"/>
  <c r="D2" i="7"/>
  <c r="E2" i="7"/>
  <c r="F2" i="7"/>
  <c r="G2" i="7"/>
  <c r="H2" i="7"/>
  <c r="I2" i="7"/>
  <c r="J2" i="7"/>
  <c r="K2" i="7"/>
  <c r="J2" i="5" s="1"/>
  <c r="L2" i="7"/>
  <c r="M2" i="7"/>
  <c r="N2" i="7"/>
  <c r="O2" i="7"/>
  <c r="P2" i="7"/>
  <c r="Q2" i="7"/>
  <c r="R2" i="7"/>
  <c r="S2" i="7"/>
  <c r="R2" i="5" s="1"/>
  <c r="T2" i="7"/>
  <c r="U2" i="7"/>
  <c r="V2" i="7"/>
  <c r="W2" i="7"/>
  <c r="X2" i="7"/>
  <c r="Y2" i="7"/>
  <c r="Z2" i="7"/>
  <c r="AA2" i="7"/>
  <c r="Z2" i="5" s="1"/>
  <c r="C2" i="7"/>
  <c r="B3" i="5"/>
  <c r="AA3" i="5" s="1"/>
  <c r="C3" i="5"/>
  <c r="D3" i="5"/>
  <c r="E3" i="5"/>
  <c r="F3" i="5"/>
  <c r="G3" i="5"/>
  <c r="H3" i="5"/>
  <c r="J3" i="5"/>
  <c r="K3" i="5"/>
  <c r="L3" i="5"/>
  <c r="M3" i="5"/>
  <c r="N3" i="5"/>
  <c r="O3" i="5"/>
  <c r="P3" i="5"/>
  <c r="R3" i="5"/>
  <c r="S3" i="5"/>
  <c r="T3" i="5"/>
  <c r="U3" i="5"/>
  <c r="V3" i="5"/>
  <c r="W3" i="5"/>
  <c r="X3" i="5"/>
  <c r="Z3" i="5"/>
  <c r="B4" i="5"/>
  <c r="C4" i="5"/>
  <c r="D4" i="5"/>
  <c r="E4" i="5"/>
  <c r="F4" i="5"/>
  <c r="G4" i="5"/>
  <c r="I4" i="5"/>
  <c r="J4" i="5"/>
  <c r="K4" i="5"/>
  <c r="L4" i="5"/>
  <c r="M4" i="5"/>
  <c r="N4" i="5"/>
  <c r="O4" i="5"/>
  <c r="Q4" i="5"/>
  <c r="R4" i="5"/>
  <c r="S4" i="5"/>
  <c r="T4" i="5"/>
  <c r="U4" i="5"/>
  <c r="V4" i="5"/>
  <c r="W4" i="5"/>
  <c r="Y4" i="5"/>
  <c r="Z4" i="5"/>
  <c r="B5" i="5"/>
  <c r="C5" i="5"/>
  <c r="D5" i="5"/>
  <c r="E5" i="5"/>
  <c r="F5" i="5"/>
  <c r="AA5" i="5" s="1"/>
  <c r="H5" i="5"/>
  <c r="I5" i="5"/>
  <c r="J5" i="5"/>
  <c r="K5" i="5"/>
  <c r="L5" i="5"/>
  <c r="M5" i="5"/>
  <c r="N5" i="5"/>
  <c r="P5" i="5"/>
  <c r="Q5" i="5"/>
  <c r="R5" i="5"/>
  <c r="S5" i="5"/>
  <c r="T5" i="5"/>
  <c r="U5" i="5"/>
  <c r="V5" i="5"/>
  <c r="X5" i="5"/>
  <c r="Y5" i="5"/>
  <c r="Z5" i="5"/>
  <c r="B6" i="5"/>
  <c r="AA6" i="5" s="1"/>
  <c r="C6" i="5"/>
  <c r="D6" i="5"/>
  <c r="E6" i="5"/>
  <c r="G6" i="5"/>
  <c r="H6" i="5"/>
  <c r="I6" i="5"/>
  <c r="J6" i="5"/>
  <c r="K6" i="5"/>
  <c r="L6" i="5"/>
  <c r="M6" i="5"/>
  <c r="O6" i="5"/>
  <c r="P6" i="5"/>
  <c r="Q6" i="5"/>
  <c r="R6" i="5"/>
  <c r="S6" i="5"/>
  <c r="T6" i="5"/>
  <c r="U6" i="5"/>
  <c r="W6" i="5"/>
  <c r="X6" i="5"/>
  <c r="Y6" i="5"/>
  <c r="Z6" i="5"/>
  <c r="B7" i="5"/>
  <c r="AA7" i="5" s="1"/>
  <c r="C7" i="5"/>
  <c r="D7" i="5"/>
  <c r="F7" i="5"/>
  <c r="G7" i="5"/>
  <c r="H7" i="5"/>
  <c r="I7" i="5"/>
  <c r="J7" i="5"/>
  <c r="K7" i="5"/>
  <c r="L7" i="5"/>
  <c r="N7" i="5"/>
  <c r="O7" i="5"/>
  <c r="P7" i="5"/>
  <c r="Q7" i="5"/>
  <c r="R7" i="5"/>
  <c r="S7" i="5"/>
  <c r="T7" i="5"/>
  <c r="V7" i="5"/>
  <c r="W7" i="5"/>
  <c r="X7" i="5"/>
  <c r="Y7" i="5"/>
  <c r="Z7" i="5"/>
  <c r="B8" i="5"/>
  <c r="C8" i="5"/>
  <c r="E8" i="5"/>
  <c r="F8" i="5"/>
  <c r="G8" i="5"/>
  <c r="H8" i="5"/>
  <c r="I8" i="5"/>
  <c r="J8" i="5"/>
  <c r="K8" i="5"/>
  <c r="M8" i="5"/>
  <c r="N8" i="5"/>
  <c r="O8" i="5"/>
  <c r="P8" i="5"/>
  <c r="Q8" i="5"/>
  <c r="R8" i="5"/>
  <c r="S8" i="5"/>
  <c r="U8" i="5"/>
  <c r="V8" i="5"/>
  <c r="W8" i="5"/>
  <c r="X8" i="5"/>
  <c r="Y8" i="5"/>
  <c r="Z8" i="5"/>
  <c r="B9" i="5"/>
  <c r="AA9" i="5" s="1"/>
  <c r="D9" i="5"/>
  <c r="E9" i="5"/>
  <c r="F9" i="5"/>
  <c r="G9" i="5"/>
  <c r="H9" i="5"/>
  <c r="I9" i="5"/>
  <c r="J9" i="5"/>
  <c r="L9" i="5"/>
  <c r="M9" i="5"/>
  <c r="N9" i="5"/>
  <c r="O9" i="5"/>
  <c r="P9" i="5"/>
  <c r="Q9" i="5"/>
  <c r="R9" i="5"/>
  <c r="T9" i="5"/>
  <c r="U9" i="5"/>
  <c r="V9" i="5"/>
  <c r="W9" i="5"/>
  <c r="X9" i="5"/>
  <c r="Y9" i="5"/>
  <c r="Z9" i="5"/>
  <c r="C10" i="5"/>
  <c r="D10" i="5"/>
  <c r="E10" i="5"/>
  <c r="F10" i="5"/>
  <c r="G10" i="5"/>
  <c r="H10" i="5"/>
  <c r="I10" i="5"/>
  <c r="K10" i="5"/>
  <c r="L10" i="5"/>
  <c r="M10" i="5"/>
  <c r="N10" i="5"/>
  <c r="O10" i="5"/>
  <c r="P10" i="5"/>
  <c r="Q10" i="5"/>
  <c r="S10" i="5"/>
  <c r="T10" i="5"/>
  <c r="U10" i="5"/>
  <c r="V10" i="5"/>
  <c r="W10" i="5"/>
  <c r="X10" i="5"/>
  <c r="Y10" i="5"/>
  <c r="B11" i="5"/>
  <c r="C11" i="5"/>
  <c r="D11" i="5"/>
  <c r="E11" i="5"/>
  <c r="F11" i="5"/>
  <c r="G11" i="5"/>
  <c r="H11" i="5"/>
  <c r="J11" i="5"/>
  <c r="K11" i="5"/>
  <c r="L11" i="5"/>
  <c r="M11" i="5"/>
  <c r="N11" i="5"/>
  <c r="O11" i="5"/>
  <c r="P11" i="5"/>
  <c r="R11" i="5"/>
  <c r="S11" i="5"/>
  <c r="T11" i="5"/>
  <c r="U11" i="5"/>
  <c r="V11" i="5"/>
  <c r="W11" i="5"/>
  <c r="X11" i="5"/>
  <c r="Z11" i="5"/>
  <c r="B12" i="5"/>
  <c r="C12" i="5"/>
  <c r="D12" i="5"/>
  <c r="E12" i="5"/>
  <c r="F12" i="5"/>
  <c r="G12" i="5"/>
  <c r="I12" i="5"/>
  <c r="J12" i="5"/>
  <c r="K12" i="5"/>
  <c r="L12" i="5"/>
  <c r="M12" i="5"/>
  <c r="N12" i="5"/>
  <c r="O12" i="5"/>
  <c r="Q12" i="5"/>
  <c r="R12" i="5"/>
  <c r="S12" i="5"/>
  <c r="T12" i="5"/>
  <c r="U12" i="5"/>
  <c r="V12" i="5"/>
  <c r="W12" i="5"/>
  <c r="Y12" i="5"/>
  <c r="Z12" i="5"/>
  <c r="B13" i="5"/>
  <c r="C13" i="5"/>
  <c r="D13" i="5"/>
  <c r="E13" i="5"/>
  <c r="F13" i="5"/>
  <c r="H13" i="5"/>
  <c r="I13" i="5"/>
  <c r="J13" i="5"/>
  <c r="K13" i="5"/>
  <c r="L13" i="5"/>
  <c r="M13" i="5"/>
  <c r="N13" i="5"/>
  <c r="P13" i="5"/>
  <c r="Q13" i="5"/>
  <c r="R13" i="5"/>
  <c r="S13" i="5"/>
  <c r="T13" i="5"/>
  <c r="U13" i="5"/>
  <c r="V13" i="5"/>
  <c r="X13" i="5"/>
  <c r="Y13" i="5"/>
  <c r="Z13" i="5"/>
  <c r="B14" i="5"/>
  <c r="C14" i="5"/>
  <c r="D14" i="5"/>
  <c r="E14" i="5"/>
  <c r="G14" i="5"/>
  <c r="H14" i="5"/>
  <c r="I14" i="5"/>
  <c r="J14" i="5"/>
  <c r="K14" i="5"/>
  <c r="L14" i="5"/>
  <c r="M14" i="5"/>
  <c r="O14" i="5"/>
  <c r="P14" i="5"/>
  <c r="Q14" i="5"/>
  <c r="R14" i="5"/>
  <c r="S14" i="5"/>
  <c r="T14" i="5"/>
  <c r="U14" i="5"/>
  <c r="W14" i="5"/>
  <c r="X14" i="5"/>
  <c r="Y14" i="5"/>
  <c r="Z14" i="5"/>
  <c r="B15" i="5"/>
  <c r="C15" i="5"/>
  <c r="D15" i="5"/>
  <c r="F15" i="5"/>
  <c r="G15" i="5"/>
  <c r="H15" i="5"/>
  <c r="I15" i="5"/>
  <c r="J15" i="5"/>
  <c r="K15" i="5"/>
  <c r="L15" i="5"/>
  <c r="N15" i="5"/>
  <c r="O15" i="5"/>
  <c r="P15" i="5"/>
  <c r="Q15" i="5"/>
  <c r="R15" i="5"/>
  <c r="S15" i="5"/>
  <c r="T15" i="5"/>
  <c r="V15" i="5"/>
  <c r="W15" i="5"/>
  <c r="X15" i="5"/>
  <c r="Y15" i="5"/>
  <c r="Z15" i="5"/>
  <c r="B16" i="5"/>
  <c r="C16" i="5"/>
  <c r="E16" i="5"/>
  <c r="F16" i="5"/>
  <c r="G16" i="5"/>
  <c r="H16" i="5"/>
  <c r="I16" i="5"/>
  <c r="J16" i="5"/>
  <c r="K16" i="5"/>
  <c r="M16" i="5"/>
  <c r="N16" i="5"/>
  <c r="O16" i="5"/>
  <c r="P16" i="5"/>
  <c r="Q16" i="5"/>
  <c r="R16" i="5"/>
  <c r="S16" i="5"/>
  <c r="U16" i="5"/>
  <c r="V16" i="5"/>
  <c r="W16" i="5"/>
  <c r="X16" i="5"/>
  <c r="Y16" i="5"/>
  <c r="Z16" i="5"/>
  <c r="B17" i="5"/>
  <c r="D17" i="5"/>
  <c r="E17" i="5"/>
  <c r="F17" i="5"/>
  <c r="G17" i="5"/>
  <c r="H17" i="5"/>
  <c r="I17" i="5"/>
  <c r="J17" i="5"/>
  <c r="L17" i="5"/>
  <c r="M17" i="5"/>
  <c r="N17" i="5"/>
  <c r="O17" i="5"/>
  <c r="P17" i="5"/>
  <c r="Q17" i="5"/>
  <c r="R17" i="5"/>
  <c r="T17" i="5"/>
  <c r="U17" i="5"/>
  <c r="V17" i="5"/>
  <c r="W17" i="5"/>
  <c r="X17" i="5"/>
  <c r="Y17" i="5"/>
  <c r="Z17" i="5"/>
  <c r="C18" i="5"/>
  <c r="D18" i="5"/>
  <c r="E18" i="5"/>
  <c r="F18" i="5"/>
  <c r="G18" i="5"/>
  <c r="H18" i="5"/>
  <c r="I18" i="5"/>
  <c r="K18" i="5"/>
  <c r="L18" i="5"/>
  <c r="M18" i="5"/>
  <c r="N18" i="5"/>
  <c r="O18" i="5"/>
  <c r="P18" i="5"/>
  <c r="Q18" i="5"/>
  <c r="S18" i="5"/>
  <c r="T18" i="5"/>
  <c r="U18" i="5"/>
  <c r="V18" i="5"/>
  <c r="W18" i="5"/>
  <c r="X18" i="5"/>
  <c r="Y18" i="5"/>
  <c r="B19" i="5"/>
  <c r="C19" i="5"/>
  <c r="D19" i="5"/>
  <c r="E19" i="5"/>
  <c r="F19" i="5"/>
  <c r="G19" i="5"/>
  <c r="H19" i="5"/>
  <c r="J19" i="5"/>
  <c r="K19" i="5"/>
  <c r="L19" i="5"/>
  <c r="M19" i="5"/>
  <c r="N19" i="5"/>
  <c r="O19" i="5"/>
  <c r="P19" i="5"/>
  <c r="R19" i="5"/>
  <c r="S19" i="5"/>
  <c r="T19" i="5"/>
  <c r="U19" i="5"/>
  <c r="V19" i="5"/>
  <c r="W19" i="5"/>
  <c r="X19" i="5"/>
  <c r="Z19" i="5"/>
  <c r="B20" i="5"/>
  <c r="C20" i="5"/>
  <c r="D20" i="5"/>
  <c r="E20" i="5"/>
  <c r="F20" i="5"/>
  <c r="G20" i="5"/>
  <c r="I20" i="5"/>
  <c r="J20" i="5"/>
  <c r="K20" i="5"/>
  <c r="L20" i="5"/>
  <c r="M20" i="5"/>
  <c r="N20" i="5"/>
  <c r="O20" i="5"/>
  <c r="Q20" i="5"/>
  <c r="R20" i="5"/>
  <c r="S20" i="5"/>
  <c r="T20" i="5"/>
  <c r="U20" i="5"/>
  <c r="V20" i="5"/>
  <c r="W20" i="5"/>
  <c r="Y20" i="5"/>
  <c r="Z20" i="5"/>
  <c r="B21" i="5"/>
  <c r="C21" i="5"/>
  <c r="D21" i="5"/>
  <c r="E21" i="5"/>
  <c r="F21" i="5"/>
  <c r="H21" i="5"/>
  <c r="I21" i="5"/>
  <c r="J21" i="5"/>
  <c r="K21" i="5"/>
  <c r="L21" i="5"/>
  <c r="M21" i="5"/>
  <c r="N21" i="5"/>
  <c r="P21" i="5"/>
  <c r="Q21" i="5"/>
  <c r="R21" i="5"/>
  <c r="S21" i="5"/>
  <c r="T21" i="5"/>
  <c r="U21" i="5"/>
  <c r="V21" i="5"/>
  <c r="X21" i="5"/>
  <c r="Y21" i="5"/>
  <c r="Z21" i="5"/>
  <c r="B22" i="5"/>
  <c r="C22" i="5"/>
  <c r="D22" i="5"/>
  <c r="E22" i="5"/>
  <c r="G22" i="5"/>
  <c r="H22" i="5"/>
  <c r="I22" i="5"/>
  <c r="J22" i="5"/>
  <c r="K22" i="5"/>
  <c r="L22" i="5"/>
  <c r="M22" i="5"/>
  <c r="O22" i="5"/>
  <c r="P22" i="5"/>
  <c r="Q22" i="5"/>
  <c r="R22" i="5"/>
  <c r="S22" i="5"/>
  <c r="T22" i="5"/>
  <c r="U22" i="5"/>
  <c r="W22" i="5"/>
  <c r="X22" i="5"/>
  <c r="Y22" i="5"/>
  <c r="Z22" i="5"/>
  <c r="C2" i="5"/>
  <c r="D2" i="5"/>
  <c r="E2" i="5"/>
  <c r="F2" i="5"/>
  <c r="G2" i="5"/>
  <c r="H2" i="5"/>
  <c r="I2" i="5"/>
  <c r="K2" i="5"/>
  <c r="L2" i="5"/>
  <c r="M2" i="5"/>
  <c r="N2" i="5"/>
  <c r="O2" i="5"/>
  <c r="P2" i="5"/>
  <c r="Q2" i="5"/>
  <c r="S2" i="5"/>
  <c r="T2" i="5"/>
  <c r="U2" i="5"/>
  <c r="V2" i="5"/>
  <c r="W2" i="5"/>
  <c r="X2" i="5"/>
  <c r="Y2" i="5"/>
  <c r="I23" i="7"/>
  <c r="R23" i="7"/>
  <c r="AB3" i="7"/>
  <c r="AB11" i="7"/>
  <c r="AB19" i="7"/>
  <c r="A3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" i="7"/>
  <c r="AA18" i="5" l="1"/>
  <c r="AA10" i="5"/>
  <c r="AA14" i="5"/>
  <c r="AA13" i="5"/>
  <c r="AA11" i="5"/>
  <c r="AA21" i="5"/>
  <c r="AA8" i="5"/>
  <c r="AA4" i="5"/>
  <c r="AA22" i="5"/>
  <c r="AA15" i="5"/>
  <c r="AA19" i="5"/>
  <c r="AA16" i="5"/>
  <c r="AA12" i="5"/>
  <c r="AA20" i="5"/>
  <c r="AA17" i="5"/>
  <c r="AB18" i="7"/>
  <c r="AB10" i="7"/>
  <c r="Z23" i="7"/>
  <c r="Q23" i="7"/>
  <c r="H23" i="7"/>
  <c r="V23" i="5"/>
  <c r="M23" i="5"/>
  <c r="D23" i="5"/>
  <c r="W23" i="5"/>
  <c r="AB17" i="7"/>
  <c r="AB9" i="7"/>
  <c r="Y23" i="7"/>
  <c r="P23" i="7"/>
  <c r="G23" i="7"/>
  <c r="U23" i="5"/>
  <c r="L23" i="5"/>
  <c r="C23" i="5"/>
  <c r="N23" i="5"/>
  <c r="AB16" i="7"/>
  <c r="AB8" i="7"/>
  <c r="X23" i="7"/>
  <c r="O23" i="7"/>
  <c r="F23" i="7"/>
  <c r="T23" i="5"/>
  <c r="K23" i="5"/>
  <c r="E23" i="5"/>
  <c r="AB15" i="7"/>
  <c r="AB7" i="7"/>
  <c r="W23" i="7"/>
  <c r="N23" i="7"/>
  <c r="E23" i="7"/>
  <c r="S23" i="5"/>
  <c r="I23" i="5"/>
  <c r="Z23" i="5"/>
  <c r="R23" i="5"/>
  <c r="J23" i="5"/>
  <c r="AB14" i="7"/>
  <c r="AB6" i="7"/>
  <c r="V23" i="7"/>
  <c r="M23" i="7"/>
  <c r="D23" i="7"/>
  <c r="Q23" i="5"/>
  <c r="H23" i="5"/>
  <c r="AB22" i="7"/>
  <c r="AB21" i="7"/>
  <c r="AB13" i="7"/>
  <c r="AB5" i="7"/>
  <c r="U23" i="7"/>
  <c r="L23" i="7"/>
  <c r="Y23" i="5"/>
  <c r="P23" i="5"/>
  <c r="G23" i="5"/>
  <c r="AB20" i="7"/>
  <c r="AB12" i="7"/>
  <c r="AB4" i="7"/>
  <c r="T23" i="7"/>
  <c r="J23" i="7"/>
  <c r="X23" i="5"/>
  <c r="O23" i="5"/>
  <c r="F23" i="5"/>
  <c r="AA23" i="7"/>
  <c r="S23" i="7"/>
  <c r="K23" i="7"/>
  <c r="AB2" i="7"/>
  <c r="C23" i="7"/>
  <c r="B2" i="5"/>
  <c r="AB23" i="7" l="1"/>
  <c r="B23" i="5"/>
  <c r="AA23" i="5" s="1"/>
  <c r="AA2" i="5"/>
</calcChain>
</file>

<file path=xl/sharedStrings.xml><?xml version="1.0" encoding="utf-8"?>
<sst xmlns="http://schemas.openxmlformats.org/spreadsheetml/2006/main" count="348" uniqueCount="92">
  <si>
    <t>Estabelecimentos CNES-SC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</si>
  <si>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</si>
  <si>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</si>
  <si>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</si>
  <si>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</si>
  <si>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0405030045 FOTOCOAGULACAO A LASER</t>
  </si>
  <si>
    <t>0405030134 VITRECTOMIA ANTERIOR</t>
  </si>
  <si>
    <t>0405030193 PAN-FOTOCOAGULACAO DE RETINA A LASER</t>
  </si>
  <si>
    <t>0405040202 TRATAMENTO DE PTOSE PALPEBRAL</t>
  </si>
  <si>
    <t>0405040210 REPOSICIONAMENTO DE LENTE INTRAOCULAR</t>
  </si>
  <si>
    <t>0405050020 CAPSULOTOMIA A YAG LASER</t>
  </si>
  <si>
    <t>0405050046 CICLOCRIOCOAGULACAO / DIATERMIA</t>
  </si>
  <si>
    <t>0405050127 FOTOTRABECULOPLASTIA A LASER</t>
  </si>
  <si>
    <t>0405050194 IRIDOTOMIA A LASER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</si>
  <si>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</si>
  <si>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</si>
  <si>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</si>
  <si>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</si>
  <si>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Total</t>
  </si>
  <si>
    <t>0610062 HOSPITAL DE OLHOS DE CONCORDIA LTDA</t>
  </si>
  <si>
    <t>2379627 HOSPITAL SAMARIA</t>
  </si>
  <si>
    <t>2418177 HOSPITAL SAO FRANCISCO DE ASSIS</t>
  </si>
  <si>
    <t>2491249 HOSPITAL SANTA CRUZ DE CANOINHAS</t>
  </si>
  <si>
    <t>2522209 HOSPITAL MISERICORDIA</t>
  </si>
  <si>
    <t>2522691 HOSPITAL E MATERNIDADE MARIETA KONDER BORNHAUSEN</t>
  </si>
  <si>
    <t>2568713 HOSPITAL REGIONAL ALTO VALE</t>
  </si>
  <si>
    <t>2884402 INSTITUTO WSC DE OFTALMOLOGIA</t>
  </si>
  <si>
    <t>3123251 HOSPITAL DE OLHOS DE BLUMENAU</t>
  </si>
  <si>
    <t>3180948 CLINICA DE OLHOS DR ROBERTO VON HERTWIG</t>
  </si>
  <si>
    <t>5164222 NIEDERAUER CLINICA DE OLHOS HOSPITAL DIA LTDA</t>
  </si>
  <si>
    <t>5431212 CARDIO VISAO</t>
  </si>
  <si>
    <t>5458471 INSTITUTO DE OLHOS ALTO VALE</t>
  </si>
  <si>
    <t>7286082 HOSPITAL DA CRIANCA AUGUSTA MULLER BOHNER</t>
  </si>
  <si>
    <t>7486596 HOSPITAL REGIONAL DE BIGUACU HELMUTH NASS</t>
  </si>
  <si>
    <t>7728557 BOJ FILIAL</t>
  </si>
  <si>
    <t>7847777 HOSPITAL JOAO SCHREIBER</t>
  </si>
  <si>
    <t>7990774 UNITA ESPECIALIDADES MEDICAS</t>
  </si>
  <si>
    <t>9175849 OPHTALMUS CLINICA DE OLHOS CC</t>
  </si>
  <si>
    <t>9359397 HOSPITAL DA VISAO JOINVILLE</t>
  </si>
  <si>
    <t>média</t>
  </si>
  <si>
    <t>OFTALMO</t>
  </si>
  <si>
    <t>0405020015 - CORREÇÃO CIRÚRGICA DE ESTRABISMO (ACIMA DE 2 MUSCULOS)</t>
  </si>
  <si>
    <t>APAC MS/AIH MS</t>
  </si>
  <si>
    <t>0405020023 - CORREÇÃO CIRÚRGICA DO ESTRABISMO (ATE 2 MUSCULOS)</t>
  </si>
  <si>
    <t>0405050151 - IMPLANTE SECUNDÁRIO DE LENTE INTRA-OCULAR - LIO</t>
  </si>
  <si>
    <t>0405050143 - IMPLANTE INTRA-ESTROMAL</t>
  </si>
  <si>
    <t>0405030070 - RETINOPEXIA COM INTROFLEXÃO ESCLERAL</t>
  </si>
  <si>
    <t>0405050321 - TRABECULECTOMIA</t>
  </si>
  <si>
    <t>0405050224 - RECONSTITUIÇÃO DE FORNIX CONJUNTIVAL</t>
  </si>
  <si>
    <t>0405040105 - EXPLANTE DE LENTE INTRA OCULAR</t>
  </si>
  <si>
    <t>0405050372 - FACOEMULSIFICAÇÃO COM IMPLANTE DE LENTE INTRA-OCULAR DOBRAVEL</t>
  </si>
  <si>
    <t>0405030134 - VITRECTOMIA ANTERIOR</t>
  </si>
  <si>
    <t>0405010117 - RECONSTITUICAO DE CANAL LACRIMAL</t>
  </si>
  <si>
    <t>0405010036 - DACRIOCISTORRINOSTOMIA</t>
  </si>
  <si>
    <t>0405050119 - FACOEMULSIFICAÇÃO COM IMPLANTE DE LENTE INTRA-OCULAR RIGIDA</t>
  </si>
  <si>
    <t>0405010125 - RECONSTITUIÇÃO PARCIAL DE PALPEBRA COM TARSORRAFIA</t>
  </si>
  <si>
    <t>0405010010 - CORRECAO CIRURGICA DE ENTROPIO E ECTROPIO</t>
  </si>
  <si>
    <t>0405050046 - CICLOCRIOCOAGULAÇÃO / DIATERMIA</t>
  </si>
  <si>
    <t>0405040016 - CORREÇÃO CIRURGICA DE LAGOFTALMO</t>
  </si>
  <si>
    <t>0405010028 - CORREÇÃO CIRÚRGICA DE EPICANTO E TELECANTO</t>
  </si>
  <si>
    <t>0405030045 - FOTOCOAGULAÇÃO A LASER</t>
  </si>
  <si>
    <t>APAC MS</t>
  </si>
  <si>
    <t>0405050097 - FACECTOMIA COM IMPLANTE DE LENTE INTRA-OCULAR</t>
  </si>
  <si>
    <t>0405050216 - RECOBRIMENTO CONJUNTIVAL</t>
  </si>
  <si>
    <t>0405050011 - CAPSULECTOMIA POSTERIOR CIRURGICA</t>
  </si>
  <si>
    <t>0405050100 - FACECTOMIA S/ IMPLANTE DE LENTE INTRA-OCULAR</t>
  </si>
  <si>
    <t>0405010079 - EXÉRESE DE CALAZIO E OUTRAS PEQUENAS LESOES DA PALPEBRA E SUPERCILIOS</t>
  </si>
  <si>
    <t>0405040210 - REPOSICIONAMENTO DE LENTE INTRAOCULAR</t>
  </si>
  <si>
    <t>0405050054 - CICLODIALISE</t>
  </si>
  <si>
    <t>0405050020 - CAPSULOTOMIA A YAG LASER</t>
  </si>
  <si>
    <t>0405050127 - FOTOTRABECULOPLASTIA A LASER</t>
  </si>
  <si>
    <t>0405050194 - IRIDOTOMIA A LASER</t>
  </si>
  <si>
    <t>0405040202 - TRATAMENTO DE PTOSE PALPEBRAL</t>
  </si>
  <si>
    <t>0405030193 - PAN-FOTOCOAGULAÇÃO DE RETINA A LASER</t>
  </si>
  <si>
    <t>0409050083 - POSTECTOMIA</t>
  </si>
  <si>
    <t>UROLOGIA/NEFROLOGIA</t>
  </si>
  <si>
    <t>AIH Estado/APAC MS</t>
  </si>
  <si>
    <t>0418010080 - IMPLANTE DE CATETER TIPO TENCKHOFF OU SIMILAR P/ DPA/DPAC</t>
  </si>
  <si>
    <t>0418020019 - INTERVENCAO EM FÍSTULA ARTERIO-VENOSA</t>
  </si>
  <si>
    <t>0418020027 - LIGADURA DE FISTULA ARTERIO-VENOSA</t>
  </si>
  <si>
    <t>0418010021 - CONFECCAO DE FISTULA ARTERIO-VENOSA C/ ENXERTO AUTOLOGO</t>
  </si>
  <si>
    <t>0418010030 - CONFECCAO DE FISTULA ARTERIO-VENOSA P/ HEMODIALISE</t>
  </si>
  <si>
    <t>0418010013 - CONFECCAO DE FISTULA ARTERIO-VENOSA C/ ENXERTIA DE POLITETRAFLUORETILENO (PTFE)</t>
  </si>
  <si>
    <t>0405020023 CORRECAO CIRURGICA DO ESTRABISMO (ATE 2 MUSCULOS)</t>
  </si>
  <si>
    <t>0405040105 EXPLANTE DE LENTE INTRA OCULAR</t>
  </si>
  <si>
    <t>0405050151 IMPLANTE SECUNDARIO DE LENTE INTRA-OCULAR - LIO</t>
  </si>
  <si>
    <t>0405050216 RECOBRIMENTO CONJUNTIVAL</t>
  </si>
  <si>
    <t>0946257 BOJ CHAPECO</t>
  </si>
  <si>
    <t>2558246 HOSPITAL SANTA ISABEL</t>
  </si>
  <si>
    <t>2662914 HOSPITAL SEARA DO BEM MATERNO E INFANTIL</t>
  </si>
  <si>
    <t>3590909 HOSPITAL DA VISAO</t>
  </si>
  <si>
    <t>9995471 HOFTALMED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</si>
</sst>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C607-CB77-49F6-8711-ED2545BC973A}">
  <dimension ref="A1:J38"/>
  <sheetViews>
    <sheetView workbookViewId="0"/>
  </sheetViews>
  <sheetFormatPr defaultRowHeight="15" x14ac:dyDescent="0.25"/>
  <cols>
    <col min="1" max="1" width="15.140625" customWidth="1"/>
    <col min="4" max="4" width="16.5703125" customWidth="1"/>
    <col min="7" max="7" width="13.85546875" customWidth="1"/>
    <col min="20" max="20" width="9.140625" customWidth="1"/>
  </cols>
  <sheetData>
    <row r="1" spans="1:10" x14ac:dyDescent="0.25">
      <c r="A1">
        <v>405020015</v>
      </c>
      <c r="B1" t="s">
        <v>41</v>
      </c>
      <c r="C1" t="s">
        <v>40</v>
      </c>
      <c r="D1" t="s">
        <v>42</v>
      </c>
      <c r="E1">
        <v>1661.76</v>
      </c>
      <c r="F1">
        <v>1661.76</v>
      </c>
      <c r="G1">
        <v>1661.76</v>
      </c>
      <c r="I1">
        <v>3323.52</v>
      </c>
      <c r="J1" t="s">
        <v>39</v>
      </c>
    </row>
    <row r="2" spans="1:10" x14ac:dyDescent="0.25">
      <c r="A2">
        <v>405020023</v>
      </c>
      <c r="B2" t="s">
        <v>43</v>
      </c>
      <c r="C2" t="s">
        <v>40</v>
      </c>
      <c r="D2" t="s">
        <v>42</v>
      </c>
      <c r="E2">
        <v>1167.82</v>
      </c>
      <c r="F2">
        <v>1167.82</v>
      </c>
      <c r="G2">
        <v>1167.82</v>
      </c>
      <c r="I2">
        <v>2335.64</v>
      </c>
      <c r="J2" t="s">
        <v>39</v>
      </c>
    </row>
    <row r="3" spans="1:10" x14ac:dyDescent="0.25">
      <c r="A3">
        <v>405050151</v>
      </c>
      <c r="B3" t="s">
        <v>44</v>
      </c>
      <c r="C3" t="s">
        <v>40</v>
      </c>
      <c r="D3" t="s">
        <v>42</v>
      </c>
      <c r="E3">
        <v>1112.83</v>
      </c>
      <c r="F3">
        <v>1112.83</v>
      </c>
      <c r="G3">
        <v>1112.83</v>
      </c>
      <c r="I3">
        <v>2225.66</v>
      </c>
      <c r="J3" t="s">
        <v>39</v>
      </c>
    </row>
    <row r="4" spans="1:10" x14ac:dyDescent="0.25">
      <c r="A4">
        <v>405050143</v>
      </c>
      <c r="B4" t="s">
        <v>45</v>
      </c>
      <c r="C4" t="s">
        <v>40</v>
      </c>
      <c r="D4" t="s">
        <v>42</v>
      </c>
      <c r="E4">
        <v>902.95</v>
      </c>
      <c r="F4">
        <v>1083.55</v>
      </c>
      <c r="G4">
        <v>1083.55</v>
      </c>
      <c r="I4">
        <v>2167.1</v>
      </c>
      <c r="J4" t="s">
        <v>39</v>
      </c>
    </row>
    <row r="5" spans="1:10" x14ac:dyDescent="0.25">
      <c r="A5">
        <v>405030070</v>
      </c>
      <c r="B5" t="s">
        <v>46</v>
      </c>
      <c r="C5" t="s">
        <v>40</v>
      </c>
      <c r="D5" t="s">
        <v>42</v>
      </c>
      <c r="E5">
        <v>1074.8599999999999</v>
      </c>
      <c r="F5">
        <v>1074.8599999999999</v>
      </c>
      <c r="G5">
        <v>1074.8599999999999</v>
      </c>
      <c r="I5">
        <v>2149.7199999999998</v>
      </c>
      <c r="J5" t="s">
        <v>39</v>
      </c>
    </row>
    <row r="6" spans="1:10" x14ac:dyDescent="0.25">
      <c r="A6">
        <v>405050321</v>
      </c>
      <c r="B6" t="s">
        <v>47</v>
      </c>
      <c r="C6" t="s">
        <v>40</v>
      </c>
      <c r="D6" t="s">
        <v>42</v>
      </c>
      <c r="E6">
        <v>898.35</v>
      </c>
      <c r="F6">
        <v>898.35</v>
      </c>
      <c r="G6">
        <v>898.35</v>
      </c>
      <c r="I6">
        <v>1796.7</v>
      </c>
      <c r="J6" t="s">
        <v>39</v>
      </c>
    </row>
    <row r="7" spans="1:10" x14ac:dyDescent="0.25">
      <c r="A7">
        <v>405050224</v>
      </c>
      <c r="B7" t="s">
        <v>48</v>
      </c>
      <c r="C7" t="s">
        <v>40</v>
      </c>
      <c r="D7" t="s">
        <v>42</v>
      </c>
      <c r="E7">
        <v>436.44</v>
      </c>
      <c r="F7">
        <v>436.44</v>
      </c>
      <c r="G7">
        <v>872.88</v>
      </c>
      <c r="I7">
        <v>1309.32</v>
      </c>
      <c r="J7" t="s">
        <v>39</v>
      </c>
    </row>
    <row r="8" spans="1:10" x14ac:dyDescent="0.25">
      <c r="A8">
        <v>405040105</v>
      </c>
      <c r="B8" t="s">
        <v>49</v>
      </c>
      <c r="C8" t="s">
        <v>40</v>
      </c>
      <c r="D8" t="s">
        <v>42</v>
      </c>
      <c r="E8">
        <v>846.19</v>
      </c>
      <c r="F8">
        <v>846.19</v>
      </c>
      <c r="G8">
        <v>846.19</v>
      </c>
      <c r="I8">
        <v>1692.38</v>
      </c>
      <c r="J8" t="s">
        <v>39</v>
      </c>
    </row>
    <row r="9" spans="1:10" x14ac:dyDescent="0.25">
      <c r="A9">
        <v>405050372</v>
      </c>
      <c r="B9" t="s">
        <v>50</v>
      </c>
      <c r="C9" t="s">
        <v>40</v>
      </c>
      <c r="D9" t="s">
        <v>42</v>
      </c>
      <c r="E9">
        <v>771.6</v>
      </c>
      <c r="F9">
        <v>771.6</v>
      </c>
      <c r="G9">
        <v>450</v>
      </c>
      <c r="I9">
        <v>1221.5999999999999</v>
      </c>
      <c r="J9" t="s">
        <v>39</v>
      </c>
    </row>
    <row r="10" spans="1:10" x14ac:dyDescent="0.25">
      <c r="A10">
        <v>405030134</v>
      </c>
      <c r="B10" t="s">
        <v>51</v>
      </c>
      <c r="C10" t="s">
        <v>40</v>
      </c>
      <c r="D10" t="s">
        <v>42</v>
      </c>
      <c r="E10">
        <v>381.08</v>
      </c>
      <c r="F10">
        <v>381.08</v>
      </c>
      <c r="G10">
        <v>762.16</v>
      </c>
      <c r="I10">
        <v>1143.24</v>
      </c>
      <c r="J10" t="s">
        <v>39</v>
      </c>
    </row>
    <row r="11" spans="1:10" x14ac:dyDescent="0.25">
      <c r="A11">
        <v>405010117</v>
      </c>
      <c r="B11" t="s">
        <v>52</v>
      </c>
      <c r="C11" t="s">
        <v>40</v>
      </c>
      <c r="D11" t="s">
        <v>42</v>
      </c>
      <c r="E11">
        <v>689.66</v>
      </c>
      <c r="F11">
        <v>689.66</v>
      </c>
      <c r="G11">
        <v>689.66</v>
      </c>
      <c r="I11">
        <v>1379.32</v>
      </c>
      <c r="J11" t="s">
        <v>39</v>
      </c>
    </row>
    <row r="12" spans="1:10" x14ac:dyDescent="0.25">
      <c r="A12">
        <v>405010036</v>
      </c>
      <c r="B12" t="s">
        <v>53</v>
      </c>
      <c r="C12" t="s">
        <v>40</v>
      </c>
      <c r="D12" t="s">
        <v>42</v>
      </c>
      <c r="E12">
        <v>681.87</v>
      </c>
      <c r="F12">
        <v>681.87</v>
      </c>
      <c r="G12">
        <v>681.87</v>
      </c>
      <c r="I12">
        <v>1363.74</v>
      </c>
      <c r="J12" t="s">
        <v>39</v>
      </c>
    </row>
    <row r="13" spans="1:10" x14ac:dyDescent="0.25">
      <c r="A13">
        <v>405050119</v>
      </c>
      <c r="B13" t="s">
        <v>54</v>
      </c>
      <c r="C13" t="s">
        <v>40</v>
      </c>
      <c r="D13" t="s">
        <v>42</v>
      </c>
      <c r="E13">
        <v>651.6</v>
      </c>
      <c r="F13">
        <v>651.6</v>
      </c>
      <c r="G13">
        <v>450</v>
      </c>
      <c r="I13">
        <v>1101.5999999999999</v>
      </c>
      <c r="J13" t="s">
        <v>39</v>
      </c>
    </row>
    <row r="14" spans="1:10" x14ac:dyDescent="0.25">
      <c r="A14">
        <v>405010125</v>
      </c>
      <c r="B14" t="s">
        <v>55</v>
      </c>
      <c r="C14" t="s">
        <v>40</v>
      </c>
      <c r="D14" t="s">
        <v>42</v>
      </c>
      <c r="E14">
        <v>311.04000000000002</v>
      </c>
      <c r="F14">
        <v>311.04000000000002</v>
      </c>
      <c r="G14">
        <v>622.08000000000004</v>
      </c>
      <c r="I14">
        <v>933.12000000000012</v>
      </c>
      <c r="J14" t="s">
        <v>39</v>
      </c>
    </row>
    <row r="15" spans="1:10" x14ac:dyDescent="0.25">
      <c r="A15">
        <v>405010010</v>
      </c>
      <c r="B15" t="s">
        <v>56</v>
      </c>
      <c r="C15" t="s">
        <v>40</v>
      </c>
      <c r="D15" t="s">
        <v>42</v>
      </c>
      <c r="E15">
        <v>203.74</v>
      </c>
      <c r="F15">
        <v>203.74</v>
      </c>
      <c r="G15">
        <v>611.22</v>
      </c>
      <c r="I15">
        <v>814.96</v>
      </c>
      <c r="J15" t="s">
        <v>39</v>
      </c>
    </row>
    <row r="16" spans="1:10" x14ac:dyDescent="0.25">
      <c r="A16">
        <v>405050046</v>
      </c>
      <c r="B16" t="s">
        <v>57</v>
      </c>
      <c r="C16" t="s">
        <v>40</v>
      </c>
      <c r="D16" t="s">
        <v>42</v>
      </c>
      <c r="E16">
        <v>587.51</v>
      </c>
      <c r="F16">
        <v>587.51</v>
      </c>
      <c r="G16">
        <v>587.51</v>
      </c>
      <c r="I16">
        <v>1175.02</v>
      </c>
      <c r="J16" t="s">
        <v>39</v>
      </c>
    </row>
    <row r="17" spans="1:10" x14ac:dyDescent="0.25">
      <c r="A17">
        <v>405040016</v>
      </c>
      <c r="B17" t="s">
        <v>58</v>
      </c>
      <c r="C17" t="s">
        <v>40</v>
      </c>
      <c r="D17" t="s">
        <v>42</v>
      </c>
      <c r="E17">
        <v>282.08</v>
      </c>
      <c r="F17">
        <v>282.08999999999997</v>
      </c>
      <c r="G17">
        <v>564.17999999999995</v>
      </c>
      <c r="I17">
        <v>846.27</v>
      </c>
      <c r="J17" t="s">
        <v>39</v>
      </c>
    </row>
    <row r="18" spans="1:10" x14ac:dyDescent="0.25">
      <c r="A18">
        <v>405010028</v>
      </c>
      <c r="B18" t="s">
        <v>59</v>
      </c>
      <c r="C18" t="s">
        <v>40</v>
      </c>
      <c r="D18" t="s">
        <v>42</v>
      </c>
      <c r="E18">
        <v>278.89999999999998</v>
      </c>
      <c r="F18">
        <v>278.89999999999998</v>
      </c>
      <c r="G18">
        <v>557.79999999999995</v>
      </c>
      <c r="I18">
        <v>836.69999999999993</v>
      </c>
      <c r="J18" t="s">
        <v>39</v>
      </c>
    </row>
    <row r="19" spans="1:10" x14ac:dyDescent="0.25">
      <c r="A19">
        <v>405030045</v>
      </c>
      <c r="B19" t="s">
        <v>60</v>
      </c>
      <c r="C19" t="s">
        <v>40</v>
      </c>
      <c r="D19" t="s">
        <v>61</v>
      </c>
      <c r="E19">
        <v>107.61</v>
      </c>
      <c r="G19">
        <v>538.04999999999995</v>
      </c>
      <c r="I19">
        <v>645.66</v>
      </c>
      <c r="J19" t="s">
        <v>39</v>
      </c>
    </row>
    <row r="20" spans="1:10" x14ac:dyDescent="0.25">
      <c r="A20">
        <v>405050097</v>
      </c>
      <c r="B20" t="s">
        <v>62</v>
      </c>
      <c r="C20" t="s">
        <v>40</v>
      </c>
      <c r="D20" t="s">
        <v>42</v>
      </c>
      <c r="E20">
        <v>531.6</v>
      </c>
      <c r="F20">
        <v>531.6</v>
      </c>
      <c r="G20">
        <v>531.6</v>
      </c>
      <c r="I20">
        <v>1063.2</v>
      </c>
      <c r="J20" t="s">
        <v>39</v>
      </c>
    </row>
    <row r="21" spans="1:10" x14ac:dyDescent="0.25">
      <c r="A21">
        <v>405050216</v>
      </c>
      <c r="B21" t="s">
        <v>63</v>
      </c>
      <c r="C21" t="s">
        <v>40</v>
      </c>
      <c r="D21" t="s">
        <v>42</v>
      </c>
      <c r="E21">
        <v>172.27</v>
      </c>
      <c r="F21">
        <v>172.27</v>
      </c>
      <c r="G21">
        <v>516.81000000000006</v>
      </c>
      <c r="I21">
        <v>689.08</v>
      </c>
      <c r="J21" t="s">
        <v>39</v>
      </c>
    </row>
    <row r="22" spans="1:10" x14ac:dyDescent="0.25">
      <c r="A22">
        <v>405050011</v>
      </c>
      <c r="B22" t="s">
        <v>64</v>
      </c>
      <c r="C22" t="s">
        <v>40</v>
      </c>
      <c r="D22" t="s">
        <v>42</v>
      </c>
      <c r="E22">
        <v>180.45</v>
      </c>
      <c r="F22">
        <v>249.85</v>
      </c>
      <c r="G22">
        <v>499.7</v>
      </c>
      <c r="I22">
        <v>749.55</v>
      </c>
      <c r="J22" t="s">
        <v>39</v>
      </c>
    </row>
    <row r="23" spans="1:10" x14ac:dyDescent="0.25">
      <c r="A23">
        <v>405050100</v>
      </c>
      <c r="B23" t="s">
        <v>65</v>
      </c>
      <c r="C23" t="s">
        <v>40</v>
      </c>
      <c r="D23" t="s">
        <v>42</v>
      </c>
      <c r="E23">
        <v>483.6</v>
      </c>
      <c r="F23">
        <v>483.6</v>
      </c>
      <c r="G23">
        <v>483.6</v>
      </c>
      <c r="I23">
        <v>967.2</v>
      </c>
      <c r="J23" t="s">
        <v>39</v>
      </c>
    </row>
    <row r="24" spans="1:10" x14ac:dyDescent="0.25">
      <c r="A24">
        <v>405010079</v>
      </c>
      <c r="B24" t="s">
        <v>66</v>
      </c>
      <c r="C24" t="s">
        <v>40</v>
      </c>
      <c r="D24" t="s">
        <v>42</v>
      </c>
      <c r="E24">
        <v>78.75</v>
      </c>
      <c r="F24">
        <v>78.75</v>
      </c>
      <c r="G24">
        <v>472.5</v>
      </c>
      <c r="I24">
        <v>551.25</v>
      </c>
      <c r="J24" t="s">
        <v>39</v>
      </c>
    </row>
    <row r="25" spans="1:10" x14ac:dyDescent="0.25">
      <c r="A25">
        <v>405040210</v>
      </c>
      <c r="B25" t="s">
        <v>67</v>
      </c>
      <c r="C25" t="s">
        <v>40</v>
      </c>
      <c r="D25" t="s">
        <v>42</v>
      </c>
      <c r="E25">
        <v>453.6</v>
      </c>
      <c r="F25">
        <v>453.61</v>
      </c>
      <c r="G25">
        <v>453.61</v>
      </c>
      <c r="I25">
        <v>907.22</v>
      </c>
      <c r="J25" t="s">
        <v>39</v>
      </c>
    </row>
    <row r="26" spans="1:10" x14ac:dyDescent="0.25">
      <c r="A26">
        <v>405050054</v>
      </c>
      <c r="B26" t="s">
        <v>68</v>
      </c>
      <c r="C26" t="s">
        <v>40</v>
      </c>
      <c r="D26" t="s">
        <v>42</v>
      </c>
      <c r="E26">
        <v>453.41</v>
      </c>
      <c r="F26">
        <v>453.41</v>
      </c>
      <c r="G26">
        <v>453.41</v>
      </c>
      <c r="I26">
        <v>906.82</v>
      </c>
      <c r="J26" t="s">
        <v>39</v>
      </c>
    </row>
    <row r="27" spans="1:10" x14ac:dyDescent="0.25">
      <c r="A27">
        <v>405050020</v>
      </c>
      <c r="B27" t="s">
        <v>69</v>
      </c>
      <c r="C27" t="s">
        <v>40</v>
      </c>
      <c r="D27" t="s">
        <v>61</v>
      </c>
      <c r="E27">
        <v>112.77</v>
      </c>
      <c r="G27">
        <v>451.08</v>
      </c>
      <c r="I27">
        <v>563.85</v>
      </c>
      <c r="J27" t="s">
        <v>39</v>
      </c>
    </row>
    <row r="28" spans="1:10" x14ac:dyDescent="0.25">
      <c r="A28">
        <v>405050127</v>
      </c>
      <c r="B28" t="s">
        <v>70</v>
      </c>
      <c r="C28" t="s">
        <v>40</v>
      </c>
      <c r="D28" t="s">
        <v>61</v>
      </c>
      <c r="E28">
        <v>45</v>
      </c>
      <c r="G28">
        <v>450</v>
      </c>
      <c r="I28">
        <v>495</v>
      </c>
      <c r="J28" t="s">
        <v>39</v>
      </c>
    </row>
    <row r="29" spans="1:10" x14ac:dyDescent="0.25">
      <c r="A29">
        <v>405050194</v>
      </c>
      <c r="B29" t="s">
        <v>71</v>
      </c>
      <c r="C29" t="s">
        <v>40</v>
      </c>
      <c r="D29" t="s">
        <v>61</v>
      </c>
      <c r="E29">
        <v>45</v>
      </c>
      <c r="G29">
        <v>450</v>
      </c>
      <c r="I29">
        <v>495</v>
      </c>
      <c r="J29" t="s">
        <v>39</v>
      </c>
    </row>
    <row r="30" spans="1:10" x14ac:dyDescent="0.25">
      <c r="A30">
        <v>405040202</v>
      </c>
      <c r="B30" t="s">
        <v>72</v>
      </c>
      <c r="C30" t="s">
        <v>40</v>
      </c>
      <c r="D30" t="s">
        <v>42</v>
      </c>
      <c r="E30">
        <v>449.44</v>
      </c>
      <c r="F30">
        <v>449.44</v>
      </c>
      <c r="G30">
        <v>449.44</v>
      </c>
      <c r="I30">
        <v>898.88</v>
      </c>
      <c r="J30" t="s">
        <v>39</v>
      </c>
    </row>
    <row r="31" spans="1:10" x14ac:dyDescent="0.25">
      <c r="A31">
        <v>405030193</v>
      </c>
      <c r="B31" t="s">
        <v>73</v>
      </c>
      <c r="C31" t="s">
        <v>40</v>
      </c>
      <c r="D31" t="s">
        <v>42</v>
      </c>
      <c r="E31">
        <v>430.46</v>
      </c>
      <c r="F31">
        <v>430.46</v>
      </c>
      <c r="G31">
        <v>430.46</v>
      </c>
      <c r="I31">
        <v>860.92</v>
      </c>
      <c r="J31" t="s">
        <v>39</v>
      </c>
    </row>
    <row r="32" spans="1:10" x14ac:dyDescent="0.25">
      <c r="A32">
        <v>409050083</v>
      </c>
      <c r="B32" t="s">
        <v>74</v>
      </c>
      <c r="C32" t="s">
        <v>75</v>
      </c>
      <c r="D32" t="s">
        <v>76</v>
      </c>
      <c r="F32">
        <v>219.12</v>
      </c>
      <c r="G32">
        <v>657.36</v>
      </c>
      <c r="I32">
        <v>876.48</v>
      </c>
      <c r="J32" t="s">
        <v>39</v>
      </c>
    </row>
    <row r="33" spans="1:10" x14ac:dyDescent="0.25">
      <c r="A33">
        <v>418010080</v>
      </c>
      <c r="B33" t="s">
        <v>77</v>
      </c>
      <c r="C33" t="s">
        <v>75</v>
      </c>
      <c r="D33" t="s">
        <v>61</v>
      </c>
      <c r="E33">
        <v>400</v>
      </c>
      <c r="G33">
        <v>1200</v>
      </c>
      <c r="I33">
        <v>1200</v>
      </c>
      <c r="J33" t="s">
        <v>39</v>
      </c>
    </row>
    <row r="34" spans="1:10" x14ac:dyDescent="0.25">
      <c r="A34">
        <v>418020019</v>
      </c>
      <c r="B34" t="s">
        <v>78</v>
      </c>
      <c r="C34" t="s">
        <v>75</v>
      </c>
      <c r="D34" t="s">
        <v>61</v>
      </c>
      <c r="E34">
        <v>600</v>
      </c>
      <c r="G34">
        <v>1800</v>
      </c>
      <c r="I34">
        <v>1800</v>
      </c>
      <c r="J34" t="s">
        <v>39</v>
      </c>
    </row>
    <row r="35" spans="1:10" x14ac:dyDescent="0.25">
      <c r="A35">
        <v>418020027</v>
      </c>
      <c r="B35" t="s">
        <v>79</v>
      </c>
      <c r="C35" t="s">
        <v>75</v>
      </c>
      <c r="D35" t="s">
        <v>61</v>
      </c>
      <c r="E35">
        <v>600</v>
      </c>
      <c r="G35">
        <v>1800</v>
      </c>
      <c r="I35">
        <v>1800</v>
      </c>
      <c r="J35" t="s">
        <v>39</v>
      </c>
    </row>
    <row r="36" spans="1:10" x14ac:dyDescent="0.25">
      <c r="A36">
        <v>418010021</v>
      </c>
      <c r="B36" t="s">
        <v>80</v>
      </c>
      <c r="C36" t="s">
        <v>75</v>
      </c>
      <c r="D36" t="s">
        <v>61</v>
      </c>
      <c r="E36">
        <v>685.53</v>
      </c>
      <c r="G36">
        <v>2056.59</v>
      </c>
      <c r="I36">
        <v>2056.59</v>
      </c>
      <c r="J36" t="s">
        <v>39</v>
      </c>
    </row>
    <row r="37" spans="1:10" x14ac:dyDescent="0.25">
      <c r="A37">
        <v>418010030</v>
      </c>
      <c r="B37" t="s">
        <v>81</v>
      </c>
      <c r="C37" t="s">
        <v>75</v>
      </c>
      <c r="D37" t="s">
        <v>61</v>
      </c>
      <c r="E37">
        <v>859.2</v>
      </c>
      <c r="G37">
        <v>2577.6000000000004</v>
      </c>
      <c r="I37">
        <v>2577.6000000000004</v>
      </c>
      <c r="J37" t="s">
        <v>39</v>
      </c>
    </row>
    <row r="38" spans="1:10" x14ac:dyDescent="0.25">
      <c r="A38">
        <v>418010013</v>
      </c>
      <c r="B38" t="s">
        <v>82</v>
      </c>
      <c r="C38" t="s">
        <v>75</v>
      </c>
      <c r="D38" t="s">
        <v>61</v>
      </c>
      <c r="E38">
        <v>1453.85</v>
      </c>
      <c r="G38">
        <v>4361.5499999999993</v>
      </c>
      <c r="I38">
        <v>4361.5499999999993</v>
      </c>
      <c r="J38" t="s">
        <v>39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6AD74-9893-4AB2-BA9E-9C71DA682A7E}">
  <dimension ref="A1:AA23"/>
  <sheetViews>
    <sheetView workbookViewId="0">
      <selection activeCell="AA23" sqref="AA23"/>
    </sheetView>
  </sheetViews>
  <sheetFormatPr defaultRowHeight="15" x14ac:dyDescent="0.25"/>
  <cols>
    <col min="1" max="1" width="10.7109375" customWidth="1"/>
  </cols>
  <sheetData>
    <row r="1" spans="1:27" x14ac:dyDescent="0.25">
      <c r="A1" t="s">
        <v>0</v>
      </c>
      <c r="B1" t="s">
        <v>19</v>
      </c>
      <c r="C1" t="s">
        <v>87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88</v>
      </c>
      <c r="J1" t="s">
        <v>25</v>
      </c>
      <c r="K1" t="s">
        <v>89</v>
      </c>
      <c r="L1" t="s">
        <v>26</v>
      </c>
      <c r="M1" t="s">
        <v>27</v>
      </c>
      <c r="N1" t="s">
        <v>28</v>
      </c>
      <c r="O1" t="s">
        <v>90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35</v>
      </c>
      <c r="W1" t="s">
        <v>36</v>
      </c>
      <c r="X1" t="s">
        <v>37</v>
      </c>
      <c r="Y1" t="s">
        <v>38</v>
      </c>
      <c r="Z1" t="s">
        <v>91</v>
      </c>
      <c r="AA1" t="s">
        <v>18</v>
      </c>
    </row>
    <row r="2" spans="1:27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</v>
      </c>
      <c r="M2">
        <v>6</v>
      </c>
      <c r="N2">
        <v>8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15</v>
      </c>
    </row>
    <row r="3" spans="1:27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7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7</v>
      </c>
    </row>
    <row r="4" spans="1:27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11</v>
      </c>
    </row>
    <row r="5" spans="1:27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4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4</v>
      </c>
    </row>
    <row r="6" spans="1:27" x14ac:dyDescent="0.25">
      <c r="A6" t="s">
        <v>83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2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x14ac:dyDescent="0.25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102</v>
      </c>
      <c r="L7">
        <v>0</v>
      </c>
      <c r="M7">
        <v>7</v>
      </c>
      <c r="N7">
        <v>0</v>
      </c>
      <c r="O7">
        <v>47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6</v>
      </c>
      <c r="X7">
        <v>0</v>
      </c>
      <c r="Y7">
        <v>0</v>
      </c>
      <c r="Z7">
        <v>0</v>
      </c>
      <c r="AA7">
        <v>162</v>
      </c>
    </row>
    <row r="8" spans="1:27" x14ac:dyDescent="0.25">
      <c r="A8" t="s">
        <v>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6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2</v>
      </c>
      <c r="Z8">
        <v>0</v>
      </c>
      <c r="AA8">
        <v>8</v>
      </c>
    </row>
    <row r="9" spans="1:27" x14ac:dyDescent="0.25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3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34</v>
      </c>
      <c r="V9">
        <v>0</v>
      </c>
      <c r="W9">
        <v>0</v>
      </c>
      <c r="X9">
        <v>0</v>
      </c>
      <c r="Y9">
        <v>0</v>
      </c>
      <c r="Z9">
        <v>0</v>
      </c>
      <c r="AA9">
        <v>38</v>
      </c>
    </row>
    <row r="10" spans="1:27" x14ac:dyDescent="0.25">
      <c r="A10" t="s">
        <v>84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2</v>
      </c>
      <c r="Y10">
        <v>1</v>
      </c>
      <c r="Z10">
        <v>0</v>
      </c>
      <c r="AA10">
        <v>3</v>
      </c>
    </row>
    <row r="11" spans="1:27" x14ac:dyDescent="0.25">
      <c r="A11" t="s">
        <v>8</v>
      </c>
      <c r="B11">
        <v>0</v>
      </c>
      <c r="C11">
        <v>0</v>
      </c>
      <c r="D11">
        <v>6</v>
      </c>
      <c r="E11">
        <v>0</v>
      </c>
      <c r="F11">
        <v>0</v>
      </c>
      <c r="G11">
        <v>157</v>
      </c>
      <c r="H11">
        <v>2</v>
      </c>
      <c r="I11">
        <v>0</v>
      </c>
      <c r="J11">
        <v>2</v>
      </c>
      <c r="K11">
        <v>0</v>
      </c>
      <c r="L11">
        <v>14</v>
      </c>
      <c r="M11">
        <v>2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183</v>
      </c>
    </row>
    <row r="12" spans="1:27" x14ac:dyDescent="0.25">
      <c r="A12" t="s">
        <v>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x14ac:dyDescent="0.25">
      <c r="A13" t="s">
        <v>10</v>
      </c>
      <c r="B13">
        <v>5</v>
      </c>
      <c r="C13">
        <v>0</v>
      </c>
      <c r="D13">
        <v>0</v>
      </c>
      <c r="E13">
        <v>51</v>
      </c>
      <c r="F13">
        <v>0</v>
      </c>
      <c r="G13">
        <v>32</v>
      </c>
      <c r="H13">
        <v>0</v>
      </c>
      <c r="I13">
        <v>0</v>
      </c>
      <c r="J13">
        <v>0</v>
      </c>
      <c r="K13">
        <v>0</v>
      </c>
      <c r="L13">
        <v>14</v>
      </c>
      <c r="M13">
        <v>20</v>
      </c>
      <c r="N13">
        <v>0</v>
      </c>
      <c r="O13">
        <v>13</v>
      </c>
      <c r="P13">
        <v>16</v>
      </c>
      <c r="Q13">
        <v>0</v>
      </c>
      <c r="R13">
        <v>3</v>
      </c>
      <c r="S13">
        <v>15</v>
      </c>
      <c r="T13">
        <v>0</v>
      </c>
      <c r="U13">
        <v>83</v>
      </c>
      <c r="V13">
        <v>0</v>
      </c>
      <c r="W13">
        <v>10</v>
      </c>
      <c r="X13">
        <v>13</v>
      </c>
      <c r="Y13">
        <v>50</v>
      </c>
      <c r="Z13">
        <v>42</v>
      </c>
      <c r="AA13">
        <v>367</v>
      </c>
    </row>
    <row r="14" spans="1:27" x14ac:dyDescent="0.25">
      <c r="A14" t="s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1</v>
      </c>
    </row>
    <row r="15" spans="1:27" x14ac:dyDescent="0.25">
      <c r="A15" t="s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69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69</v>
      </c>
    </row>
    <row r="16" spans="1:27" x14ac:dyDescent="0.25">
      <c r="A16" t="s">
        <v>85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1</v>
      </c>
      <c r="Y16">
        <v>1</v>
      </c>
      <c r="Z16">
        <v>0</v>
      </c>
      <c r="AA16">
        <v>3</v>
      </c>
    </row>
    <row r="17" spans="1:27" x14ac:dyDescent="0.25">
      <c r="A17" t="s">
        <v>13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8</v>
      </c>
      <c r="N17">
        <v>0</v>
      </c>
      <c r="O17">
        <v>31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39</v>
      </c>
    </row>
    <row r="18" spans="1:27" x14ac:dyDescent="0.25">
      <c r="A18" t="s">
        <v>86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21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21</v>
      </c>
    </row>
    <row r="19" spans="1:27" x14ac:dyDescent="0.25">
      <c r="A19" t="s">
        <v>14</v>
      </c>
      <c r="B19">
        <v>0</v>
      </c>
      <c r="C19">
        <v>0</v>
      </c>
      <c r="D19">
        <v>0</v>
      </c>
      <c r="E19">
        <v>4</v>
      </c>
      <c r="F19">
        <v>0</v>
      </c>
      <c r="G19">
        <v>0</v>
      </c>
      <c r="H19">
        <v>40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44</v>
      </c>
    </row>
    <row r="20" spans="1:27" x14ac:dyDescent="0.25">
      <c r="A20" t="s">
        <v>15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5</v>
      </c>
      <c r="I20">
        <v>0</v>
      </c>
      <c r="J20">
        <v>0</v>
      </c>
      <c r="K20">
        <v>0</v>
      </c>
      <c r="L20">
        <v>0</v>
      </c>
      <c r="M20">
        <v>2</v>
      </c>
      <c r="N20">
        <v>0</v>
      </c>
      <c r="O20">
        <v>0</v>
      </c>
      <c r="P20">
        <v>0</v>
      </c>
      <c r="Q20">
        <v>2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9</v>
      </c>
    </row>
    <row r="21" spans="1:27" x14ac:dyDescent="0.25">
      <c r="A21" t="s">
        <v>16</v>
      </c>
      <c r="B21">
        <v>14</v>
      </c>
      <c r="C21">
        <v>205</v>
      </c>
      <c r="D21">
        <v>310</v>
      </c>
      <c r="E21">
        <v>198</v>
      </c>
      <c r="F21">
        <v>30</v>
      </c>
      <c r="G21">
        <v>10</v>
      </c>
      <c r="H21">
        <v>33</v>
      </c>
      <c r="I21">
        <v>0</v>
      </c>
      <c r="J21">
        <v>0</v>
      </c>
      <c r="K21">
        <v>134</v>
      </c>
      <c r="L21">
        <v>14</v>
      </c>
      <c r="M21">
        <v>86</v>
      </c>
      <c r="N21">
        <v>0</v>
      </c>
      <c r="O21">
        <v>0</v>
      </c>
      <c r="P21">
        <v>33</v>
      </c>
      <c r="Q21">
        <v>0</v>
      </c>
      <c r="R21">
        <v>7</v>
      </c>
      <c r="S21">
        <v>0</v>
      </c>
      <c r="T21">
        <v>65</v>
      </c>
      <c r="U21">
        <v>108</v>
      </c>
      <c r="V21">
        <v>18</v>
      </c>
      <c r="W21">
        <v>0</v>
      </c>
      <c r="X21">
        <v>81</v>
      </c>
      <c r="Y21">
        <v>302</v>
      </c>
      <c r="Z21">
        <v>232</v>
      </c>
      <c r="AA21">
        <v>1880</v>
      </c>
    </row>
    <row r="22" spans="1:27" x14ac:dyDescent="0.25">
      <c r="A22" t="s">
        <v>17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5</v>
      </c>
      <c r="J22">
        <v>7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12</v>
      </c>
    </row>
    <row r="23" spans="1:27" x14ac:dyDescent="0.25">
      <c r="A23" t="s">
        <v>18</v>
      </c>
      <c r="B23">
        <v>19</v>
      </c>
      <c r="C23">
        <v>205</v>
      </c>
      <c r="D23">
        <v>316</v>
      </c>
      <c r="E23">
        <v>253</v>
      </c>
      <c r="F23">
        <v>30</v>
      </c>
      <c r="G23">
        <v>203</v>
      </c>
      <c r="H23">
        <v>104</v>
      </c>
      <c r="I23">
        <v>5</v>
      </c>
      <c r="J23">
        <v>10</v>
      </c>
      <c r="K23">
        <v>236</v>
      </c>
      <c r="L23">
        <v>43</v>
      </c>
      <c r="M23">
        <v>137</v>
      </c>
      <c r="N23">
        <v>8</v>
      </c>
      <c r="O23">
        <v>182</v>
      </c>
      <c r="P23">
        <v>49</v>
      </c>
      <c r="Q23">
        <v>2</v>
      </c>
      <c r="R23">
        <v>11</v>
      </c>
      <c r="S23">
        <v>15</v>
      </c>
      <c r="T23">
        <v>65</v>
      </c>
      <c r="U23">
        <v>225</v>
      </c>
      <c r="V23">
        <v>18</v>
      </c>
      <c r="W23">
        <v>16</v>
      </c>
      <c r="X23">
        <v>97</v>
      </c>
      <c r="Y23">
        <v>356</v>
      </c>
      <c r="Z23">
        <v>274</v>
      </c>
      <c r="AA23">
        <v>2879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7EF3-8F26-4050-8A53-263A7AB13DB1}">
  <dimension ref="K1:AK23"/>
  <sheetViews>
    <sheetView topLeftCell="R1" workbookViewId="0">
      <selection activeCell="AK23" sqref="AK23"/>
    </sheetView>
  </sheetViews>
  <sheetFormatPr defaultRowHeight="15" x14ac:dyDescent="0.25"/>
  <cols>
    <col min="11" max="11" width="11" customWidth="1"/>
    <col min="12" max="12" width="13.28515625" bestFit="1" customWidth="1"/>
    <col min="13" max="15" width="14.28515625" bestFit="1" customWidth="1"/>
    <col min="16" max="16" width="13.28515625" bestFit="1" customWidth="1"/>
    <col min="17" max="17" width="14.28515625" bestFit="1" customWidth="1"/>
    <col min="18" max="18" width="13.28515625" bestFit="1" customWidth="1"/>
    <col min="19" max="20" width="12.140625" bestFit="1" customWidth="1"/>
    <col min="21" max="21" width="14.28515625" bestFit="1" customWidth="1"/>
    <col min="22" max="22" width="13.28515625" bestFit="1" customWidth="1"/>
    <col min="23" max="23" width="14.28515625" bestFit="1" customWidth="1"/>
    <col min="24" max="24" width="12.140625" bestFit="1" customWidth="1"/>
    <col min="25" max="26" width="13.28515625" bestFit="1" customWidth="1"/>
    <col min="27" max="27" width="12.140625" bestFit="1" customWidth="1"/>
    <col min="28" max="28" width="13.28515625" bestFit="1" customWidth="1"/>
    <col min="29" max="29" width="12.140625" bestFit="1" customWidth="1"/>
    <col min="30" max="30" width="13.28515625" bestFit="1" customWidth="1"/>
    <col min="31" max="31" width="14.28515625" bestFit="1" customWidth="1"/>
    <col min="32" max="32" width="13.28515625" bestFit="1" customWidth="1"/>
    <col min="33" max="33" width="12.140625" bestFit="1" customWidth="1"/>
    <col min="34" max="36" width="14.28515625" bestFit="1" customWidth="1"/>
    <col min="37" max="37" width="15.85546875" bestFit="1" customWidth="1"/>
  </cols>
  <sheetData>
    <row r="1" spans="11:37" x14ac:dyDescent="0.25">
      <c r="K1" t="s">
        <v>0</v>
      </c>
      <c r="L1" t="s">
        <v>19</v>
      </c>
      <c r="M1" t="s">
        <v>87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88</v>
      </c>
      <c r="T1" t="s">
        <v>25</v>
      </c>
      <c r="U1" t="s">
        <v>89</v>
      </c>
      <c r="V1" t="s">
        <v>26</v>
      </c>
      <c r="W1" t="s">
        <v>27</v>
      </c>
      <c r="X1" t="s">
        <v>28</v>
      </c>
      <c r="Y1" t="s">
        <v>90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35</v>
      </c>
      <c r="AG1" t="s">
        <v>36</v>
      </c>
      <c r="AH1" t="s">
        <v>37</v>
      </c>
      <c r="AI1" t="s">
        <v>38</v>
      </c>
      <c r="AJ1" t="s">
        <v>91</v>
      </c>
      <c r="AK1" t="s">
        <v>18</v>
      </c>
    </row>
    <row r="2" spans="11:37" x14ac:dyDescent="0.25">
      <c r="K2" t="s">
        <v>1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551.25</v>
      </c>
      <c r="W2" s="1">
        <v>2362.5</v>
      </c>
      <c r="X2" s="1">
        <v>3150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6063.75</v>
      </c>
    </row>
    <row r="3" spans="11:37" x14ac:dyDescent="0.25">
      <c r="K3" t="s">
        <v>2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4827.62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4827.62</v>
      </c>
    </row>
    <row r="4" spans="11:37" x14ac:dyDescent="0.25">
      <c r="K4" t="s">
        <v>3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3421.44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3421.44</v>
      </c>
    </row>
    <row r="5" spans="11:37" x14ac:dyDescent="0.25">
      <c r="K5" t="s">
        <v>4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13294.08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13294.08</v>
      </c>
    </row>
    <row r="6" spans="11:37" x14ac:dyDescent="0.25">
      <c r="K6" t="s">
        <v>83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4671.28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4671.28</v>
      </c>
    </row>
    <row r="7" spans="11:37" x14ac:dyDescent="0.25">
      <c r="K7" t="s">
        <v>5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54881.1</v>
      </c>
      <c r="V7" s="1">
        <v>0</v>
      </c>
      <c r="W7" s="1">
        <v>3766.35</v>
      </c>
      <c r="X7" s="1">
        <v>0</v>
      </c>
      <c r="Y7" s="1">
        <v>25288.35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3228.3</v>
      </c>
      <c r="AH7" s="1">
        <v>0</v>
      </c>
      <c r="AI7" s="1">
        <v>0</v>
      </c>
      <c r="AJ7" s="1">
        <v>0</v>
      </c>
      <c r="AK7" s="1">
        <v>87164.1</v>
      </c>
    </row>
    <row r="8" spans="11:37" x14ac:dyDescent="0.25">
      <c r="K8" t="s">
        <v>6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3048.64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2286.48</v>
      </c>
      <c r="AJ8" s="1">
        <v>0</v>
      </c>
      <c r="AK8" s="1">
        <v>5335.12</v>
      </c>
    </row>
    <row r="9" spans="11:37" x14ac:dyDescent="0.25">
      <c r="K9" t="s">
        <v>7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2582.7600000000002</v>
      </c>
      <c r="X9" s="1">
        <v>0</v>
      </c>
      <c r="Y9" s="1">
        <v>860.92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29271.279999999999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32714.959999999999</v>
      </c>
    </row>
    <row r="10" spans="11:37" x14ac:dyDescent="0.25">
      <c r="K10" t="s">
        <v>84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3384.76</v>
      </c>
      <c r="AI10" s="1">
        <v>1692.38</v>
      </c>
      <c r="AJ10" s="1">
        <v>0</v>
      </c>
      <c r="AK10" s="1">
        <v>5077.1400000000003</v>
      </c>
    </row>
    <row r="11" spans="11:37" x14ac:dyDescent="0.25">
      <c r="K11" t="s">
        <v>8</v>
      </c>
      <c r="L11" s="1">
        <v>0</v>
      </c>
      <c r="M11" s="1">
        <v>0</v>
      </c>
      <c r="N11" s="1">
        <v>5393.28</v>
      </c>
      <c r="O11" s="1">
        <v>0</v>
      </c>
      <c r="P11" s="1">
        <v>0</v>
      </c>
      <c r="Q11" s="1">
        <v>141124.16</v>
      </c>
      <c r="R11" s="1">
        <v>898.88</v>
      </c>
      <c r="S11" s="1">
        <v>0</v>
      </c>
      <c r="T11" s="1">
        <v>1797.76</v>
      </c>
      <c r="U11" s="1">
        <v>0</v>
      </c>
      <c r="V11" s="1">
        <v>12584.32</v>
      </c>
      <c r="W11" s="1">
        <v>1797.76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163596.16</v>
      </c>
    </row>
    <row r="12" spans="11:37" x14ac:dyDescent="0.25">
      <c r="K12" t="s">
        <v>9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907.21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907.21</v>
      </c>
    </row>
    <row r="13" spans="11:37" x14ac:dyDescent="0.25">
      <c r="K13" t="s">
        <v>10</v>
      </c>
      <c r="L13" s="1">
        <v>2819.25</v>
      </c>
      <c r="M13" s="1">
        <v>0</v>
      </c>
      <c r="N13" s="1">
        <v>0</v>
      </c>
      <c r="O13" s="1">
        <v>28756.35</v>
      </c>
      <c r="P13" s="1">
        <v>0</v>
      </c>
      <c r="Q13" s="1">
        <v>18043.2</v>
      </c>
      <c r="R13" s="1">
        <v>0</v>
      </c>
      <c r="S13" s="1">
        <v>0</v>
      </c>
      <c r="T13" s="1">
        <v>0</v>
      </c>
      <c r="U13" s="1">
        <v>0</v>
      </c>
      <c r="V13" s="1">
        <v>7893.9</v>
      </c>
      <c r="W13" s="1">
        <v>11277</v>
      </c>
      <c r="X13" s="1">
        <v>0</v>
      </c>
      <c r="Y13" s="1">
        <v>7330.05</v>
      </c>
      <c r="Z13" s="1">
        <v>9021.6</v>
      </c>
      <c r="AA13" s="1">
        <v>0</v>
      </c>
      <c r="AB13" s="1">
        <v>1691.55</v>
      </c>
      <c r="AC13" s="1">
        <v>8457.75</v>
      </c>
      <c r="AD13" s="1">
        <v>0</v>
      </c>
      <c r="AE13" s="1">
        <v>46799.55</v>
      </c>
      <c r="AF13" s="1">
        <v>0</v>
      </c>
      <c r="AG13" s="1">
        <v>5638.5</v>
      </c>
      <c r="AH13" s="1">
        <v>7330.05</v>
      </c>
      <c r="AI13" s="1">
        <v>28192.5</v>
      </c>
      <c r="AJ13" s="1">
        <v>23681.7</v>
      </c>
      <c r="AK13" s="1">
        <v>206932.95</v>
      </c>
    </row>
    <row r="14" spans="11:37" x14ac:dyDescent="0.25">
      <c r="K14" t="s">
        <v>11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1175.02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1175.02</v>
      </c>
    </row>
    <row r="15" spans="11:37" x14ac:dyDescent="0.25">
      <c r="K15" t="s">
        <v>12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15525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15525</v>
      </c>
    </row>
    <row r="16" spans="11:37" x14ac:dyDescent="0.25">
      <c r="K16" t="s">
        <v>85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2225.66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2225.66</v>
      </c>
      <c r="AI16" s="1">
        <v>2225.66</v>
      </c>
      <c r="AJ16" s="1">
        <v>0</v>
      </c>
      <c r="AK16" s="1">
        <v>6676.98</v>
      </c>
    </row>
    <row r="17" spans="11:37" x14ac:dyDescent="0.25">
      <c r="K17" t="s">
        <v>13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1800</v>
      </c>
      <c r="X17" s="1">
        <v>0</v>
      </c>
      <c r="Y17" s="1">
        <v>6975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8775</v>
      </c>
    </row>
    <row r="18" spans="11:37" x14ac:dyDescent="0.25">
      <c r="K18" t="s">
        <v>86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14470.68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14470.68</v>
      </c>
    </row>
    <row r="19" spans="11:37" x14ac:dyDescent="0.25">
      <c r="K19" t="s">
        <v>14</v>
      </c>
      <c r="L19" s="1">
        <v>0</v>
      </c>
      <c r="M19" s="1">
        <v>0</v>
      </c>
      <c r="N19" s="1">
        <v>0</v>
      </c>
      <c r="O19" s="1">
        <v>5237.28</v>
      </c>
      <c r="P19" s="1">
        <v>0</v>
      </c>
      <c r="Q19" s="1">
        <v>0</v>
      </c>
      <c r="R19" s="1">
        <v>17457.599999999999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22694.880000000001</v>
      </c>
    </row>
    <row r="20" spans="11:37" x14ac:dyDescent="0.25">
      <c r="K20" t="s">
        <v>15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4491.75</v>
      </c>
      <c r="S20" s="1">
        <v>0</v>
      </c>
      <c r="T20" s="1">
        <v>0</v>
      </c>
      <c r="U20" s="1">
        <v>0</v>
      </c>
      <c r="V20" s="1">
        <v>0</v>
      </c>
      <c r="W20" s="1">
        <v>3593.4</v>
      </c>
      <c r="X20" s="1">
        <v>0</v>
      </c>
      <c r="Y20" s="1">
        <v>0</v>
      </c>
      <c r="Z20" s="1">
        <v>0</v>
      </c>
      <c r="AA20" s="1">
        <v>3593.4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11678.55</v>
      </c>
    </row>
    <row r="21" spans="11:37" x14ac:dyDescent="0.25">
      <c r="K21" t="s">
        <v>16</v>
      </c>
      <c r="L21" s="1">
        <v>17102.400000000001</v>
      </c>
      <c r="M21" s="1">
        <v>250428</v>
      </c>
      <c r="N21" s="1">
        <v>378696</v>
      </c>
      <c r="O21" s="1">
        <v>241876.8</v>
      </c>
      <c r="P21" s="1">
        <v>36648</v>
      </c>
      <c r="Q21" s="1">
        <v>12216</v>
      </c>
      <c r="R21" s="1">
        <v>25462.799999999999</v>
      </c>
      <c r="S21" s="1">
        <v>0</v>
      </c>
      <c r="T21" s="1">
        <v>0</v>
      </c>
      <c r="U21" s="1">
        <v>163694.39999999999</v>
      </c>
      <c r="V21" s="1">
        <v>17102.400000000001</v>
      </c>
      <c r="W21" s="1">
        <v>105057.60000000001</v>
      </c>
      <c r="X21" s="1">
        <v>0</v>
      </c>
      <c r="Y21" s="1">
        <v>0</v>
      </c>
      <c r="Z21" s="1">
        <v>40312.800000000003</v>
      </c>
      <c r="AA21" s="1">
        <v>0</v>
      </c>
      <c r="AB21" s="1">
        <v>8551.2000000000007</v>
      </c>
      <c r="AC21" s="1">
        <v>0</v>
      </c>
      <c r="AD21" s="1">
        <v>79404</v>
      </c>
      <c r="AE21" s="1">
        <v>131932.79999999999</v>
      </c>
      <c r="AF21" s="1">
        <v>21988.799999999999</v>
      </c>
      <c r="AG21" s="1">
        <v>0</v>
      </c>
      <c r="AH21" s="1">
        <v>98949.6</v>
      </c>
      <c r="AI21" s="1">
        <v>368923.2</v>
      </c>
      <c r="AJ21" s="1">
        <v>283411.20000000001</v>
      </c>
      <c r="AK21" s="1">
        <v>2281758</v>
      </c>
    </row>
    <row r="22" spans="11:37" x14ac:dyDescent="0.25">
      <c r="K22" t="s">
        <v>17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1095.5999999999999</v>
      </c>
      <c r="T22" s="1">
        <v>6135.36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7230.96</v>
      </c>
    </row>
    <row r="23" spans="11:37" x14ac:dyDescent="0.25">
      <c r="K23" t="s">
        <v>18</v>
      </c>
      <c r="L23" s="1">
        <v>19921.650000000001</v>
      </c>
      <c r="M23" s="1">
        <v>250428</v>
      </c>
      <c r="N23" s="1">
        <v>384089.28</v>
      </c>
      <c r="O23" s="1">
        <v>275870.43</v>
      </c>
      <c r="P23" s="1">
        <v>36648</v>
      </c>
      <c r="Q23" s="1">
        <v>184677.44</v>
      </c>
      <c r="R23" s="1">
        <v>59608.73</v>
      </c>
      <c r="S23" s="1">
        <v>1095.5999999999999</v>
      </c>
      <c r="T23" s="1">
        <v>8840.33</v>
      </c>
      <c r="U23" s="1">
        <v>218575.5</v>
      </c>
      <c r="V23" s="1">
        <v>38131.870000000003</v>
      </c>
      <c r="W23" s="1">
        <v>138083.67000000001</v>
      </c>
      <c r="X23" s="1">
        <v>3150</v>
      </c>
      <c r="Y23" s="1">
        <v>70450</v>
      </c>
      <c r="Z23" s="1">
        <v>49334.400000000001</v>
      </c>
      <c r="AA23" s="1">
        <v>3593.4</v>
      </c>
      <c r="AB23" s="1">
        <v>12468.41</v>
      </c>
      <c r="AC23" s="1">
        <v>8457.75</v>
      </c>
      <c r="AD23" s="1">
        <v>79404</v>
      </c>
      <c r="AE23" s="1">
        <v>208003.63</v>
      </c>
      <c r="AF23" s="1">
        <v>21988.799999999999</v>
      </c>
      <c r="AG23" s="1">
        <v>8866.7999999999993</v>
      </c>
      <c r="AH23" s="1">
        <v>111890.07</v>
      </c>
      <c r="AI23" s="1">
        <v>403320.22</v>
      </c>
      <c r="AJ23" s="1">
        <v>307092.90000000002</v>
      </c>
      <c r="AK23" s="1">
        <v>2903990.88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22C73-0103-4290-B757-2E96165B36D6}">
  <dimension ref="A1:AB23"/>
  <sheetViews>
    <sheetView topLeftCell="I1" workbookViewId="0">
      <selection activeCell="AB23" sqref="AB23"/>
    </sheetView>
  </sheetViews>
  <sheetFormatPr defaultRowHeight="15" x14ac:dyDescent="0.25"/>
  <cols>
    <col min="1" max="1" width="10" bestFit="1" customWidth="1"/>
    <col min="3" max="3" width="12.140625" bestFit="1" customWidth="1"/>
    <col min="4" max="4" width="13.28515625" bestFit="1" customWidth="1"/>
    <col min="5" max="6" width="14.28515625" bestFit="1" customWidth="1"/>
    <col min="7" max="9" width="13.28515625" bestFit="1" customWidth="1"/>
    <col min="10" max="11" width="12.140625" bestFit="1" customWidth="1"/>
    <col min="12" max="12" width="14.28515625" bestFit="1" customWidth="1"/>
    <col min="13" max="14" width="13.28515625" bestFit="1" customWidth="1"/>
    <col min="15" max="15" width="12.140625" bestFit="1" customWidth="1"/>
    <col min="16" max="17" width="13.28515625" bestFit="1" customWidth="1"/>
    <col min="18" max="20" width="12.140625" bestFit="1" customWidth="1"/>
    <col min="21" max="21" width="13.28515625" bestFit="1" customWidth="1"/>
    <col min="22" max="22" width="14.28515625" bestFit="1" customWidth="1"/>
    <col min="23" max="24" width="12.140625" bestFit="1" customWidth="1"/>
    <col min="25" max="25" width="13.28515625" bestFit="1" customWidth="1"/>
    <col min="26" max="27" width="14.28515625" bestFit="1" customWidth="1"/>
    <col min="28" max="28" width="15.5703125" customWidth="1"/>
  </cols>
  <sheetData>
    <row r="1" spans="1:28" x14ac:dyDescent="0.25">
      <c r="B1" t="s">
        <v>0</v>
      </c>
      <c r="C1" t="s">
        <v>19</v>
      </c>
      <c r="D1" t="s">
        <v>87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  <c r="J1" t="s">
        <v>88</v>
      </c>
      <c r="K1" t="s">
        <v>25</v>
      </c>
      <c r="L1" t="s">
        <v>89</v>
      </c>
      <c r="M1" t="s">
        <v>26</v>
      </c>
      <c r="N1" t="s">
        <v>27</v>
      </c>
      <c r="O1" t="s">
        <v>28</v>
      </c>
      <c r="P1" t="s">
        <v>90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  <c r="Z1" t="s">
        <v>38</v>
      </c>
      <c r="AA1" t="s">
        <v>91</v>
      </c>
      <c r="AB1" t="s">
        <v>18</v>
      </c>
    </row>
    <row r="2" spans="1:28" x14ac:dyDescent="0.25">
      <c r="A2">
        <f>LEFT(B2,10)*1</f>
        <v>405010079</v>
      </c>
      <c r="B2" t="s">
        <v>1</v>
      </c>
      <c r="C2" s="1">
        <f>VLOOKUP($A2,dlib,7,0)*(Físico!B2)</f>
        <v>0</v>
      </c>
      <c r="D2" s="1">
        <f>VLOOKUP($A2,dlib,7,0)*(Físico!C2)</f>
        <v>0</v>
      </c>
      <c r="E2" s="1">
        <f>VLOOKUP($A2,dlib,7,0)*(Físico!D2)</f>
        <v>0</v>
      </c>
      <c r="F2" s="1">
        <f>VLOOKUP($A2,dlib,7,0)*(Físico!E2)</f>
        <v>0</v>
      </c>
      <c r="G2" s="1">
        <f>VLOOKUP($A2,dlib,7,0)*(Físico!F2)</f>
        <v>0</v>
      </c>
      <c r="H2" s="1">
        <f>VLOOKUP($A2,dlib,7,0)*(Físico!G2)</f>
        <v>0</v>
      </c>
      <c r="I2" s="1">
        <f>VLOOKUP($A2,dlib,7,0)*(Físico!H2)</f>
        <v>0</v>
      </c>
      <c r="J2" s="1">
        <f>VLOOKUP($A2,dlib,7,0)*(Físico!I2)</f>
        <v>0</v>
      </c>
      <c r="K2" s="1">
        <f>VLOOKUP($A2,dlib,7,0)*(Físico!J2)</f>
        <v>0</v>
      </c>
      <c r="L2" s="1">
        <f>VLOOKUP($A2,dlib,7,0)*(Físico!K2)</f>
        <v>0</v>
      </c>
      <c r="M2" s="1">
        <f>VLOOKUP($A2,dlib,7,0)*(Físico!L2)</f>
        <v>472.5</v>
      </c>
      <c r="N2" s="1">
        <f>VLOOKUP($A2,dlib,7,0)*(Físico!M2)</f>
        <v>2835</v>
      </c>
      <c r="O2" s="1">
        <f>VLOOKUP($A2,dlib,7,0)*(Físico!N2)</f>
        <v>3780</v>
      </c>
      <c r="P2" s="1">
        <f>VLOOKUP($A2,dlib,7,0)*(Físico!O2)</f>
        <v>0</v>
      </c>
      <c r="Q2" s="1">
        <f>VLOOKUP($A2,dlib,7,0)*(Físico!P2)</f>
        <v>0</v>
      </c>
      <c r="R2" s="1">
        <f>VLOOKUP($A2,dlib,7,0)*(Físico!Q2)</f>
        <v>0</v>
      </c>
      <c r="S2" s="1">
        <f>VLOOKUP($A2,dlib,7,0)*(Físico!R2)</f>
        <v>0</v>
      </c>
      <c r="T2" s="1">
        <f>VLOOKUP($A2,dlib,7,0)*(Físico!S2)</f>
        <v>0</v>
      </c>
      <c r="U2" s="1">
        <f>VLOOKUP($A2,dlib,7,0)*(Físico!T2)</f>
        <v>0</v>
      </c>
      <c r="V2" s="1">
        <f>VLOOKUP($A2,dlib,7,0)*(Físico!U2)</f>
        <v>0</v>
      </c>
      <c r="W2" s="1">
        <f>VLOOKUP($A2,dlib,7,0)*(Físico!V2)</f>
        <v>0</v>
      </c>
      <c r="X2" s="1">
        <f>VLOOKUP($A2,dlib,7,0)*(Físico!W2)</f>
        <v>0</v>
      </c>
      <c r="Y2" s="1">
        <f>VLOOKUP($A2,dlib,7,0)*(Físico!X2)</f>
        <v>0</v>
      </c>
      <c r="Z2" s="1">
        <f>VLOOKUP($A2,dlib,7,0)*(Físico!Y2)</f>
        <v>0</v>
      </c>
      <c r="AA2" s="1">
        <f>VLOOKUP($A2,dlib,7,0)*(Físico!Z2)</f>
        <v>0</v>
      </c>
      <c r="AB2" s="1">
        <f>SUM(C2:AA2)</f>
        <v>7087.5</v>
      </c>
    </row>
    <row r="3" spans="1:28" x14ac:dyDescent="0.25">
      <c r="A3">
        <f t="shared" ref="A3:A22" si="0">LEFT(B3,10)*1</f>
        <v>405010117</v>
      </c>
      <c r="B3" t="s">
        <v>2</v>
      </c>
      <c r="C3" s="1">
        <f>VLOOKUP($A3,dlib,7,0)*(Físico!B3)</f>
        <v>0</v>
      </c>
      <c r="D3" s="1">
        <f>VLOOKUP($A3,dlib,7,0)*(Físico!C3)</f>
        <v>0</v>
      </c>
      <c r="E3" s="1">
        <f>VLOOKUP($A3,dlib,7,0)*(Físico!D3)</f>
        <v>0</v>
      </c>
      <c r="F3" s="1">
        <f>VLOOKUP($A3,dlib,7,0)*(Físico!E3)</f>
        <v>0</v>
      </c>
      <c r="G3" s="1">
        <f>VLOOKUP($A3,dlib,7,0)*(Físico!F3)</f>
        <v>0</v>
      </c>
      <c r="H3" s="1">
        <f>VLOOKUP($A3,dlib,7,0)*(Físico!G3)</f>
        <v>0</v>
      </c>
      <c r="I3" s="1">
        <f>VLOOKUP($A3,dlib,7,0)*(Físico!H3)</f>
        <v>4827.62</v>
      </c>
      <c r="J3" s="1">
        <f>VLOOKUP($A3,dlib,7,0)*(Físico!I3)</f>
        <v>0</v>
      </c>
      <c r="K3" s="1">
        <f>VLOOKUP($A3,dlib,7,0)*(Físico!J3)</f>
        <v>0</v>
      </c>
      <c r="L3" s="1">
        <f>VLOOKUP($A3,dlib,7,0)*(Físico!K3)</f>
        <v>0</v>
      </c>
      <c r="M3" s="1">
        <f>VLOOKUP($A3,dlib,7,0)*(Físico!L3)</f>
        <v>0</v>
      </c>
      <c r="N3" s="1">
        <f>VLOOKUP($A3,dlib,7,0)*(Físico!M3)</f>
        <v>0</v>
      </c>
      <c r="O3" s="1">
        <f>VLOOKUP($A3,dlib,7,0)*(Físico!N3)</f>
        <v>0</v>
      </c>
      <c r="P3" s="1">
        <f>VLOOKUP($A3,dlib,7,0)*(Físico!O3)</f>
        <v>0</v>
      </c>
      <c r="Q3" s="1">
        <f>VLOOKUP($A3,dlib,7,0)*(Físico!P3)</f>
        <v>0</v>
      </c>
      <c r="R3" s="1">
        <f>VLOOKUP($A3,dlib,7,0)*(Físico!Q3)</f>
        <v>0</v>
      </c>
      <c r="S3" s="1">
        <f>VLOOKUP($A3,dlib,7,0)*(Físico!R3)</f>
        <v>0</v>
      </c>
      <c r="T3" s="1">
        <f>VLOOKUP($A3,dlib,7,0)*(Físico!S3)</f>
        <v>0</v>
      </c>
      <c r="U3" s="1">
        <f>VLOOKUP($A3,dlib,7,0)*(Físico!T3)</f>
        <v>0</v>
      </c>
      <c r="V3" s="1">
        <f>VLOOKUP($A3,dlib,7,0)*(Físico!U3)</f>
        <v>0</v>
      </c>
      <c r="W3" s="1">
        <f>VLOOKUP($A3,dlib,7,0)*(Físico!V3)</f>
        <v>0</v>
      </c>
      <c r="X3" s="1">
        <f>VLOOKUP($A3,dlib,7,0)*(Físico!W3)</f>
        <v>0</v>
      </c>
      <c r="Y3" s="1">
        <f>VLOOKUP($A3,dlib,7,0)*(Físico!X3)</f>
        <v>0</v>
      </c>
      <c r="Z3" s="1">
        <f>VLOOKUP($A3,dlib,7,0)*(Físico!Y3)</f>
        <v>0</v>
      </c>
      <c r="AA3" s="1">
        <f>VLOOKUP($A3,dlib,7,0)*(Físico!Z3)</f>
        <v>0</v>
      </c>
      <c r="AB3" s="1">
        <f t="shared" ref="AB3:AB22" si="1">SUM(C3:AA3)</f>
        <v>4827.62</v>
      </c>
    </row>
    <row r="4" spans="1:28" x14ac:dyDescent="0.25">
      <c r="A4">
        <f t="shared" si="0"/>
        <v>405010125</v>
      </c>
      <c r="B4" t="s">
        <v>3</v>
      </c>
      <c r="C4" s="1">
        <f>VLOOKUP($A4,dlib,7,0)*(Físico!B4)</f>
        <v>0</v>
      </c>
      <c r="D4" s="1">
        <f>VLOOKUP($A4,dlib,7,0)*(Físico!C4)</f>
        <v>0</v>
      </c>
      <c r="E4" s="1">
        <f>VLOOKUP($A4,dlib,7,0)*(Físico!D4)</f>
        <v>0</v>
      </c>
      <c r="F4" s="1">
        <f>VLOOKUP($A4,dlib,7,0)*(Físico!E4)</f>
        <v>0</v>
      </c>
      <c r="G4" s="1">
        <f>VLOOKUP($A4,dlib,7,0)*(Físico!F4)</f>
        <v>0</v>
      </c>
      <c r="H4" s="1">
        <f>VLOOKUP($A4,dlib,7,0)*(Físico!G4)</f>
        <v>0</v>
      </c>
      <c r="I4" s="1">
        <f>VLOOKUP($A4,dlib,7,0)*(Físico!H4)</f>
        <v>6842.88</v>
      </c>
      <c r="J4" s="1">
        <f>VLOOKUP($A4,dlib,7,0)*(Físico!I4)</f>
        <v>0</v>
      </c>
      <c r="K4" s="1">
        <f>VLOOKUP($A4,dlib,7,0)*(Físico!J4)</f>
        <v>0</v>
      </c>
      <c r="L4" s="1">
        <f>VLOOKUP($A4,dlib,7,0)*(Físico!K4)</f>
        <v>0</v>
      </c>
      <c r="M4" s="1">
        <f>VLOOKUP($A4,dlib,7,0)*(Físico!L4)</f>
        <v>0</v>
      </c>
      <c r="N4" s="1">
        <f>VLOOKUP($A4,dlib,7,0)*(Físico!M4)</f>
        <v>0</v>
      </c>
      <c r="O4" s="1">
        <f>VLOOKUP($A4,dlib,7,0)*(Físico!N4)</f>
        <v>0</v>
      </c>
      <c r="P4" s="1">
        <f>VLOOKUP($A4,dlib,7,0)*(Físico!O4)</f>
        <v>0</v>
      </c>
      <c r="Q4" s="1">
        <f>VLOOKUP($A4,dlib,7,0)*(Físico!P4)</f>
        <v>0</v>
      </c>
      <c r="R4" s="1">
        <f>VLOOKUP($A4,dlib,7,0)*(Físico!Q4)</f>
        <v>0</v>
      </c>
      <c r="S4" s="1">
        <f>VLOOKUP($A4,dlib,7,0)*(Físico!R4)</f>
        <v>0</v>
      </c>
      <c r="T4" s="1">
        <f>VLOOKUP($A4,dlib,7,0)*(Físico!S4)</f>
        <v>0</v>
      </c>
      <c r="U4" s="1">
        <f>VLOOKUP($A4,dlib,7,0)*(Físico!T4)</f>
        <v>0</v>
      </c>
      <c r="V4" s="1">
        <f>VLOOKUP($A4,dlib,7,0)*(Físico!U4)</f>
        <v>0</v>
      </c>
      <c r="W4" s="1">
        <f>VLOOKUP($A4,dlib,7,0)*(Físico!V4)</f>
        <v>0</v>
      </c>
      <c r="X4" s="1">
        <f>VLOOKUP($A4,dlib,7,0)*(Físico!W4)</f>
        <v>0</v>
      </c>
      <c r="Y4" s="1">
        <f>VLOOKUP($A4,dlib,7,0)*(Físico!X4)</f>
        <v>0</v>
      </c>
      <c r="Z4" s="1">
        <f>VLOOKUP($A4,dlib,7,0)*(Físico!Y4)</f>
        <v>0</v>
      </c>
      <c r="AA4" s="1">
        <f>VLOOKUP($A4,dlib,7,0)*(Físico!Z4)</f>
        <v>0</v>
      </c>
      <c r="AB4" s="1">
        <f t="shared" si="1"/>
        <v>6842.88</v>
      </c>
    </row>
    <row r="5" spans="1:28" x14ac:dyDescent="0.25">
      <c r="A5">
        <f t="shared" si="0"/>
        <v>405020015</v>
      </c>
      <c r="B5" t="s">
        <v>4</v>
      </c>
      <c r="C5" s="1">
        <f>VLOOKUP($A5,dlib,7,0)*(Físico!B5)</f>
        <v>0</v>
      </c>
      <c r="D5" s="1">
        <f>VLOOKUP($A5,dlib,7,0)*(Físico!C5)</f>
        <v>0</v>
      </c>
      <c r="E5" s="1">
        <f>VLOOKUP($A5,dlib,7,0)*(Físico!D5)</f>
        <v>0</v>
      </c>
      <c r="F5" s="1">
        <f>VLOOKUP($A5,dlib,7,0)*(Físico!E5)</f>
        <v>0</v>
      </c>
      <c r="G5" s="1">
        <f>VLOOKUP($A5,dlib,7,0)*(Físico!F5)</f>
        <v>0</v>
      </c>
      <c r="H5" s="1">
        <f>VLOOKUP($A5,dlib,7,0)*(Físico!G5)</f>
        <v>6647.04</v>
      </c>
      <c r="I5" s="1">
        <f>VLOOKUP($A5,dlib,7,0)*(Físico!H5)</f>
        <v>0</v>
      </c>
      <c r="J5" s="1">
        <f>VLOOKUP($A5,dlib,7,0)*(Físico!I5)</f>
        <v>0</v>
      </c>
      <c r="K5" s="1">
        <f>VLOOKUP($A5,dlib,7,0)*(Físico!J5)</f>
        <v>0</v>
      </c>
      <c r="L5" s="1">
        <f>VLOOKUP($A5,dlib,7,0)*(Físico!K5)</f>
        <v>0</v>
      </c>
      <c r="M5" s="1">
        <f>VLOOKUP($A5,dlib,7,0)*(Físico!L5)</f>
        <v>0</v>
      </c>
      <c r="N5" s="1">
        <f>VLOOKUP($A5,dlib,7,0)*(Físico!M5)</f>
        <v>0</v>
      </c>
      <c r="O5" s="1">
        <f>VLOOKUP($A5,dlib,7,0)*(Físico!N5)</f>
        <v>0</v>
      </c>
      <c r="P5" s="1">
        <f>VLOOKUP($A5,dlib,7,0)*(Físico!O5)</f>
        <v>0</v>
      </c>
      <c r="Q5" s="1">
        <f>VLOOKUP($A5,dlib,7,0)*(Físico!P5)</f>
        <v>0</v>
      </c>
      <c r="R5" s="1">
        <f>VLOOKUP($A5,dlib,7,0)*(Físico!Q5)</f>
        <v>0</v>
      </c>
      <c r="S5" s="1">
        <f>VLOOKUP($A5,dlib,7,0)*(Físico!R5)</f>
        <v>0</v>
      </c>
      <c r="T5" s="1">
        <f>VLOOKUP($A5,dlib,7,0)*(Físico!S5)</f>
        <v>0</v>
      </c>
      <c r="U5" s="1">
        <f>VLOOKUP($A5,dlib,7,0)*(Físico!T5)</f>
        <v>0</v>
      </c>
      <c r="V5" s="1">
        <f>VLOOKUP($A5,dlib,7,0)*(Físico!U5)</f>
        <v>0</v>
      </c>
      <c r="W5" s="1">
        <f>VLOOKUP($A5,dlib,7,0)*(Físico!V5)</f>
        <v>0</v>
      </c>
      <c r="X5" s="1">
        <f>VLOOKUP($A5,dlib,7,0)*(Físico!W5)</f>
        <v>0</v>
      </c>
      <c r="Y5" s="1">
        <f>VLOOKUP($A5,dlib,7,0)*(Físico!X5)</f>
        <v>0</v>
      </c>
      <c r="Z5" s="1">
        <f>VLOOKUP($A5,dlib,7,0)*(Físico!Y5)</f>
        <v>0</v>
      </c>
      <c r="AA5" s="1">
        <f>VLOOKUP($A5,dlib,7,0)*(Físico!Z5)</f>
        <v>0</v>
      </c>
      <c r="AB5" s="1">
        <f t="shared" si="1"/>
        <v>6647.04</v>
      </c>
    </row>
    <row r="6" spans="1:28" x14ac:dyDescent="0.25">
      <c r="A6">
        <f t="shared" si="0"/>
        <v>405020023</v>
      </c>
      <c r="B6" t="s">
        <v>83</v>
      </c>
      <c r="C6" s="1">
        <f>VLOOKUP($A6,dlib,7,0)*(Físico!B6)</f>
        <v>0</v>
      </c>
      <c r="D6" s="1">
        <f>VLOOKUP($A6,dlib,7,0)*(Físico!C6)</f>
        <v>0</v>
      </c>
      <c r="E6" s="1">
        <f>VLOOKUP($A6,dlib,7,0)*(Físico!D6)</f>
        <v>0</v>
      </c>
      <c r="F6" s="1">
        <f>VLOOKUP($A6,dlib,7,0)*(Físico!E6)</f>
        <v>0</v>
      </c>
      <c r="G6" s="1">
        <f>VLOOKUP($A6,dlib,7,0)*(Físico!F6)</f>
        <v>0</v>
      </c>
      <c r="H6" s="1">
        <f>VLOOKUP($A6,dlib,7,0)*(Físico!G6)</f>
        <v>0</v>
      </c>
      <c r="I6" s="1">
        <f>VLOOKUP($A6,dlib,7,0)*(Físico!H6)</f>
        <v>0</v>
      </c>
      <c r="J6" s="1">
        <f>VLOOKUP($A6,dlib,7,0)*(Físico!I6)</f>
        <v>0</v>
      </c>
      <c r="K6" s="1">
        <f>VLOOKUP($A6,dlib,7,0)*(Físico!J6)</f>
        <v>0</v>
      </c>
      <c r="L6" s="1">
        <f>VLOOKUP($A6,dlib,7,0)*(Físico!K6)</f>
        <v>0</v>
      </c>
      <c r="M6" s="1">
        <f>VLOOKUP($A6,dlib,7,0)*(Físico!L6)</f>
        <v>0</v>
      </c>
      <c r="N6" s="1">
        <f>VLOOKUP($A6,dlib,7,0)*(Físico!M6)</f>
        <v>2335.64</v>
      </c>
      <c r="O6" s="1">
        <f>VLOOKUP($A6,dlib,7,0)*(Físico!N6)</f>
        <v>0</v>
      </c>
      <c r="P6" s="1">
        <f>VLOOKUP($A6,dlib,7,0)*(Físico!O6)</f>
        <v>0</v>
      </c>
      <c r="Q6" s="1">
        <f>VLOOKUP($A6,dlib,7,0)*(Físico!P6)</f>
        <v>0</v>
      </c>
      <c r="R6" s="1">
        <f>VLOOKUP($A6,dlib,7,0)*(Físico!Q6)</f>
        <v>0</v>
      </c>
      <c r="S6" s="1">
        <f>VLOOKUP($A6,dlib,7,0)*(Físico!R6)</f>
        <v>0</v>
      </c>
      <c r="T6" s="1">
        <f>VLOOKUP($A6,dlib,7,0)*(Físico!S6)</f>
        <v>0</v>
      </c>
      <c r="U6" s="1">
        <f>VLOOKUP($A6,dlib,7,0)*(Físico!T6)</f>
        <v>0</v>
      </c>
      <c r="V6" s="1">
        <f>VLOOKUP($A6,dlib,7,0)*(Físico!U6)</f>
        <v>0</v>
      </c>
      <c r="W6" s="1">
        <f>VLOOKUP($A6,dlib,7,0)*(Físico!V6)</f>
        <v>0</v>
      </c>
      <c r="X6" s="1">
        <f>VLOOKUP($A6,dlib,7,0)*(Físico!W6)</f>
        <v>0</v>
      </c>
      <c r="Y6" s="1">
        <f>VLOOKUP($A6,dlib,7,0)*(Físico!X6)</f>
        <v>0</v>
      </c>
      <c r="Z6" s="1">
        <f>VLOOKUP($A6,dlib,7,0)*(Físico!Y6)</f>
        <v>0</v>
      </c>
      <c r="AA6" s="1">
        <f>VLOOKUP($A6,dlib,7,0)*(Físico!Z6)</f>
        <v>0</v>
      </c>
      <c r="AB6" s="1">
        <f t="shared" si="1"/>
        <v>2335.64</v>
      </c>
    </row>
    <row r="7" spans="1:28" x14ac:dyDescent="0.25">
      <c r="A7">
        <f t="shared" si="0"/>
        <v>405030045</v>
      </c>
      <c r="B7" t="s">
        <v>5</v>
      </c>
      <c r="C7" s="1">
        <f>VLOOKUP($A7,dlib,7,0)*(Físico!B7)</f>
        <v>0</v>
      </c>
      <c r="D7" s="1">
        <f>VLOOKUP($A7,dlib,7,0)*(Físico!C7)</f>
        <v>0</v>
      </c>
      <c r="E7" s="1">
        <f>VLOOKUP($A7,dlib,7,0)*(Físico!D7)</f>
        <v>0</v>
      </c>
      <c r="F7" s="1">
        <f>VLOOKUP($A7,dlib,7,0)*(Físico!E7)</f>
        <v>0</v>
      </c>
      <c r="G7" s="1">
        <f>VLOOKUP($A7,dlib,7,0)*(Físico!F7)</f>
        <v>0</v>
      </c>
      <c r="H7" s="1">
        <f>VLOOKUP($A7,dlib,7,0)*(Físico!G7)</f>
        <v>0</v>
      </c>
      <c r="I7" s="1">
        <f>VLOOKUP($A7,dlib,7,0)*(Físico!H7)</f>
        <v>0</v>
      </c>
      <c r="J7" s="1">
        <f>VLOOKUP($A7,dlib,7,0)*(Físico!I7)</f>
        <v>0</v>
      </c>
      <c r="K7" s="1">
        <f>VLOOKUP($A7,dlib,7,0)*(Físico!J7)</f>
        <v>0</v>
      </c>
      <c r="L7" s="1">
        <f>VLOOKUP($A7,dlib,7,0)*(Físico!K7)</f>
        <v>54881.1</v>
      </c>
      <c r="M7" s="1">
        <f>VLOOKUP($A7,dlib,7,0)*(Físico!L7)</f>
        <v>0</v>
      </c>
      <c r="N7" s="1">
        <f>VLOOKUP($A7,dlib,7,0)*(Físico!M7)</f>
        <v>3766.3499999999995</v>
      </c>
      <c r="O7" s="1">
        <f>VLOOKUP($A7,dlib,7,0)*(Físico!N7)</f>
        <v>0</v>
      </c>
      <c r="P7" s="1">
        <f>VLOOKUP($A7,dlib,7,0)*(Físico!O7)</f>
        <v>25288.35</v>
      </c>
      <c r="Q7" s="1">
        <f>VLOOKUP($A7,dlib,7,0)*(Físico!P7)</f>
        <v>0</v>
      </c>
      <c r="R7" s="1">
        <f>VLOOKUP($A7,dlib,7,0)*(Físico!Q7)</f>
        <v>0</v>
      </c>
      <c r="S7" s="1">
        <f>VLOOKUP($A7,dlib,7,0)*(Físico!R7)</f>
        <v>0</v>
      </c>
      <c r="T7" s="1">
        <f>VLOOKUP($A7,dlib,7,0)*(Físico!S7)</f>
        <v>0</v>
      </c>
      <c r="U7" s="1">
        <f>VLOOKUP($A7,dlib,7,0)*(Físico!T7)</f>
        <v>0</v>
      </c>
      <c r="V7" s="1">
        <f>VLOOKUP($A7,dlib,7,0)*(Físico!U7)</f>
        <v>0</v>
      </c>
      <c r="W7" s="1">
        <f>VLOOKUP($A7,dlib,7,0)*(Físico!V7)</f>
        <v>0</v>
      </c>
      <c r="X7" s="1">
        <f>VLOOKUP($A7,dlib,7,0)*(Físico!W7)</f>
        <v>3228.2999999999997</v>
      </c>
      <c r="Y7" s="1">
        <f>VLOOKUP($A7,dlib,7,0)*(Físico!X7)</f>
        <v>0</v>
      </c>
      <c r="Z7" s="1">
        <f>VLOOKUP($A7,dlib,7,0)*(Físico!Y7)</f>
        <v>0</v>
      </c>
      <c r="AA7" s="1">
        <f>VLOOKUP($A7,dlib,7,0)*(Físico!Z7)</f>
        <v>0</v>
      </c>
      <c r="AB7" s="1">
        <f t="shared" si="1"/>
        <v>87164.099999999991</v>
      </c>
    </row>
    <row r="8" spans="1:28" x14ac:dyDescent="0.25">
      <c r="A8">
        <f t="shared" si="0"/>
        <v>405030134</v>
      </c>
      <c r="B8" t="s">
        <v>6</v>
      </c>
      <c r="C8" s="1">
        <f>VLOOKUP($A8,dlib,7,0)*(Físico!B8)</f>
        <v>0</v>
      </c>
      <c r="D8" s="1">
        <f>VLOOKUP($A8,dlib,7,0)*(Físico!C8)</f>
        <v>0</v>
      </c>
      <c r="E8" s="1">
        <f>VLOOKUP($A8,dlib,7,0)*(Físico!D8)</f>
        <v>0</v>
      </c>
      <c r="F8" s="1">
        <f>VLOOKUP($A8,dlib,7,0)*(Físico!E8)</f>
        <v>0</v>
      </c>
      <c r="G8" s="1">
        <f>VLOOKUP($A8,dlib,7,0)*(Físico!F8)</f>
        <v>0</v>
      </c>
      <c r="H8" s="1">
        <f>VLOOKUP($A8,dlib,7,0)*(Físico!G8)</f>
        <v>0</v>
      </c>
      <c r="I8" s="1">
        <f>VLOOKUP($A8,dlib,7,0)*(Físico!H8)</f>
        <v>4572.96</v>
      </c>
      <c r="J8" s="1">
        <f>VLOOKUP($A8,dlib,7,0)*(Físico!I8)</f>
        <v>0</v>
      </c>
      <c r="K8" s="1">
        <f>VLOOKUP($A8,dlib,7,0)*(Físico!J8)</f>
        <v>0</v>
      </c>
      <c r="L8" s="1">
        <f>VLOOKUP($A8,dlib,7,0)*(Físico!K8)</f>
        <v>0</v>
      </c>
      <c r="M8" s="1">
        <f>VLOOKUP($A8,dlib,7,0)*(Físico!L8)</f>
        <v>0</v>
      </c>
      <c r="N8" s="1">
        <f>VLOOKUP($A8,dlib,7,0)*(Físico!M8)</f>
        <v>0</v>
      </c>
      <c r="O8" s="1">
        <f>VLOOKUP($A8,dlib,7,0)*(Físico!N8)</f>
        <v>0</v>
      </c>
      <c r="P8" s="1">
        <f>VLOOKUP($A8,dlib,7,0)*(Físico!O8)</f>
        <v>0</v>
      </c>
      <c r="Q8" s="1">
        <f>VLOOKUP($A8,dlib,7,0)*(Físico!P8)</f>
        <v>0</v>
      </c>
      <c r="R8" s="1">
        <f>VLOOKUP($A8,dlib,7,0)*(Físico!Q8)</f>
        <v>0</v>
      </c>
      <c r="S8" s="1">
        <f>VLOOKUP($A8,dlib,7,0)*(Físico!R8)</f>
        <v>0</v>
      </c>
      <c r="T8" s="1">
        <f>VLOOKUP($A8,dlib,7,0)*(Físico!S8)</f>
        <v>0</v>
      </c>
      <c r="U8" s="1">
        <f>VLOOKUP($A8,dlib,7,0)*(Físico!T8)</f>
        <v>0</v>
      </c>
      <c r="V8" s="1">
        <f>VLOOKUP($A8,dlib,7,0)*(Físico!U8)</f>
        <v>0</v>
      </c>
      <c r="W8" s="1">
        <f>VLOOKUP($A8,dlib,7,0)*(Físico!V8)</f>
        <v>0</v>
      </c>
      <c r="X8" s="1">
        <f>VLOOKUP($A8,dlib,7,0)*(Físico!W8)</f>
        <v>0</v>
      </c>
      <c r="Y8" s="1">
        <f>VLOOKUP($A8,dlib,7,0)*(Físico!X8)</f>
        <v>0</v>
      </c>
      <c r="Z8" s="1">
        <f>VLOOKUP($A8,dlib,7,0)*(Físico!Y8)</f>
        <v>1524.32</v>
      </c>
      <c r="AA8" s="1">
        <f>VLOOKUP($A8,dlib,7,0)*(Físico!Z8)</f>
        <v>0</v>
      </c>
      <c r="AB8" s="1">
        <f t="shared" si="1"/>
        <v>6097.28</v>
      </c>
    </row>
    <row r="9" spans="1:28" x14ac:dyDescent="0.25">
      <c r="A9">
        <f t="shared" si="0"/>
        <v>405030193</v>
      </c>
      <c r="B9" t="s">
        <v>7</v>
      </c>
      <c r="C9" s="1">
        <f>VLOOKUP($A9,dlib,7,0)*(Físico!B9)</f>
        <v>0</v>
      </c>
      <c r="D9" s="1">
        <f>VLOOKUP($A9,dlib,7,0)*(Físico!C9)</f>
        <v>0</v>
      </c>
      <c r="E9" s="1">
        <f>VLOOKUP($A9,dlib,7,0)*(Físico!D9)</f>
        <v>0</v>
      </c>
      <c r="F9" s="1">
        <f>VLOOKUP($A9,dlib,7,0)*(Físico!E9)</f>
        <v>0</v>
      </c>
      <c r="G9" s="1">
        <f>VLOOKUP($A9,dlib,7,0)*(Físico!F9)</f>
        <v>0</v>
      </c>
      <c r="H9" s="1">
        <f>VLOOKUP($A9,dlib,7,0)*(Físico!G9)</f>
        <v>0</v>
      </c>
      <c r="I9" s="1">
        <f>VLOOKUP($A9,dlib,7,0)*(Físico!H9)</f>
        <v>0</v>
      </c>
      <c r="J9" s="1">
        <f>VLOOKUP($A9,dlib,7,0)*(Físico!I9)</f>
        <v>0</v>
      </c>
      <c r="K9" s="1">
        <f>VLOOKUP($A9,dlib,7,0)*(Físico!J9)</f>
        <v>0</v>
      </c>
      <c r="L9" s="1">
        <f>VLOOKUP($A9,dlib,7,0)*(Físico!K9)</f>
        <v>0</v>
      </c>
      <c r="M9" s="1">
        <f>VLOOKUP($A9,dlib,7,0)*(Físico!L9)</f>
        <v>0</v>
      </c>
      <c r="N9" s="1">
        <f>VLOOKUP($A9,dlib,7,0)*(Físico!M9)</f>
        <v>1291.3799999999999</v>
      </c>
      <c r="O9" s="1">
        <f>VLOOKUP($A9,dlib,7,0)*(Físico!N9)</f>
        <v>0</v>
      </c>
      <c r="P9" s="1">
        <f>VLOOKUP($A9,dlib,7,0)*(Físico!O9)</f>
        <v>430.46</v>
      </c>
      <c r="Q9" s="1">
        <f>VLOOKUP($A9,dlib,7,0)*(Físico!P9)</f>
        <v>0</v>
      </c>
      <c r="R9" s="1">
        <f>VLOOKUP($A9,dlib,7,0)*(Físico!Q9)</f>
        <v>0</v>
      </c>
      <c r="S9" s="1">
        <f>VLOOKUP($A9,dlib,7,0)*(Físico!R9)</f>
        <v>0</v>
      </c>
      <c r="T9" s="1">
        <f>VLOOKUP($A9,dlib,7,0)*(Físico!S9)</f>
        <v>0</v>
      </c>
      <c r="U9" s="1">
        <f>VLOOKUP($A9,dlib,7,0)*(Físico!T9)</f>
        <v>0</v>
      </c>
      <c r="V9" s="1">
        <f>VLOOKUP($A9,dlib,7,0)*(Físico!U9)</f>
        <v>14635.64</v>
      </c>
      <c r="W9" s="1">
        <f>VLOOKUP($A9,dlib,7,0)*(Físico!V9)</f>
        <v>0</v>
      </c>
      <c r="X9" s="1">
        <f>VLOOKUP($A9,dlib,7,0)*(Físico!W9)</f>
        <v>0</v>
      </c>
      <c r="Y9" s="1">
        <f>VLOOKUP($A9,dlib,7,0)*(Físico!X9)</f>
        <v>0</v>
      </c>
      <c r="Z9" s="1">
        <f>VLOOKUP($A9,dlib,7,0)*(Físico!Y9)</f>
        <v>0</v>
      </c>
      <c r="AA9" s="1">
        <f>VLOOKUP($A9,dlib,7,0)*(Físico!Z9)</f>
        <v>0</v>
      </c>
      <c r="AB9" s="1">
        <f t="shared" si="1"/>
        <v>16357.48</v>
      </c>
    </row>
    <row r="10" spans="1:28" x14ac:dyDescent="0.25">
      <c r="A10">
        <f t="shared" si="0"/>
        <v>405040105</v>
      </c>
      <c r="B10" t="s">
        <v>84</v>
      </c>
      <c r="C10" s="1">
        <f>VLOOKUP($A10,dlib,7,0)*(Físico!B10)</f>
        <v>0</v>
      </c>
      <c r="D10" s="1">
        <f>VLOOKUP($A10,dlib,7,0)*(Físico!C10)</f>
        <v>0</v>
      </c>
      <c r="E10" s="1">
        <f>VLOOKUP($A10,dlib,7,0)*(Físico!D10)</f>
        <v>0</v>
      </c>
      <c r="F10" s="1">
        <f>VLOOKUP($A10,dlib,7,0)*(Físico!E10)</f>
        <v>0</v>
      </c>
      <c r="G10" s="1">
        <f>VLOOKUP($A10,dlib,7,0)*(Físico!F10)</f>
        <v>0</v>
      </c>
      <c r="H10" s="1">
        <f>VLOOKUP($A10,dlib,7,0)*(Físico!G10)</f>
        <v>0</v>
      </c>
      <c r="I10" s="1">
        <f>VLOOKUP($A10,dlib,7,0)*(Físico!H10)</f>
        <v>0</v>
      </c>
      <c r="J10" s="1">
        <f>VLOOKUP($A10,dlib,7,0)*(Físico!I10)</f>
        <v>0</v>
      </c>
      <c r="K10" s="1">
        <f>VLOOKUP($A10,dlib,7,0)*(Físico!J10)</f>
        <v>0</v>
      </c>
      <c r="L10" s="1">
        <f>VLOOKUP($A10,dlib,7,0)*(Físico!K10)</f>
        <v>0</v>
      </c>
      <c r="M10" s="1">
        <f>VLOOKUP($A10,dlib,7,0)*(Físico!L10)</f>
        <v>0</v>
      </c>
      <c r="N10" s="1">
        <f>VLOOKUP($A10,dlib,7,0)*(Físico!M10)</f>
        <v>0</v>
      </c>
      <c r="O10" s="1">
        <f>VLOOKUP($A10,dlib,7,0)*(Físico!N10)</f>
        <v>0</v>
      </c>
      <c r="P10" s="1">
        <f>VLOOKUP($A10,dlib,7,0)*(Físico!O10)</f>
        <v>0</v>
      </c>
      <c r="Q10" s="1">
        <f>VLOOKUP($A10,dlib,7,0)*(Físico!P10)</f>
        <v>0</v>
      </c>
      <c r="R10" s="1">
        <f>VLOOKUP($A10,dlib,7,0)*(Físico!Q10)</f>
        <v>0</v>
      </c>
      <c r="S10" s="1">
        <f>VLOOKUP($A10,dlib,7,0)*(Físico!R10)</f>
        <v>0</v>
      </c>
      <c r="T10" s="1">
        <f>VLOOKUP($A10,dlib,7,0)*(Físico!S10)</f>
        <v>0</v>
      </c>
      <c r="U10" s="1">
        <f>VLOOKUP($A10,dlib,7,0)*(Físico!T10)</f>
        <v>0</v>
      </c>
      <c r="V10" s="1">
        <f>VLOOKUP($A10,dlib,7,0)*(Físico!U10)</f>
        <v>0</v>
      </c>
      <c r="W10" s="1">
        <f>VLOOKUP($A10,dlib,7,0)*(Físico!V10)</f>
        <v>0</v>
      </c>
      <c r="X10" s="1">
        <f>VLOOKUP($A10,dlib,7,0)*(Físico!W10)</f>
        <v>0</v>
      </c>
      <c r="Y10" s="1">
        <f>VLOOKUP($A10,dlib,7,0)*(Físico!X10)</f>
        <v>1692.38</v>
      </c>
      <c r="Z10" s="1">
        <f>VLOOKUP($A10,dlib,7,0)*(Físico!Y10)</f>
        <v>846.19</v>
      </c>
      <c r="AA10" s="1">
        <f>VLOOKUP($A10,dlib,7,0)*(Físico!Z10)</f>
        <v>0</v>
      </c>
      <c r="AB10" s="1">
        <f t="shared" si="1"/>
        <v>2538.5700000000002</v>
      </c>
    </row>
    <row r="11" spans="1:28" x14ac:dyDescent="0.25">
      <c r="A11">
        <f t="shared" si="0"/>
        <v>405040202</v>
      </c>
      <c r="B11" t="s">
        <v>8</v>
      </c>
      <c r="C11" s="1">
        <f>VLOOKUP($A11,dlib,7,0)*(Físico!B11)</f>
        <v>0</v>
      </c>
      <c r="D11" s="1">
        <f>VLOOKUP($A11,dlib,7,0)*(Físico!C11)</f>
        <v>0</v>
      </c>
      <c r="E11" s="1">
        <f>VLOOKUP($A11,dlib,7,0)*(Físico!D11)</f>
        <v>2696.64</v>
      </c>
      <c r="F11" s="1">
        <f>VLOOKUP($A11,dlib,7,0)*(Físico!E11)</f>
        <v>0</v>
      </c>
      <c r="G11" s="1">
        <f>VLOOKUP($A11,dlib,7,0)*(Físico!F11)</f>
        <v>0</v>
      </c>
      <c r="H11" s="1">
        <f>VLOOKUP($A11,dlib,7,0)*(Físico!G11)</f>
        <v>70562.080000000002</v>
      </c>
      <c r="I11" s="1">
        <f>VLOOKUP($A11,dlib,7,0)*(Físico!H11)</f>
        <v>898.88</v>
      </c>
      <c r="J11" s="1">
        <f>VLOOKUP($A11,dlib,7,0)*(Físico!I11)</f>
        <v>0</v>
      </c>
      <c r="K11" s="1">
        <f>VLOOKUP($A11,dlib,7,0)*(Físico!J11)</f>
        <v>898.88</v>
      </c>
      <c r="L11" s="1">
        <f>VLOOKUP($A11,dlib,7,0)*(Físico!K11)</f>
        <v>0</v>
      </c>
      <c r="M11" s="1">
        <f>VLOOKUP($A11,dlib,7,0)*(Físico!L11)</f>
        <v>6292.16</v>
      </c>
      <c r="N11" s="1">
        <f>VLOOKUP($A11,dlib,7,0)*(Físico!M11)</f>
        <v>898.88</v>
      </c>
      <c r="O11" s="1">
        <f>VLOOKUP($A11,dlib,7,0)*(Físico!N11)</f>
        <v>0</v>
      </c>
      <c r="P11" s="1">
        <f>VLOOKUP($A11,dlib,7,0)*(Físico!O11)</f>
        <v>0</v>
      </c>
      <c r="Q11" s="1">
        <f>VLOOKUP($A11,dlib,7,0)*(Físico!P11)</f>
        <v>0</v>
      </c>
      <c r="R11" s="1">
        <f>VLOOKUP($A11,dlib,7,0)*(Físico!Q11)</f>
        <v>0</v>
      </c>
      <c r="S11" s="1">
        <f>VLOOKUP($A11,dlib,7,0)*(Físico!R11)</f>
        <v>0</v>
      </c>
      <c r="T11" s="1">
        <f>VLOOKUP($A11,dlib,7,0)*(Físico!S11)</f>
        <v>0</v>
      </c>
      <c r="U11" s="1">
        <f>VLOOKUP($A11,dlib,7,0)*(Físico!T11)</f>
        <v>0</v>
      </c>
      <c r="V11" s="1">
        <f>VLOOKUP($A11,dlib,7,0)*(Físico!U11)</f>
        <v>0</v>
      </c>
      <c r="W11" s="1">
        <f>VLOOKUP($A11,dlib,7,0)*(Físico!V11)</f>
        <v>0</v>
      </c>
      <c r="X11" s="1">
        <f>VLOOKUP($A11,dlib,7,0)*(Físico!W11)</f>
        <v>0</v>
      </c>
      <c r="Y11" s="1">
        <f>VLOOKUP($A11,dlib,7,0)*(Físico!X11)</f>
        <v>0</v>
      </c>
      <c r="Z11" s="1">
        <f>VLOOKUP($A11,dlib,7,0)*(Físico!Y11)</f>
        <v>0</v>
      </c>
      <c r="AA11" s="1">
        <f>VLOOKUP($A11,dlib,7,0)*(Físico!Z11)</f>
        <v>0</v>
      </c>
      <c r="AB11" s="1">
        <f t="shared" si="1"/>
        <v>82247.520000000019</v>
      </c>
    </row>
    <row r="12" spans="1:28" x14ac:dyDescent="0.25">
      <c r="A12">
        <f t="shared" si="0"/>
        <v>405040210</v>
      </c>
      <c r="B12" t="s">
        <v>9</v>
      </c>
      <c r="C12" s="1">
        <f>VLOOKUP($A12,dlib,7,0)*(Físico!B12)</f>
        <v>0</v>
      </c>
      <c r="D12" s="1">
        <f>VLOOKUP($A12,dlib,7,0)*(Físico!C12)</f>
        <v>0</v>
      </c>
      <c r="E12" s="1">
        <f>VLOOKUP($A12,dlib,7,0)*(Físico!D12)</f>
        <v>0</v>
      </c>
      <c r="F12" s="1">
        <f>VLOOKUP($A12,dlib,7,0)*(Físico!E12)</f>
        <v>0</v>
      </c>
      <c r="G12" s="1">
        <f>VLOOKUP($A12,dlib,7,0)*(Físico!F12)</f>
        <v>0</v>
      </c>
      <c r="H12" s="1">
        <f>VLOOKUP($A12,dlib,7,0)*(Físico!G12)</f>
        <v>0</v>
      </c>
      <c r="I12" s="1">
        <f>VLOOKUP($A12,dlib,7,0)*(Físico!H12)</f>
        <v>0</v>
      </c>
      <c r="J12" s="1">
        <f>VLOOKUP($A12,dlib,7,0)*(Físico!I12)</f>
        <v>0</v>
      </c>
      <c r="K12" s="1">
        <f>VLOOKUP($A12,dlib,7,0)*(Físico!J12)</f>
        <v>453.61</v>
      </c>
      <c r="L12" s="1">
        <f>VLOOKUP($A12,dlib,7,0)*(Físico!K12)</f>
        <v>0</v>
      </c>
      <c r="M12" s="1">
        <f>VLOOKUP($A12,dlib,7,0)*(Físico!L12)</f>
        <v>0</v>
      </c>
      <c r="N12" s="1">
        <f>VLOOKUP($A12,dlib,7,0)*(Físico!M12)</f>
        <v>0</v>
      </c>
      <c r="O12" s="1">
        <f>VLOOKUP($A12,dlib,7,0)*(Físico!N12)</f>
        <v>0</v>
      </c>
      <c r="P12" s="1">
        <f>VLOOKUP($A12,dlib,7,0)*(Físico!O12)</f>
        <v>0</v>
      </c>
      <c r="Q12" s="1">
        <f>VLOOKUP($A12,dlib,7,0)*(Físico!P12)</f>
        <v>0</v>
      </c>
      <c r="R12" s="1">
        <f>VLOOKUP($A12,dlib,7,0)*(Físico!Q12)</f>
        <v>0</v>
      </c>
      <c r="S12" s="1">
        <f>VLOOKUP($A12,dlib,7,0)*(Físico!R12)</f>
        <v>0</v>
      </c>
      <c r="T12" s="1">
        <f>VLOOKUP($A12,dlib,7,0)*(Físico!S12)</f>
        <v>0</v>
      </c>
      <c r="U12" s="1">
        <f>VLOOKUP($A12,dlib,7,0)*(Físico!T12)</f>
        <v>0</v>
      </c>
      <c r="V12" s="1">
        <f>VLOOKUP($A12,dlib,7,0)*(Físico!U12)</f>
        <v>0</v>
      </c>
      <c r="W12" s="1">
        <f>VLOOKUP($A12,dlib,7,0)*(Físico!V12)</f>
        <v>0</v>
      </c>
      <c r="X12" s="1">
        <f>VLOOKUP($A12,dlib,7,0)*(Físico!W12)</f>
        <v>0</v>
      </c>
      <c r="Y12" s="1">
        <f>VLOOKUP($A12,dlib,7,0)*(Físico!X12)</f>
        <v>0</v>
      </c>
      <c r="Z12" s="1">
        <f>VLOOKUP($A12,dlib,7,0)*(Físico!Y12)</f>
        <v>0</v>
      </c>
      <c r="AA12" s="1">
        <f>VLOOKUP($A12,dlib,7,0)*(Físico!Z12)</f>
        <v>0</v>
      </c>
      <c r="AB12" s="1">
        <f t="shared" si="1"/>
        <v>453.61</v>
      </c>
    </row>
    <row r="13" spans="1:28" x14ac:dyDescent="0.25">
      <c r="A13">
        <f t="shared" si="0"/>
        <v>405050020</v>
      </c>
      <c r="B13" t="s">
        <v>10</v>
      </c>
      <c r="C13" s="1">
        <f>VLOOKUP($A13,dlib,7,0)*(Físico!B13)</f>
        <v>2255.4</v>
      </c>
      <c r="D13" s="1">
        <f>VLOOKUP($A13,dlib,7,0)*(Físico!C13)</f>
        <v>0</v>
      </c>
      <c r="E13" s="1">
        <f>VLOOKUP($A13,dlib,7,0)*(Físico!D13)</f>
        <v>0</v>
      </c>
      <c r="F13" s="1">
        <f>VLOOKUP($A13,dlib,7,0)*(Físico!E13)</f>
        <v>23005.079999999998</v>
      </c>
      <c r="G13" s="1">
        <f>VLOOKUP($A13,dlib,7,0)*(Físico!F13)</f>
        <v>0</v>
      </c>
      <c r="H13" s="1">
        <f>VLOOKUP($A13,dlib,7,0)*(Físico!G13)</f>
        <v>14434.56</v>
      </c>
      <c r="I13" s="1">
        <f>VLOOKUP($A13,dlib,7,0)*(Físico!H13)</f>
        <v>0</v>
      </c>
      <c r="J13" s="1">
        <f>VLOOKUP($A13,dlib,7,0)*(Físico!I13)</f>
        <v>0</v>
      </c>
      <c r="K13" s="1">
        <f>VLOOKUP($A13,dlib,7,0)*(Físico!J13)</f>
        <v>0</v>
      </c>
      <c r="L13" s="1">
        <f>VLOOKUP($A13,dlib,7,0)*(Físico!K13)</f>
        <v>0</v>
      </c>
      <c r="M13" s="1">
        <f>VLOOKUP($A13,dlib,7,0)*(Físico!L13)</f>
        <v>6315.12</v>
      </c>
      <c r="N13" s="1">
        <f>VLOOKUP($A13,dlib,7,0)*(Físico!M13)</f>
        <v>9021.6</v>
      </c>
      <c r="O13" s="1">
        <f>VLOOKUP($A13,dlib,7,0)*(Físico!N13)</f>
        <v>0</v>
      </c>
      <c r="P13" s="1">
        <f>VLOOKUP($A13,dlib,7,0)*(Físico!O13)</f>
        <v>5864.04</v>
      </c>
      <c r="Q13" s="1">
        <f>VLOOKUP($A13,dlib,7,0)*(Físico!P13)</f>
        <v>7217.28</v>
      </c>
      <c r="R13" s="1">
        <f>VLOOKUP($A13,dlib,7,0)*(Físico!Q13)</f>
        <v>0</v>
      </c>
      <c r="S13" s="1">
        <f>VLOOKUP($A13,dlib,7,0)*(Físico!R13)</f>
        <v>1353.24</v>
      </c>
      <c r="T13" s="1">
        <f>VLOOKUP($A13,dlib,7,0)*(Físico!S13)</f>
        <v>6766.2</v>
      </c>
      <c r="U13" s="1">
        <f>VLOOKUP($A13,dlib,7,0)*(Físico!T13)</f>
        <v>0</v>
      </c>
      <c r="V13" s="1">
        <f>VLOOKUP($A13,dlib,7,0)*(Físico!U13)</f>
        <v>37439.64</v>
      </c>
      <c r="W13" s="1">
        <f>VLOOKUP($A13,dlib,7,0)*(Físico!V13)</f>
        <v>0</v>
      </c>
      <c r="X13" s="1">
        <f>VLOOKUP($A13,dlib,7,0)*(Físico!W13)</f>
        <v>4510.8</v>
      </c>
      <c r="Y13" s="1">
        <f>VLOOKUP($A13,dlib,7,0)*(Físico!X13)</f>
        <v>5864.04</v>
      </c>
      <c r="Z13" s="1">
        <f>VLOOKUP($A13,dlib,7,0)*(Físico!Y13)</f>
        <v>22554</v>
      </c>
      <c r="AA13" s="1">
        <f>VLOOKUP($A13,dlib,7,0)*(Físico!Z13)</f>
        <v>18945.36</v>
      </c>
      <c r="AB13" s="1">
        <f t="shared" si="1"/>
        <v>165546.35999999999</v>
      </c>
    </row>
    <row r="14" spans="1:28" x14ac:dyDescent="0.25">
      <c r="A14">
        <f t="shared" si="0"/>
        <v>405050046</v>
      </c>
      <c r="B14" t="s">
        <v>11</v>
      </c>
      <c r="C14" s="1">
        <f>VLOOKUP($A14,dlib,7,0)*(Físico!B14)</f>
        <v>0</v>
      </c>
      <c r="D14" s="1">
        <f>VLOOKUP($A14,dlib,7,0)*(Físico!C14)</f>
        <v>0</v>
      </c>
      <c r="E14" s="1">
        <f>VLOOKUP($A14,dlib,7,0)*(Físico!D14)</f>
        <v>0</v>
      </c>
      <c r="F14" s="1">
        <f>VLOOKUP($A14,dlib,7,0)*(Físico!E14)</f>
        <v>0</v>
      </c>
      <c r="G14" s="1">
        <f>VLOOKUP($A14,dlib,7,0)*(Físico!F14)</f>
        <v>0</v>
      </c>
      <c r="H14" s="1">
        <f>VLOOKUP($A14,dlib,7,0)*(Físico!G14)</f>
        <v>0</v>
      </c>
      <c r="I14" s="1">
        <f>VLOOKUP($A14,dlib,7,0)*(Físico!H14)</f>
        <v>0</v>
      </c>
      <c r="J14" s="1">
        <f>VLOOKUP($A14,dlib,7,0)*(Físico!I14)</f>
        <v>0</v>
      </c>
      <c r="K14" s="1">
        <f>VLOOKUP($A14,dlib,7,0)*(Físico!J14)</f>
        <v>0</v>
      </c>
      <c r="L14" s="1">
        <f>VLOOKUP($A14,dlib,7,0)*(Físico!K14)</f>
        <v>0</v>
      </c>
      <c r="M14" s="1">
        <f>VLOOKUP($A14,dlib,7,0)*(Físico!L14)</f>
        <v>0</v>
      </c>
      <c r="N14" s="1">
        <f>VLOOKUP($A14,dlib,7,0)*(Físico!M14)</f>
        <v>587.51</v>
      </c>
      <c r="O14" s="1">
        <f>VLOOKUP($A14,dlib,7,0)*(Físico!N14)</f>
        <v>0</v>
      </c>
      <c r="P14" s="1">
        <f>VLOOKUP($A14,dlib,7,0)*(Físico!O14)</f>
        <v>0</v>
      </c>
      <c r="Q14" s="1">
        <f>VLOOKUP($A14,dlib,7,0)*(Físico!P14)</f>
        <v>0</v>
      </c>
      <c r="R14" s="1">
        <f>VLOOKUP($A14,dlib,7,0)*(Físico!Q14)</f>
        <v>0</v>
      </c>
      <c r="S14" s="1">
        <f>VLOOKUP($A14,dlib,7,0)*(Físico!R14)</f>
        <v>0</v>
      </c>
      <c r="T14" s="1">
        <f>VLOOKUP($A14,dlib,7,0)*(Físico!S14)</f>
        <v>0</v>
      </c>
      <c r="U14" s="1">
        <f>VLOOKUP($A14,dlib,7,0)*(Físico!T14)</f>
        <v>0</v>
      </c>
      <c r="V14" s="1">
        <f>VLOOKUP($A14,dlib,7,0)*(Físico!U14)</f>
        <v>0</v>
      </c>
      <c r="W14" s="1">
        <f>VLOOKUP($A14,dlib,7,0)*(Físico!V14)</f>
        <v>0</v>
      </c>
      <c r="X14" s="1">
        <f>VLOOKUP($A14,dlib,7,0)*(Físico!W14)</f>
        <v>0</v>
      </c>
      <c r="Y14" s="1">
        <f>VLOOKUP($A14,dlib,7,0)*(Físico!X14)</f>
        <v>0</v>
      </c>
      <c r="Z14" s="1">
        <f>VLOOKUP($A14,dlib,7,0)*(Físico!Y14)</f>
        <v>0</v>
      </c>
      <c r="AA14" s="1">
        <f>VLOOKUP($A14,dlib,7,0)*(Físico!Z14)</f>
        <v>0</v>
      </c>
      <c r="AB14" s="1">
        <f t="shared" si="1"/>
        <v>587.51</v>
      </c>
    </row>
    <row r="15" spans="1:28" x14ac:dyDescent="0.25">
      <c r="A15">
        <f t="shared" si="0"/>
        <v>405050127</v>
      </c>
      <c r="B15" t="s">
        <v>12</v>
      </c>
      <c r="C15" s="1">
        <f>VLOOKUP($A15,dlib,7,0)*(Físico!B15)</f>
        <v>0</v>
      </c>
      <c r="D15" s="1">
        <f>VLOOKUP($A15,dlib,7,0)*(Físico!C15)</f>
        <v>0</v>
      </c>
      <c r="E15" s="1">
        <f>VLOOKUP($A15,dlib,7,0)*(Físico!D15)</f>
        <v>0</v>
      </c>
      <c r="F15" s="1">
        <f>VLOOKUP($A15,dlib,7,0)*(Físico!E15)</f>
        <v>0</v>
      </c>
      <c r="G15" s="1">
        <f>VLOOKUP($A15,dlib,7,0)*(Físico!F15)</f>
        <v>0</v>
      </c>
      <c r="H15" s="1">
        <f>VLOOKUP($A15,dlib,7,0)*(Físico!G15)</f>
        <v>0</v>
      </c>
      <c r="I15" s="1">
        <f>VLOOKUP($A15,dlib,7,0)*(Físico!H15)</f>
        <v>0</v>
      </c>
      <c r="J15" s="1">
        <f>VLOOKUP($A15,dlib,7,0)*(Físico!I15)</f>
        <v>0</v>
      </c>
      <c r="K15" s="1">
        <f>VLOOKUP($A15,dlib,7,0)*(Físico!J15)</f>
        <v>0</v>
      </c>
      <c r="L15" s="1">
        <f>VLOOKUP($A15,dlib,7,0)*(Físico!K15)</f>
        <v>0</v>
      </c>
      <c r="M15" s="1">
        <f>VLOOKUP($A15,dlib,7,0)*(Físico!L15)</f>
        <v>0</v>
      </c>
      <c r="N15" s="1">
        <f>VLOOKUP($A15,dlib,7,0)*(Físico!M15)</f>
        <v>0</v>
      </c>
      <c r="O15" s="1">
        <f>VLOOKUP($A15,dlib,7,0)*(Físico!N15)</f>
        <v>0</v>
      </c>
      <c r="P15" s="1">
        <f>VLOOKUP($A15,dlib,7,0)*(Físico!O15)</f>
        <v>31050</v>
      </c>
      <c r="Q15" s="1">
        <f>VLOOKUP($A15,dlib,7,0)*(Físico!P15)</f>
        <v>0</v>
      </c>
      <c r="R15" s="1">
        <f>VLOOKUP($A15,dlib,7,0)*(Físico!Q15)</f>
        <v>0</v>
      </c>
      <c r="S15" s="1">
        <f>VLOOKUP($A15,dlib,7,0)*(Físico!R15)</f>
        <v>0</v>
      </c>
      <c r="T15" s="1">
        <f>VLOOKUP($A15,dlib,7,0)*(Físico!S15)</f>
        <v>0</v>
      </c>
      <c r="U15" s="1">
        <f>VLOOKUP($A15,dlib,7,0)*(Físico!T15)</f>
        <v>0</v>
      </c>
      <c r="V15" s="1">
        <f>VLOOKUP($A15,dlib,7,0)*(Físico!U15)</f>
        <v>0</v>
      </c>
      <c r="W15" s="1">
        <f>VLOOKUP($A15,dlib,7,0)*(Físico!V15)</f>
        <v>0</v>
      </c>
      <c r="X15" s="1">
        <f>VLOOKUP($A15,dlib,7,0)*(Físico!W15)</f>
        <v>0</v>
      </c>
      <c r="Y15" s="1">
        <f>VLOOKUP($A15,dlib,7,0)*(Físico!X15)</f>
        <v>0</v>
      </c>
      <c r="Z15" s="1">
        <f>VLOOKUP($A15,dlib,7,0)*(Físico!Y15)</f>
        <v>0</v>
      </c>
      <c r="AA15" s="1">
        <f>VLOOKUP($A15,dlib,7,0)*(Físico!Z15)</f>
        <v>0</v>
      </c>
      <c r="AB15" s="1">
        <f t="shared" si="1"/>
        <v>31050</v>
      </c>
    </row>
    <row r="16" spans="1:28" x14ac:dyDescent="0.25">
      <c r="A16">
        <f t="shared" si="0"/>
        <v>405050151</v>
      </c>
      <c r="B16" t="s">
        <v>85</v>
      </c>
      <c r="C16" s="1">
        <f>VLOOKUP($A16,dlib,7,0)*(Físico!B16)</f>
        <v>0</v>
      </c>
      <c r="D16" s="1">
        <f>VLOOKUP($A16,dlib,7,0)*(Físico!C16)</f>
        <v>0</v>
      </c>
      <c r="E16" s="1">
        <f>VLOOKUP($A16,dlib,7,0)*(Físico!D16)</f>
        <v>0</v>
      </c>
      <c r="F16" s="1">
        <f>VLOOKUP($A16,dlib,7,0)*(Físico!E16)</f>
        <v>0</v>
      </c>
      <c r="G16" s="1">
        <f>VLOOKUP($A16,dlib,7,0)*(Físico!F16)</f>
        <v>0</v>
      </c>
      <c r="H16" s="1">
        <f>VLOOKUP($A16,dlib,7,0)*(Físico!G16)</f>
        <v>0</v>
      </c>
      <c r="I16" s="1">
        <f>VLOOKUP($A16,dlib,7,0)*(Físico!H16)</f>
        <v>0</v>
      </c>
      <c r="J16" s="1">
        <f>VLOOKUP($A16,dlib,7,0)*(Físico!I16)</f>
        <v>0</v>
      </c>
      <c r="K16" s="1">
        <f>VLOOKUP($A16,dlib,7,0)*(Físico!J16)</f>
        <v>0</v>
      </c>
      <c r="L16" s="1">
        <f>VLOOKUP($A16,dlib,7,0)*(Físico!K16)</f>
        <v>0</v>
      </c>
      <c r="M16" s="1">
        <f>VLOOKUP($A16,dlib,7,0)*(Físico!L16)</f>
        <v>0</v>
      </c>
      <c r="N16" s="1">
        <f>VLOOKUP($A16,dlib,7,0)*(Físico!M16)</f>
        <v>0</v>
      </c>
      <c r="O16" s="1">
        <f>VLOOKUP($A16,dlib,7,0)*(Físico!N16)</f>
        <v>0</v>
      </c>
      <c r="P16" s="1">
        <f>VLOOKUP($A16,dlib,7,0)*(Físico!O16)</f>
        <v>0</v>
      </c>
      <c r="Q16" s="1">
        <f>VLOOKUP($A16,dlib,7,0)*(Físico!P16)</f>
        <v>0</v>
      </c>
      <c r="R16" s="1">
        <f>VLOOKUP($A16,dlib,7,0)*(Físico!Q16)</f>
        <v>0</v>
      </c>
      <c r="S16" s="1">
        <f>VLOOKUP($A16,dlib,7,0)*(Físico!R16)</f>
        <v>1112.83</v>
      </c>
      <c r="T16" s="1">
        <f>VLOOKUP($A16,dlib,7,0)*(Físico!S16)</f>
        <v>0</v>
      </c>
      <c r="U16" s="1">
        <f>VLOOKUP($A16,dlib,7,0)*(Físico!T16)</f>
        <v>0</v>
      </c>
      <c r="V16" s="1">
        <f>VLOOKUP($A16,dlib,7,0)*(Físico!U16)</f>
        <v>0</v>
      </c>
      <c r="W16" s="1">
        <f>VLOOKUP($A16,dlib,7,0)*(Físico!V16)</f>
        <v>0</v>
      </c>
      <c r="X16" s="1">
        <f>VLOOKUP($A16,dlib,7,0)*(Físico!W16)</f>
        <v>0</v>
      </c>
      <c r="Y16" s="1">
        <f>VLOOKUP($A16,dlib,7,0)*(Físico!X16)</f>
        <v>1112.83</v>
      </c>
      <c r="Z16" s="1">
        <f>VLOOKUP($A16,dlib,7,0)*(Físico!Y16)</f>
        <v>1112.83</v>
      </c>
      <c r="AA16" s="1">
        <f>VLOOKUP($A16,dlib,7,0)*(Físico!Z16)</f>
        <v>0</v>
      </c>
      <c r="AB16" s="1">
        <f t="shared" si="1"/>
        <v>3338.49</v>
      </c>
    </row>
    <row r="17" spans="1:28" x14ac:dyDescent="0.25">
      <c r="A17">
        <f t="shared" si="0"/>
        <v>405050194</v>
      </c>
      <c r="B17" t="s">
        <v>13</v>
      </c>
      <c r="C17" s="1">
        <f>VLOOKUP($A17,dlib,7,0)*(Físico!B17)</f>
        <v>0</v>
      </c>
      <c r="D17" s="1">
        <f>VLOOKUP($A17,dlib,7,0)*(Físico!C17)</f>
        <v>0</v>
      </c>
      <c r="E17" s="1">
        <f>VLOOKUP($A17,dlib,7,0)*(Físico!D17)</f>
        <v>0</v>
      </c>
      <c r="F17" s="1">
        <f>VLOOKUP($A17,dlib,7,0)*(Físico!E17)</f>
        <v>0</v>
      </c>
      <c r="G17" s="1">
        <f>VLOOKUP($A17,dlib,7,0)*(Físico!F17)</f>
        <v>0</v>
      </c>
      <c r="H17" s="1">
        <f>VLOOKUP($A17,dlib,7,0)*(Físico!G17)</f>
        <v>0</v>
      </c>
      <c r="I17" s="1">
        <f>VLOOKUP($A17,dlib,7,0)*(Físico!H17)</f>
        <v>0</v>
      </c>
      <c r="J17" s="1">
        <f>VLOOKUP($A17,dlib,7,0)*(Físico!I17)</f>
        <v>0</v>
      </c>
      <c r="K17" s="1">
        <f>VLOOKUP($A17,dlib,7,0)*(Físico!J17)</f>
        <v>0</v>
      </c>
      <c r="L17" s="1">
        <f>VLOOKUP($A17,dlib,7,0)*(Físico!K17)</f>
        <v>0</v>
      </c>
      <c r="M17" s="1">
        <f>VLOOKUP($A17,dlib,7,0)*(Físico!L17)</f>
        <v>0</v>
      </c>
      <c r="N17" s="1">
        <f>VLOOKUP($A17,dlib,7,0)*(Físico!M17)</f>
        <v>3600</v>
      </c>
      <c r="O17" s="1">
        <f>VLOOKUP($A17,dlib,7,0)*(Físico!N17)</f>
        <v>0</v>
      </c>
      <c r="P17" s="1">
        <f>VLOOKUP($A17,dlib,7,0)*(Físico!O17)</f>
        <v>13950</v>
      </c>
      <c r="Q17" s="1">
        <f>VLOOKUP($A17,dlib,7,0)*(Físico!P17)</f>
        <v>0</v>
      </c>
      <c r="R17" s="1">
        <f>VLOOKUP($A17,dlib,7,0)*(Físico!Q17)</f>
        <v>0</v>
      </c>
      <c r="S17" s="1">
        <f>VLOOKUP($A17,dlib,7,0)*(Físico!R17)</f>
        <v>0</v>
      </c>
      <c r="T17" s="1">
        <f>VLOOKUP($A17,dlib,7,0)*(Físico!S17)</f>
        <v>0</v>
      </c>
      <c r="U17" s="1">
        <f>VLOOKUP($A17,dlib,7,0)*(Físico!T17)</f>
        <v>0</v>
      </c>
      <c r="V17" s="1">
        <f>VLOOKUP($A17,dlib,7,0)*(Físico!U17)</f>
        <v>0</v>
      </c>
      <c r="W17" s="1">
        <f>VLOOKUP($A17,dlib,7,0)*(Físico!V17)</f>
        <v>0</v>
      </c>
      <c r="X17" s="1">
        <f>VLOOKUP($A17,dlib,7,0)*(Físico!W17)</f>
        <v>0</v>
      </c>
      <c r="Y17" s="1">
        <f>VLOOKUP($A17,dlib,7,0)*(Físico!X17)</f>
        <v>0</v>
      </c>
      <c r="Z17" s="1">
        <f>VLOOKUP($A17,dlib,7,0)*(Físico!Y17)</f>
        <v>0</v>
      </c>
      <c r="AA17" s="1">
        <f>VLOOKUP($A17,dlib,7,0)*(Físico!Z17)</f>
        <v>0</v>
      </c>
      <c r="AB17" s="1">
        <f t="shared" si="1"/>
        <v>17550</v>
      </c>
    </row>
    <row r="18" spans="1:28" x14ac:dyDescent="0.25">
      <c r="A18">
        <f t="shared" si="0"/>
        <v>405050216</v>
      </c>
      <c r="B18" t="s">
        <v>86</v>
      </c>
      <c r="C18" s="1">
        <f>VLOOKUP($A18,dlib,7,0)*(Físico!B18)</f>
        <v>0</v>
      </c>
      <c r="D18" s="1">
        <f>VLOOKUP($A18,dlib,7,0)*(Físico!C18)</f>
        <v>0</v>
      </c>
      <c r="E18" s="1">
        <f>VLOOKUP($A18,dlib,7,0)*(Físico!D18)</f>
        <v>0</v>
      </c>
      <c r="F18" s="1">
        <f>VLOOKUP($A18,dlib,7,0)*(Físico!E18)</f>
        <v>0</v>
      </c>
      <c r="G18" s="1">
        <f>VLOOKUP($A18,dlib,7,0)*(Físico!F18)</f>
        <v>0</v>
      </c>
      <c r="H18" s="1">
        <f>VLOOKUP($A18,dlib,7,0)*(Físico!G18)</f>
        <v>0</v>
      </c>
      <c r="I18" s="1">
        <f>VLOOKUP($A18,dlib,7,0)*(Físico!H18)</f>
        <v>0</v>
      </c>
      <c r="J18" s="1">
        <f>VLOOKUP($A18,dlib,7,0)*(Físico!I18)</f>
        <v>0</v>
      </c>
      <c r="K18" s="1">
        <f>VLOOKUP($A18,dlib,7,0)*(Físico!J18)</f>
        <v>0</v>
      </c>
      <c r="L18" s="1">
        <f>VLOOKUP($A18,dlib,7,0)*(Físico!K18)</f>
        <v>0</v>
      </c>
      <c r="M18" s="1">
        <f>VLOOKUP($A18,dlib,7,0)*(Físico!L18)</f>
        <v>0</v>
      </c>
      <c r="N18" s="1">
        <f>VLOOKUP($A18,dlib,7,0)*(Físico!M18)</f>
        <v>0</v>
      </c>
      <c r="O18" s="1">
        <f>VLOOKUP($A18,dlib,7,0)*(Físico!N18)</f>
        <v>0</v>
      </c>
      <c r="P18" s="1">
        <f>VLOOKUP($A18,dlib,7,0)*(Físico!O18)</f>
        <v>10853.010000000002</v>
      </c>
      <c r="Q18" s="1">
        <f>VLOOKUP($A18,dlib,7,0)*(Físico!P18)</f>
        <v>0</v>
      </c>
      <c r="R18" s="1">
        <f>VLOOKUP($A18,dlib,7,0)*(Físico!Q18)</f>
        <v>0</v>
      </c>
      <c r="S18" s="1">
        <f>VLOOKUP($A18,dlib,7,0)*(Físico!R18)</f>
        <v>0</v>
      </c>
      <c r="T18" s="1">
        <f>VLOOKUP($A18,dlib,7,0)*(Físico!S18)</f>
        <v>0</v>
      </c>
      <c r="U18" s="1">
        <f>VLOOKUP($A18,dlib,7,0)*(Físico!T18)</f>
        <v>0</v>
      </c>
      <c r="V18" s="1">
        <f>VLOOKUP($A18,dlib,7,0)*(Físico!U18)</f>
        <v>0</v>
      </c>
      <c r="W18" s="1">
        <f>VLOOKUP($A18,dlib,7,0)*(Físico!V18)</f>
        <v>0</v>
      </c>
      <c r="X18" s="1">
        <f>VLOOKUP($A18,dlib,7,0)*(Físico!W18)</f>
        <v>0</v>
      </c>
      <c r="Y18" s="1">
        <f>VLOOKUP($A18,dlib,7,0)*(Físico!X18)</f>
        <v>0</v>
      </c>
      <c r="Z18" s="1">
        <f>VLOOKUP($A18,dlib,7,0)*(Físico!Y18)</f>
        <v>0</v>
      </c>
      <c r="AA18" s="1">
        <f>VLOOKUP($A18,dlib,7,0)*(Físico!Z18)</f>
        <v>0</v>
      </c>
      <c r="AB18" s="1">
        <f t="shared" si="1"/>
        <v>10853.010000000002</v>
      </c>
    </row>
    <row r="19" spans="1:28" x14ac:dyDescent="0.25">
      <c r="A19">
        <f t="shared" si="0"/>
        <v>405050224</v>
      </c>
      <c r="B19" t="s">
        <v>14</v>
      </c>
      <c r="C19" s="1">
        <f>VLOOKUP($A19,dlib,7,0)*(Físico!B19)</f>
        <v>0</v>
      </c>
      <c r="D19" s="1">
        <f>VLOOKUP($A19,dlib,7,0)*(Físico!C19)</f>
        <v>0</v>
      </c>
      <c r="E19" s="1">
        <f>VLOOKUP($A19,dlib,7,0)*(Físico!D19)</f>
        <v>0</v>
      </c>
      <c r="F19" s="1">
        <f>VLOOKUP($A19,dlib,7,0)*(Físico!E19)</f>
        <v>3491.52</v>
      </c>
      <c r="G19" s="1">
        <f>VLOOKUP($A19,dlib,7,0)*(Físico!F19)</f>
        <v>0</v>
      </c>
      <c r="H19" s="1">
        <f>VLOOKUP($A19,dlib,7,0)*(Físico!G19)</f>
        <v>0</v>
      </c>
      <c r="I19" s="1">
        <f>VLOOKUP($A19,dlib,7,0)*(Físico!H19)</f>
        <v>34915.199999999997</v>
      </c>
      <c r="J19" s="1">
        <f>VLOOKUP($A19,dlib,7,0)*(Físico!I19)</f>
        <v>0</v>
      </c>
      <c r="K19" s="1">
        <f>VLOOKUP($A19,dlib,7,0)*(Físico!J19)</f>
        <v>0</v>
      </c>
      <c r="L19" s="1">
        <f>VLOOKUP($A19,dlib,7,0)*(Físico!K19)</f>
        <v>0</v>
      </c>
      <c r="M19" s="1">
        <f>VLOOKUP($A19,dlib,7,0)*(Físico!L19)</f>
        <v>0</v>
      </c>
      <c r="N19" s="1">
        <f>VLOOKUP($A19,dlib,7,0)*(Físico!M19)</f>
        <v>0</v>
      </c>
      <c r="O19" s="1">
        <f>VLOOKUP($A19,dlib,7,0)*(Físico!N19)</f>
        <v>0</v>
      </c>
      <c r="P19" s="1">
        <f>VLOOKUP($A19,dlib,7,0)*(Físico!O19)</f>
        <v>0</v>
      </c>
      <c r="Q19" s="1">
        <f>VLOOKUP($A19,dlib,7,0)*(Físico!P19)</f>
        <v>0</v>
      </c>
      <c r="R19" s="1">
        <f>VLOOKUP($A19,dlib,7,0)*(Físico!Q19)</f>
        <v>0</v>
      </c>
      <c r="S19" s="1">
        <f>VLOOKUP($A19,dlib,7,0)*(Físico!R19)</f>
        <v>0</v>
      </c>
      <c r="T19" s="1">
        <f>VLOOKUP($A19,dlib,7,0)*(Físico!S19)</f>
        <v>0</v>
      </c>
      <c r="U19" s="1">
        <f>VLOOKUP($A19,dlib,7,0)*(Físico!T19)</f>
        <v>0</v>
      </c>
      <c r="V19" s="1">
        <f>VLOOKUP($A19,dlib,7,0)*(Físico!U19)</f>
        <v>0</v>
      </c>
      <c r="W19" s="1">
        <f>VLOOKUP($A19,dlib,7,0)*(Físico!V19)</f>
        <v>0</v>
      </c>
      <c r="X19" s="1">
        <f>VLOOKUP($A19,dlib,7,0)*(Físico!W19)</f>
        <v>0</v>
      </c>
      <c r="Y19" s="1">
        <f>VLOOKUP($A19,dlib,7,0)*(Físico!X19)</f>
        <v>0</v>
      </c>
      <c r="Z19" s="1">
        <f>VLOOKUP($A19,dlib,7,0)*(Físico!Y19)</f>
        <v>0</v>
      </c>
      <c r="AA19" s="1">
        <f>VLOOKUP($A19,dlib,7,0)*(Físico!Z19)</f>
        <v>0</v>
      </c>
      <c r="AB19" s="1">
        <f t="shared" si="1"/>
        <v>38406.719999999994</v>
      </c>
    </row>
    <row r="20" spans="1:28" x14ac:dyDescent="0.25">
      <c r="A20">
        <f t="shared" si="0"/>
        <v>405050321</v>
      </c>
      <c r="B20" t="s">
        <v>15</v>
      </c>
      <c r="C20" s="1">
        <f>VLOOKUP($A20,dlib,7,0)*(Físico!B20)</f>
        <v>0</v>
      </c>
      <c r="D20" s="1">
        <f>VLOOKUP($A20,dlib,7,0)*(Físico!C20)</f>
        <v>0</v>
      </c>
      <c r="E20" s="1">
        <f>VLOOKUP($A20,dlib,7,0)*(Físico!D20)</f>
        <v>0</v>
      </c>
      <c r="F20" s="1">
        <f>VLOOKUP($A20,dlib,7,0)*(Físico!E20)</f>
        <v>0</v>
      </c>
      <c r="G20" s="1">
        <f>VLOOKUP($A20,dlib,7,0)*(Físico!F20)</f>
        <v>0</v>
      </c>
      <c r="H20" s="1">
        <f>VLOOKUP($A20,dlib,7,0)*(Físico!G20)</f>
        <v>0</v>
      </c>
      <c r="I20" s="1">
        <f>VLOOKUP($A20,dlib,7,0)*(Físico!H20)</f>
        <v>4491.75</v>
      </c>
      <c r="J20" s="1">
        <f>VLOOKUP($A20,dlib,7,0)*(Físico!I20)</f>
        <v>0</v>
      </c>
      <c r="K20" s="1">
        <f>VLOOKUP($A20,dlib,7,0)*(Físico!J20)</f>
        <v>0</v>
      </c>
      <c r="L20" s="1">
        <f>VLOOKUP($A20,dlib,7,0)*(Físico!K20)</f>
        <v>0</v>
      </c>
      <c r="M20" s="1">
        <f>VLOOKUP($A20,dlib,7,0)*(Físico!L20)</f>
        <v>0</v>
      </c>
      <c r="N20" s="1">
        <f>VLOOKUP($A20,dlib,7,0)*(Físico!M20)</f>
        <v>1796.7</v>
      </c>
      <c r="O20" s="1">
        <f>VLOOKUP($A20,dlib,7,0)*(Físico!N20)</f>
        <v>0</v>
      </c>
      <c r="P20" s="1">
        <f>VLOOKUP($A20,dlib,7,0)*(Físico!O20)</f>
        <v>0</v>
      </c>
      <c r="Q20" s="1">
        <f>VLOOKUP($A20,dlib,7,0)*(Físico!P20)</f>
        <v>0</v>
      </c>
      <c r="R20" s="1">
        <f>VLOOKUP($A20,dlib,7,0)*(Físico!Q20)</f>
        <v>1796.7</v>
      </c>
      <c r="S20" s="1">
        <f>VLOOKUP($A20,dlib,7,0)*(Físico!R20)</f>
        <v>0</v>
      </c>
      <c r="T20" s="1">
        <f>VLOOKUP($A20,dlib,7,0)*(Físico!S20)</f>
        <v>0</v>
      </c>
      <c r="U20" s="1">
        <f>VLOOKUP($A20,dlib,7,0)*(Físico!T20)</f>
        <v>0</v>
      </c>
      <c r="V20" s="1">
        <f>VLOOKUP($A20,dlib,7,0)*(Físico!U20)</f>
        <v>0</v>
      </c>
      <c r="W20" s="1">
        <f>VLOOKUP($A20,dlib,7,0)*(Físico!V20)</f>
        <v>0</v>
      </c>
      <c r="X20" s="1">
        <f>VLOOKUP($A20,dlib,7,0)*(Físico!W20)</f>
        <v>0</v>
      </c>
      <c r="Y20" s="1">
        <f>VLOOKUP($A20,dlib,7,0)*(Físico!X20)</f>
        <v>0</v>
      </c>
      <c r="Z20" s="1">
        <f>VLOOKUP($A20,dlib,7,0)*(Físico!Y20)</f>
        <v>0</v>
      </c>
      <c r="AA20" s="1">
        <f>VLOOKUP($A20,dlib,7,0)*(Físico!Z20)</f>
        <v>0</v>
      </c>
      <c r="AB20" s="1">
        <f t="shared" si="1"/>
        <v>8085.15</v>
      </c>
    </row>
    <row r="21" spans="1:28" x14ac:dyDescent="0.25">
      <c r="A21">
        <f t="shared" si="0"/>
        <v>405050372</v>
      </c>
      <c r="B21" t="s">
        <v>16</v>
      </c>
      <c r="C21" s="1">
        <f>VLOOKUP($A21,dlib,7,0)*(Físico!B21)</f>
        <v>6300</v>
      </c>
      <c r="D21" s="1">
        <f>VLOOKUP($A21,dlib,7,0)*(Físico!C21)</f>
        <v>92250</v>
      </c>
      <c r="E21" s="1">
        <f>VLOOKUP($A21,dlib,7,0)*(Físico!D21)</f>
        <v>139500</v>
      </c>
      <c r="F21" s="1">
        <f>VLOOKUP($A21,dlib,7,0)*(Físico!E21)</f>
        <v>89100</v>
      </c>
      <c r="G21" s="1">
        <f>VLOOKUP($A21,dlib,7,0)*(Físico!F21)</f>
        <v>13500</v>
      </c>
      <c r="H21" s="1">
        <f>VLOOKUP($A21,dlib,7,0)*(Físico!G21)</f>
        <v>4500</v>
      </c>
      <c r="I21" s="1">
        <f>VLOOKUP($A21,dlib,7,0)*(Físico!H21)</f>
        <v>14850</v>
      </c>
      <c r="J21" s="1">
        <f>VLOOKUP($A21,dlib,7,0)*(Físico!I21)</f>
        <v>0</v>
      </c>
      <c r="K21" s="1">
        <f>VLOOKUP($A21,dlib,7,0)*(Físico!J21)</f>
        <v>0</v>
      </c>
      <c r="L21" s="1">
        <f>VLOOKUP($A21,dlib,7,0)*(Físico!K21)</f>
        <v>60300</v>
      </c>
      <c r="M21" s="1">
        <f>VLOOKUP($A21,dlib,7,0)*(Físico!L21)</f>
        <v>6300</v>
      </c>
      <c r="N21" s="1">
        <f>VLOOKUP($A21,dlib,7,0)*(Físico!M21)</f>
        <v>38700</v>
      </c>
      <c r="O21" s="1">
        <f>VLOOKUP($A21,dlib,7,0)*(Físico!N21)</f>
        <v>0</v>
      </c>
      <c r="P21" s="1">
        <f>VLOOKUP($A21,dlib,7,0)*(Físico!O21)</f>
        <v>0</v>
      </c>
      <c r="Q21" s="1">
        <f>VLOOKUP($A21,dlib,7,0)*(Físico!P21)</f>
        <v>14850</v>
      </c>
      <c r="R21" s="1">
        <f>VLOOKUP($A21,dlib,7,0)*(Físico!Q21)</f>
        <v>0</v>
      </c>
      <c r="S21" s="1">
        <f>VLOOKUP($A21,dlib,7,0)*(Físico!R21)</f>
        <v>3150</v>
      </c>
      <c r="T21" s="1">
        <f>VLOOKUP($A21,dlib,7,0)*(Físico!S21)</f>
        <v>0</v>
      </c>
      <c r="U21" s="1">
        <f>VLOOKUP($A21,dlib,7,0)*(Físico!T21)</f>
        <v>29250</v>
      </c>
      <c r="V21" s="1">
        <f>VLOOKUP($A21,dlib,7,0)*(Físico!U21)</f>
        <v>48600</v>
      </c>
      <c r="W21" s="1">
        <f>VLOOKUP($A21,dlib,7,0)*(Físico!V21)</f>
        <v>8100</v>
      </c>
      <c r="X21" s="1">
        <f>VLOOKUP($A21,dlib,7,0)*(Físico!W21)</f>
        <v>0</v>
      </c>
      <c r="Y21" s="1">
        <f>VLOOKUP($A21,dlib,7,0)*(Físico!X21)</f>
        <v>36450</v>
      </c>
      <c r="Z21" s="1">
        <f>VLOOKUP($A21,dlib,7,0)*(Físico!Y21)</f>
        <v>135900</v>
      </c>
      <c r="AA21" s="1">
        <f>VLOOKUP($A21,dlib,7,0)*(Físico!Z21)</f>
        <v>104400</v>
      </c>
      <c r="AB21" s="1">
        <f t="shared" si="1"/>
        <v>846000</v>
      </c>
    </row>
    <row r="22" spans="1:28" x14ac:dyDescent="0.25">
      <c r="A22">
        <f t="shared" si="0"/>
        <v>409050083</v>
      </c>
      <c r="B22" t="s">
        <v>17</v>
      </c>
      <c r="C22" s="1">
        <f>VLOOKUP($A22,dlib,7,0)*(Físico!B22)</f>
        <v>0</v>
      </c>
      <c r="D22" s="1">
        <f>VLOOKUP($A22,dlib,7,0)*(Físico!C22)</f>
        <v>0</v>
      </c>
      <c r="E22" s="1">
        <f>VLOOKUP($A22,dlib,7,0)*(Físico!D22)</f>
        <v>0</v>
      </c>
      <c r="F22" s="1">
        <f>VLOOKUP($A22,dlib,7,0)*(Físico!E22)</f>
        <v>0</v>
      </c>
      <c r="G22" s="1">
        <f>VLOOKUP($A22,dlib,7,0)*(Físico!F22)</f>
        <v>0</v>
      </c>
      <c r="H22" s="1">
        <f>VLOOKUP($A22,dlib,7,0)*(Físico!G22)</f>
        <v>0</v>
      </c>
      <c r="I22" s="1">
        <f>VLOOKUP($A22,dlib,7,0)*(Físico!H22)</f>
        <v>0</v>
      </c>
      <c r="J22" s="1">
        <f>VLOOKUP($A22,dlib,7,0)*(Físico!I22)</f>
        <v>3286.8</v>
      </c>
      <c r="K22" s="1">
        <f>VLOOKUP($A22,dlib,7,0)*(Físico!J22)</f>
        <v>4601.5200000000004</v>
      </c>
      <c r="L22" s="1">
        <f>VLOOKUP($A22,dlib,7,0)*(Físico!K22)</f>
        <v>0</v>
      </c>
      <c r="M22" s="1">
        <f>VLOOKUP($A22,dlib,7,0)*(Físico!L22)</f>
        <v>0</v>
      </c>
      <c r="N22" s="1">
        <f>VLOOKUP($A22,dlib,7,0)*(Físico!M22)</f>
        <v>0</v>
      </c>
      <c r="O22" s="1">
        <f>VLOOKUP($A22,dlib,7,0)*(Físico!N22)</f>
        <v>0</v>
      </c>
      <c r="P22" s="1">
        <f>VLOOKUP($A22,dlib,7,0)*(Físico!O22)</f>
        <v>0</v>
      </c>
      <c r="Q22" s="1">
        <f>VLOOKUP($A22,dlib,7,0)*(Físico!P22)</f>
        <v>0</v>
      </c>
      <c r="R22" s="1">
        <f>VLOOKUP($A22,dlib,7,0)*(Físico!Q22)</f>
        <v>0</v>
      </c>
      <c r="S22" s="1">
        <f>VLOOKUP($A22,dlib,7,0)*(Físico!R22)</f>
        <v>0</v>
      </c>
      <c r="T22" s="1">
        <f>VLOOKUP($A22,dlib,7,0)*(Físico!S22)</f>
        <v>0</v>
      </c>
      <c r="U22" s="1">
        <f>VLOOKUP($A22,dlib,7,0)*(Físico!T22)</f>
        <v>0</v>
      </c>
      <c r="V22" s="1">
        <f>VLOOKUP($A22,dlib,7,0)*(Físico!U22)</f>
        <v>0</v>
      </c>
      <c r="W22" s="1">
        <f>VLOOKUP($A22,dlib,7,0)*(Físico!V22)</f>
        <v>0</v>
      </c>
      <c r="X22" s="1">
        <f>VLOOKUP($A22,dlib,7,0)*(Físico!W22)</f>
        <v>0</v>
      </c>
      <c r="Y22" s="1">
        <f>VLOOKUP($A22,dlib,7,0)*(Físico!X22)</f>
        <v>0</v>
      </c>
      <c r="Z22" s="1">
        <f>VLOOKUP($A22,dlib,7,0)*(Físico!Y22)</f>
        <v>0</v>
      </c>
      <c r="AA22" s="1">
        <f>VLOOKUP($A22,dlib,7,0)*(Físico!Z22)</f>
        <v>0</v>
      </c>
      <c r="AB22" s="1">
        <f t="shared" si="1"/>
        <v>7888.3200000000006</v>
      </c>
    </row>
    <row r="23" spans="1:28" x14ac:dyDescent="0.25">
      <c r="B23" t="s">
        <v>18</v>
      </c>
      <c r="C23" s="1">
        <f>SUM(C2:C22)</f>
        <v>8555.4</v>
      </c>
      <c r="D23" s="1">
        <f t="shared" ref="D23:AA23" si="2">SUM(D2:D22)</f>
        <v>92250</v>
      </c>
      <c r="E23" s="1">
        <f t="shared" si="2"/>
        <v>142196.64000000001</v>
      </c>
      <c r="F23" s="1">
        <f t="shared" si="2"/>
        <v>115596.6</v>
      </c>
      <c r="G23" s="1">
        <f t="shared" si="2"/>
        <v>13500</v>
      </c>
      <c r="H23" s="1">
        <f t="shared" si="2"/>
        <v>96143.679999999993</v>
      </c>
      <c r="I23" s="1">
        <f t="shared" si="2"/>
        <v>71399.289999999994</v>
      </c>
      <c r="J23" s="1">
        <f t="shared" si="2"/>
        <v>3286.8</v>
      </c>
      <c r="K23" s="1">
        <f t="shared" si="2"/>
        <v>5954.01</v>
      </c>
      <c r="L23" s="1">
        <f t="shared" si="2"/>
        <v>115181.1</v>
      </c>
      <c r="M23" s="1">
        <f t="shared" si="2"/>
        <v>19379.78</v>
      </c>
      <c r="N23" s="1">
        <f t="shared" si="2"/>
        <v>64833.06</v>
      </c>
      <c r="O23" s="1">
        <f t="shared" si="2"/>
        <v>3780</v>
      </c>
      <c r="P23" s="1">
        <f t="shared" si="2"/>
        <v>87435.860000000015</v>
      </c>
      <c r="Q23" s="1">
        <f t="shared" si="2"/>
        <v>22067.279999999999</v>
      </c>
      <c r="R23" s="1">
        <f t="shared" si="2"/>
        <v>1796.7</v>
      </c>
      <c r="S23" s="1">
        <f t="shared" si="2"/>
        <v>5616.07</v>
      </c>
      <c r="T23" s="1">
        <f t="shared" si="2"/>
        <v>6766.2</v>
      </c>
      <c r="U23" s="1">
        <f t="shared" si="2"/>
        <v>29250</v>
      </c>
      <c r="V23" s="1">
        <f t="shared" si="2"/>
        <v>100675.28</v>
      </c>
      <c r="W23" s="1">
        <f t="shared" si="2"/>
        <v>8100</v>
      </c>
      <c r="X23" s="1">
        <f t="shared" si="2"/>
        <v>7739.1</v>
      </c>
      <c r="Y23" s="1">
        <f t="shared" si="2"/>
        <v>45119.25</v>
      </c>
      <c r="Z23" s="1">
        <f t="shared" si="2"/>
        <v>161937.34</v>
      </c>
      <c r="AA23" s="1">
        <f t="shared" si="2"/>
        <v>123345.36</v>
      </c>
      <c r="AB23" s="1">
        <f>SUM(C23:AA23)</f>
        <v>1351904.8000000003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4B51B-A36B-4812-A4CC-943F586ACE71}">
  <dimension ref="A1:AA23"/>
  <sheetViews>
    <sheetView tabSelected="1" topLeftCell="J1" workbookViewId="0">
      <selection activeCell="AA23" sqref="AA23"/>
    </sheetView>
  </sheetViews>
  <sheetFormatPr defaultRowHeight="15" x14ac:dyDescent="0.25"/>
  <cols>
    <col min="1" max="1" width="11" customWidth="1"/>
    <col min="2" max="26" width="14.140625" customWidth="1"/>
    <col min="27" max="27" width="15.5703125" customWidth="1"/>
  </cols>
  <sheetData>
    <row r="1" spans="1:27" x14ac:dyDescent="0.25">
      <c r="A1" t="s">
        <v>0</v>
      </c>
      <c r="B1" t="s">
        <v>19</v>
      </c>
      <c r="C1" t="s">
        <v>87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88</v>
      </c>
      <c r="J1" t="s">
        <v>25</v>
      </c>
      <c r="K1" t="s">
        <v>89</v>
      </c>
      <c r="L1" t="s">
        <v>26</v>
      </c>
      <c r="M1" t="s">
        <v>27</v>
      </c>
      <c r="N1" t="s">
        <v>28</v>
      </c>
      <c r="O1" t="s">
        <v>90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35</v>
      </c>
      <c r="W1" t="s">
        <v>36</v>
      </c>
      <c r="X1" t="s">
        <v>37</v>
      </c>
      <c r="Y1" t="s">
        <v>38</v>
      </c>
      <c r="Z1" t="s">
        <v>91</v>
      </c>
      <c r="AA1" t="s">
        <v>18</v>
      </c>
    </row>
    <row r="2" spans="1:27" x14ac:dyDescent="0.25">
      <c r="A2" t="s">
        <v>1</v>
      </c>
      <c r="B2" s="1">
        <f>Financeiro!L2+Complemento!C2</f>
        <v>0</v>
      </c>
      <c r="C2" s="1">
        <f>Financeiro!M2+Complemento!D2</f>
        <v>0</v>
      </c>
      <c r="D2" s="1">
        <f>Financeiro!N2+Complemento!E2</f>
        <v>0</v>
      </c>
      <c r="E2" s="1">
        <f>Financeiro!O2+Complemento!F2</f>
        <v>0</v>
      </c>
      <c r="F2" s="1">
        <f>Financeiro!P2+Complemento!G2</f>
        <v>0</v>
      </c>
      <c r="G2" s="1">
        <f>Financeiro!Q2+Complemento!H2</f>
        <v>0</v>
      </c>
      <c r="H2" s="1">
        <f>Financeiro!R2+Complemento!I2</f>
        <v>0</v>
      </c>
      <c r="I2" s="1">
        <f>Financeiro!S2+Complemento!J2</f>
        <v>0</v>
      </c>
      <c r="J2" s="1">
        <f>Financeiro!T2+Complemento!K2</f>
        <v>0</v>
      </c>
      <c r="K2" s="1">
        <f>Financeiro!U2+Complemento!L2</f>
        <v>0</v>
      </c>
      <c r="L2" s="1">
        <f>Financeiro!V2+Complemento!M2</f>
        <v>1023.75</v>
      </c>
      <c r="M2" s="1">
        <f>Financeiro!W2+Complemento!N2</f>
        <v>5197.5</v>
      </c>
      <c r="N2" s="1">
        <f>Financeiro!X2+Complemento!O2</f>
        <v>6930</v>
      </c>
      <c r="O2" s="1">
        <f>Financeiro!Y2+Complemento!P2</f>
        <v>0</v>
      </c>
      <c r="P2" s="1">
        <f>Financeiro!Z2+Complemento!Q2</f>
        <v>0</v>
      </c>
      <c r="Q2" s="1">
        <f>Financeiro!AA2+Complemento!R2</f>
        <v>0</v>
      </c>
      <c r="R2" s="1">
        <f>Financeiro!AB2+Complemento!S2</f>
        <v>0</v>
      </c>
      <c r="S2" s="1">
        <f>Financeiro!AC2+Complemento!T2</f>
        <v>0</v>
      </c>
      <c r="T2" s="1">
        <f>Financeiro!AD2+Complemento!U2</f>
        <v>0</v>
      </c>
      <c r="U2" s="1">
        <f>Financeiro!AE2+Complemento!V2</f>
        <v>0</v>
      </c>
      <c r="V2" s="1">
        <f>Financeiro!AF2+Complemento!W2</f>
        <v>0</v>
      </c>
      <c r="W2" s="1">
        <f>Financeiro!AG2+Complemento!X2</f>
        <v>0</v>
      </c>
      <c r="X2" s="1">
        <f>Financeiro!AH2+Complemento!Y2</f>
        <v>0</v>
      </c>
      <c r="Y2" s="1">
        <f>Financeiro!AI2+Complemento!Z2</f>
        <v>0</v>
      </c>
      <c r="Z2" s="1">
        <f>Financeiro!AJ2+Complemento!AA2</f>
        <v>0</v>
      </c>
      <c r="AA2" s="1">
        <f>SUM(B2:Z2)</f>
        <v>13151.25</v>
      </c>
    </row>
    <row r="3" spans="1:27" x14ac:dyDescent="0.25">
      <c r="A3" t="s">
        <v>2</v>
      </c>
      <c r="B3" s="1">
        <f>Financeiro!L3+Complemento!C3</f>
        <v>0</v>
      </c>
      <c r="C3" s="1">
        <f>Financeiro!M3+Complemento!D3</f>
        <v>0</v>
      </c>
      <c r="D3" s="1">
        <f>Financeiro!N3+Complemento!E3</f>
        <v>0</v>
      </c>
      <c r="E3" s="1">
        <f>Financeiro!O3+Complemento!F3</f>
        <v>0</v>
      </c>
      <c r="F3" s="1">
        <f>Financeiro!P3+Complemento!G3</f>
        <v>0</v>
      </c>
      <c r="G3" s="1">
        <f>Financeiro!Q3+Complemento!H3</f>
        <v>0</v>
      </c>
      <c r="H3" s="1">
        <f>Financeiro!R3+Complemento!I3</f>
        <v>9655.24</v>
      </c>
      <c r="I3" s="1">
        <f>Financeiro!S3+Complemento!J3</f>
        <v>0</v>
      </c>
      <c r="J3" s="1">
        <f>Financeiro!T3+Complemento!K3</f>
        <v>0</v>
      </c>
      <c r="K3" s="1">
        <f>Financeiro!U3+Complemento!L3</f>
        <v>0</v>
      </c>
      <c r="L3" s="1">
        <f>Financeiro!V3+Complemento!M3</f>
        <v>0</v>
      </c>
      <c r="M3" s="1">
        <f>Financeiro!W3+Complemento!N3</f>
        <v>0</v>
      </c>
      <c r="N3" s="1">
        <f>Financeiro!X3+Complemento!O3</f>
        <v>0</v>
      </c>
      <c r="O3" s="1">
        <f>Financeiro!Y3+Complemento!P3</f>
        <v>0</v>
      </c>
      <c r="P3" s="1">
        <f>Financeiro!Z3+Complemento!Q3</f>
        <v>0</v>
      </c>
      <c r="Q3" s="1">
        <f>Financeiro!AA3+Complemento!R3</f>
        <v>0</v>
      </c>
      <c r="R3" s="1">
        <f>Financeiro!AB3+Complemento!S3</f>
        <v>0</v>
      </c>
      <c r="S3" s="1">
        <f>Financeiro!AC3+Complemento!T3</f>
        <v>0</v>
      </c>
      <c r="T3" s="1">
        <f>Financeiro!AD3+Complemento!U3</f>
        <v>0</v>
      </c>
      <c r="U3" s="1">
        <f>Financeiro!AE3+Complemento!V3</f>
        <v>0</v>
      </c>
      <c r="V3" s="1">
        <f>Financeiro!AF3+Complemento!W3</f>
        <v>0</v>
      </c>
      <c r="W3" s="1">
        <f>Financeiro!AG3+Complemento!X3</f>
        <v>0</v>
      </c>
      <c r="X3" s="1">
        <f>Financeiro!AH3+Complemento!Y3</f>
        <v>0</v>
      </c>
      <c r="Y3" s="1">
        <f>Financeiro!AI3+Complemento!Z3</f>
        <v>0</v>
      </c>
      <c r="Z3" s="1">
        <f>Financeiro!AJ3+Complemento!AA3</f>
        <v>0</v>
      </c>
      <c r="AA3" s="1">
        <f t="shared" ref="AA3:AA23" si="0">SUM(B3:Z3)</f>
        <v>9655.24</v>
      </c>
    </row>
    <row r="4" spans="1:27" x14ac:dyDescent="0.25">
      <c r="A4" t="s">
        <v>3</v>
      </c>
      <c r="B4" s="1">
        <f>Financeiro!L4+Complemento!C4</f>
        <v>0</v>
      </c>
      <c r="C4" s="1">
        <f>Financeiro!M4+Complemento!D4</f>
        <v>0</v>
      </c>
      <c r="D4" s="1">
        <f>Financeiro!N4+Complemento!E4</f>
        <v>0</v>
      </c>
      <c r="E4" s="1">
        <f>Financeiro!O4+Complemento!F4</f>
        <v>0</v>
      </c>
      <c r="F4" s="1">
        <f>Financeiro!P4+Complemento!G4</f>
        <v>0</v>
      </c>
      <c r="G4" s="1">
        <f>Financeiro!Q4+Complemento!H4</f>
        <v>0</v>
      </c>
      <c r="H4" s="1">
        <f>Financeiro!R4+Complemento!I4</f>
        <v>10264.32</v>
      </c>
      <c r="I4" s="1">
        <f>Financeiro!S4+Complemento!J4</f>
        <v>0</v>
      </c>
      <c r="J4" s="1">
        <f>Financeiro!T4+Complemento!K4</f>
        <v>0</v>
      </c>
      <c r="K4" s="1">
        <f>Financeiro!U4+Complemento!L4</f>
        <v>0</v>
      </c>
      <c r="L4" s="1">
        <f>Financeiro!V4+Complemento!M4</f>
        <v>0</v>
      </c>
      <c r="M4" s="1">
        <f>Financeiro!W4+Complemento!N4</f>
        <v>0</v>
      </c>
      <c r="N4" s="1">
        <f>Financeiro!X4+Complemento!O4</f>
        <v>0</v>
      </c>
      <c r="O4" s="1">
        <f>Financeiro!Y4+Complemento!P4</f>
        <v>0</v>
      </c>
      <c r="P4" s="1">
        <f>Financeiro!Z4+Complemento!Q4</f>
        <v>0</v>
      </c>
      <c r="Q4" s="1">
        <f>Financeiro!AA4+Complemento!R4</f>
        <v>0</v>
      </c>
      <c r="R4" s="1">
        <f>Financeiro!AB4+Complemento!S4</f>
        <v>0</v>
      </c>
      <c r="S4" s="1">
        <f>Financeiro!AC4+Complemento!T4</f>
        <v>0</v>
      </c>
      <c r="T4" s="1">
        <f>Financeiro!AD4+Complemento!U4</f>
        <v>0</v>
      </c>
      <c r="U4" s="1">
        <f>Financeiro!AE4+Complemento!V4</f>
        <v>0</v>
      </c>
      <c r="V4" s="1">
        <f>Financeiro!AF4+Complemento!W4</f>
        <v>0</v>
      </c>
      <c r="W4" s="1">
        <f>Financeiro!AG4+Complemento!X4</f>
        <v>0</v>
      </c>
      <c r="X4" s="1">
        <f>Financeiro!AH4+Complemento!Y4</f>
        <v>0</v>
      </c>
      <c r="Y4" s="1">
        <f>Financeiro!AI4+Complemento!Z4</f>
        <v>0</v>
      </c>
      <c r="Z4" s="1">
        <f>Financeiro!AJ4+Complemento!AA4</f>
        <v>0</v>
      </c>
      <c r="AA4" s="1">
        <f t="shared" si="0"/>
        <v>10264.32</v>
      </c>
    </row>
    <row r="5" spans="1:27" x14ac:dyDescent="0.25">
      <c r="A5" t="s">
        <v>4</v>
      </c>
      <c r="B5" s="1">
        <f>Financeiro!L5+Complemento!C5</f>
        <v>0</v>
      </c>
      <c r="C5" s="1">
        <f>Financeiro!M5+Complemento!D5</f>
        <v>0</v>
      </c>
      <c r="D5" s="1">
        <f>Financeiro!N5+Complemento!E5</f>
        <v>0</v>
      </c>
      <c r="E5" s="1">
        <f>Financeiro!O5+Complemento!F5</f>
        <v>0</v>
      </c>
      <c r="F5" s="1">
        <f>Financeiro!P5+Complemento!G5</f>
        <v>0</v>
      </c>
      <c r="G5" s="1">
        <f>Financeiro!Q5+Complemento!H5</f>
        <v>19941.12</v>
      </c>
      <c r="H5" s="1">
        <f>Financeiro!R5+Complemento!I5</f>
        <v>0</v>
      </c>
      <c r="I5" s="1">
        <f>Financeiro!S5+Complemento!J5</f>
        <v>0</v>
      </c>
      <c r="J5" s="1">
        <f>Financeiro!T5+Complemento!K5</f>
        <v>0</v>
      </c>
      <c r="K5" s="1">
        <f>Financeiro!U5+Complemento!L5</f>
        <v>0</v>
      </c>
      <c r="L5" s="1">
        <f>Financeiro!V5+Complemento!M5</f>
        <v>0</v>
      </c>
      <c r="M5" s="1">
        <f>Financeiro!W5+Complemento!N5</f>
        <v>0</v>
      </c>
      <c r="N5" s="1">
        <f>Financeiro!X5+Complemento!O5</f>
        <v>0</v>
      </c>
      <c r="O5" s="1">
        <f>Financeiro!Y5+Complemento!P5</f>
        <v>0</v>
      </c>
      <c r="P5" s="1">
        <f>Financeiro!Z5+Complemento!Q5</f>
        <v>0</v>
      </c>
      <c r="Q5" s="1">
        <f>Financeiro!AA5+Complemento!R5</f>
        <v>0</v>
      </c>
      <c r="R5" s="1">
        <f>Financeiro!AB5+Complemento!S5</f>
        <v>0</v>
      </c>
      <c r="S5" s="1">
        <f>Financeiro!AC5+Complemento!T5</f>
        <v>0</v>
      </c>
      <c r="T5" s="1">
        <f>Financeiro!AD5+Complemento!U5</f>
        <v>0</v>
      </c>
      <c r="U5" s="1">
        <f>Financeiro!AE5+Complemento!V5</f>
        <v>0</v>
      </c>
      <c r="V5" s="1">
        <f>Financeiro!AF5+Complemento!W5</f>
        <v>0</v>
      </c>
      <c r="W5" s="1">
        <f>Financeiro!AG5+Complemento!X5</f>
        <v>0</v>
      </c>
      <c r="X5" s="1">
        <f>Financeiro!AH5+Complemento!Y5</f>
        <v>0</v>
      </c>
      <c r="Y5" s="1">
        <f>Financeiro!AI5+Complemento!Z5</f>
        <v>0</v>
      </c>
      <c r="Z5" s="1">
        <f>Financeiro!AJ5+Complemento!AA5</f>
        <v>0</v>
      </c>
      <c r="AA5" s="1">
        <f t="shared" si="0"/>
        <v>19941.12</v>
      </c>
    </row>
    <row r="6" spans="1:27" x14ac:dyDescent="0.25">
      <c r="A6" t="s">
        <v>83</v>
      </c>
      <c r="B6" s="1">
        <f>Financeiro!L6+Complemento!C6</f>
        <v>0</v>
      </c>
      <c r="C6" s="1">
        <f>Financeiro!M6+Complemento!D6</f>
        <v>0</v>
      </c>
      <c r="D6" s="1">
        <f>Financeiro!N6+Complemento!E6</f>
        <v>0</v>
      </c>
      <c r="E6" s="1">
        <f>Financeiro!O6+Complemento!F6</f>
        <v>0</v>
      </c>
      <c r="F6" s="1">
        <f>Financeiro!P6+Complemento!G6</f>
        <v>0</v>
      </c>
      <c r="G6" s="1">
        <f>Financeiro!Q6+Complemento!H6</f>
        <v>0</v>
      </c>
      <c r="H6" s="1">
        <f>Financeiro!R6+Complemento!I6</f>
        <v>0</v>
      </c>
      <c r="I6" s="1">
        <f>Financeiro!S6+Complemento!J6</f>
        <v>0</v>
      </c>
      <c r="J6" s="1">
        <f>Financeiro!T6+Complemento!K6</f>
        <v>0</v>
      </c>
      <c r="K6" s="1">
        <f>Financeiro!U6+Complemento!L6</f>
        <v>0</v>
      </c>
      <c r="L6" s="1">
        <f>Financeiro!V6+Complemento!M6</f>
        <v>0</v>
      </c>
      <c r="M6" s="1">
        <f>Financeiro!W6+Complemento!N6</f>
        <v>7006.92</v>
      </c>
      <c r="N6" s="1">
        <f>Financeiro!X6+Complemento!O6</f>
        <v>0</v>
      </c>
      <c r="O6" s="1">
        <f>Financeiro!Y6+Complemento!P6</f>
        <v>0</v>
      </c>
      <c r="P6" s="1">
        <f>Financeiro!Z6+Complemento!Q6</f>
        <v>0</v>
      </c>
      <c r="Q6" s="1">
        <f>Financeiro!AA6+Complemento!R6</f>
        <v>0</v>
      </c>
      <c r="R6" s="1">
        <f>Financeiro!AB6+Complemento!S6</f>
        <v>0</v>
      </c>
      <c r="S6" s="1">
        <f>Financeiro!AC6+Complemento!T6</f>
        <v>0</v>
      </c>
      <c r="T6" s="1">
        <f>Financeiro!AD6+Complemento!U6</f>
        <v>0</v>
      </c>
      <c r="U6" s="1">
        <f>Financeiro!AE6+Complemento!V6</f>
        <v>0</v>
      </c>
      <c r="V6" s="1">
        <f>Financeiro!AF6+Complemento!W6</f>
        <v>0</v>
      </c>
      <c r="W6" s="1">
        <f>Financeiro!AG6+Complemento!X6</f>
        <v>0</v>
      </c>
      <c r="X6" s="1">
        <f>Financeiro!AH6+Complemento!Y6</f>
        <v>0</v>
      </c>
      <c r="Y6" s="1">
        <f>Financeiro!AI6+Complemento!Z6</f>
        <v>0</v>
      </c>
      <c r="Z6" s="1">
        <f>Financeiro!AJ6+Complemento!AA6</f>
        <v>0</v>
      </c>
      <c r="AA6" s="1">
        <f t="shared" si="0"/>
        <v>7006.92</v>
      </c>
    </row>
    <row r="7" spans="1:27" x14ac:dyDescent="0.25">
      <c r="A7" t="s">
        <v>5</v>
      </c>
      <c r="B7" s="1">
        <f>Financeiro!L7+Complemento!C7</f>
        <v>0</v>
      </c>
      <c r="C7" s="1">
        <f>Financeiro!M7+Complemento!D7</f>
        <v>0</v>
      </c>
      <c r="D7" s="1">
        <f>Financeiro!N7+Complemento!E7</f>
        <v>0</v>
      </c>
      <c r="E7" s="1">
        <f>Financeiro!O7+Complemento!F7</f>
        <v>0</v>
      </c>
      <c r="F7" s="1">
        <f>Financeiro!P7+Complemento!G7</f>
        <v>0</v>
      </c>
      <c r="G7" s="1">
        <f>Financeiro!Q7+Complemento!H7</f>
        <v>0</v>
      </c>
      <c r="H7" s="1">
        <f>Financeiro!R7+Complemento!I7</f>
        <v>0</v>
      </c>
      <c r="I7" s="1">
        <f>Financeiro!S7+Complemento!J7</f>
        <v>0</v>
      </c>
      <c r="J7" s="1">
        <f>Financeiro!T7+Complemento!K7</f>
        <v>0</v>
      </c>
      <c r="K7" s="1">
        <f>Financeiro!U7+Complemento!L7</f>
        <v>109762.2</v>
      </c>
      <c r="L7" s="1">
        <f>Financeiro!V7+Complemento!M7</f>
        <v>0</v>
      </c>
      <c r="M7" s="1">
        <f>Financeiro!W7+Complemento!N7</f>
        <v>7532.6999999999989</v>
      </c>
      <c r="N7" s="1">
        <f>Financeiro!X7+Complemento!O7</f>
        <v>0</v>
      </c>
      <c r="O7" s="1">
        <f>Financeiro!Y7+Complemento!P7</f>
        <v>50576.7</v>
      </c>
      <c r="P7" s="1">
        <f>Financeiro!Z7+Complemento!Q7</f>
        <v>0</v>
      </c>
      <c r="Q7" s="1">
        <f>Financeiro!AA7+Complemento!R7</f>
        <v>0</v>
      </c>
      <c r="R7" s="1">
        <f>Financeiro!AB7+Complemento!S7</f>
        <v>0</v>
      </c>
      <c r="S7" s="1">
        <f>Financeiro!AC7+Complemento!T7</f>
        <v>0</v>
      </c>
      <c r="T7" s="1">
        <f>Financeiro!AD7+Complemento!U7</f>
        <v>0</v>
      </c>
      <c r="U7" s="1">
        <f>Financeiro!AE7+Complemento!V7</f>
        <v>0</v>
      </c>
      <c r="V7" s="1">
        <f>Financeiro!AF7+Complemento!W7</f>
        <v>0</v>
      </c>
      <c r="W7" s="1">
        <f>Financeiro!AG7+Complemento!X7</f>
        <v>6456.6</v>
      </c>
      <c r="X7" s="1">
        <f>Financeiro!AH7+Complemento!Y7</f>
        <v>0</v>
      </c>
      <c r="Y7" s="1">
        <f>Financeiro!AI7+Complemento!Z7</f>
        <v>0</v>
      </c>
      <c r="Z7" s="1">
        <f>Financeiro!AJ7+Complemento!AA7</f>
        <v>0</v>
      </c>
      <c r="AA7" s="1">
        <f t="shared" si="0"/>
        <v>174328.19999999998</v>
      </c>
    </row>
    <row r="8" spans="1:27" x14ac:dyDescent="0.25">
      <c r="A8" t="s">
        <v>6</v>
      </c>
      <c r="B8" s="1">
        <f>Financeiro!L8+Complemento!C8</f>
        <v>0</v>
      </c>
      <c r="C8" s="1">
        <f>Financeiro!M8+Complemento!D8</f>
        <v>0</v>
      </c>
      <c r="D8" s="1">
        <f>Financeiro!N8+Complemento!E8</f>
        <v>0</v>
      </c>
      <c r="E8" s="1">
        <f>Financeiro!O8+Complemento!F8</f>
        <v>0</v>
      </c>
      <c r="F8" s="1">
        <f>Financeiro!P8+Complemento!G8</f>
        <v>0</v>
      </c>
      <c r="G8" s="1">
        <f>Financeiro!Q8+Complemento!H8</f>
        <v>0</v>
      </c>
      <c r="H8" s="1">
        <f>Financeiro!R8+Complemento!I8</f>
        <v>7621.6</v>
      </c>
      <c r="I8" s="1">
        <f>Financeiro!S8+Complemento!J8</f>
        <v>0</v>
      </c>
      <c r="J8" s="1">
        <f>Financeiro!T8+Complemento!K8</f>
        <v>0</v>
      </c>
      <c r="K8" s="1">
        <f>Financeiro!U8+Complemento!L8</f>
        <v>0</v>
      </c>
      <c r="L8" s="1">
        <f>Financeiro!V8+Complemento!M8</f>
        <v>0</v>
      </c>
      <c r="M8" s="1">
        <f>Financeiro!W8+Complemento!N8</f>
        <v>0</v>
      </c>
      <c r="N8" s="1">
        <f>Financeiro!X8+Complemento!O8</f>
        <v>0</v>
      </c>
      <c r="O8" s="1">
        <f>Financeiro!Y8+Complemento!P8</f>
        <v>0</v>
      </c>
      <c r="P8" s="1">
        <f>Financeiro!Z8+Complemento!Q8</f>
        <v>0</v>
      </c>
      <c r="Q8" s="1">
        <f>Financeiro!AA8+Complemento!R8</f>
        <v>0</v>
      </c>
      <c r="R8" s="1">
        <f>Financeiro!AB8+Complemento!S8</f>
        <v>0</v>
      </c>
      <c r="S8" s="1">
        <f>Financeiro!AC8+Complemento!T8</f>
        <v>0</v>
      </c>
      <c r="T8" s="1">
        <f>Financeiro!AD8+Complemento!U8</f>
        <v>0</v>
      </c>
      <c r="U8" s="1">
        <f>Financeiro!AE8+Complemento!V8</f>
        <v>0</v>
      </c>
      <c r="V8" s="1">
        <f>Financeiro!AF8+Complemento!W8</f>
        <v>0</v>
      </c>
      <c r="W8" s="1">
        <f>Financeiro!AG8+Complemento!X8</f>
        <v>0</v>
      </c>
      <c r="X8" s="1">
        <f>Financeiro!AH8+Complemento!Y8</f>
        <v>0</v>
      </c>
      <c r="Y8" s="1">
        <f>Financeiro!AI8+Complemento!Z8</f>
        <v>3810.8</v>
      </c>
      <c r="Z8" s="1">
        <f>Financeiro!AJ8+Complemento!AA8</f>
        <v>0</v>
      </c>
      <c r="AA8" s="1">
        <f t="shared" si="0"/>
        <v>11432.400000000001</v>
      </c>
    </row>
    <row r="9" spans="1:27" x14ac:dyDescent="0.25">
      <c r="A9" t="s">
        <v>7</v>
      </c>
      <c r="B9" s="1">
        <f>Financeiro!L9+Complemento!C9</f>
        <v>0</v>
      </c>
      <c r="C9" s="1">
        <f>Financeiro!M9+Complemento!D9</f>
        <v>0</v>
      </c>
      <c r="D9" s="1">
        <f>Financeiro!N9+Complemento!E9</f>
        <v>0</v>
      </c>
      <c r="E9" s="1">
        <f>Financeiro!O9+Complemento!F9</f>
        <v>0</v>
      </c>
      <c r="F9" s="1">
        <f>Financeiro!P9+Complemento!G9</f>
        <v>0</v>
      </c>
      <c r="G9" s="1">
        <f>Financeiro!Q9+Complemento!H9</f>
        <v>0</v>
      </c>
      <c r="H9" s="1">
        <f>Financeiro!R9+Complemento!I9</f>
        <v>0</v>
      </c>
      <c r="I9" s="1">
        <f>Financeiro!S9+Complemento!J9</f>
        <v>0</v>
      </c>
      <c r="J9" s="1">
        <f>Financeiro!T9+Complemento!K9</f>
        <v>0</v>
      </c>
      <c r="K9" s="1">
        <f>Financeiro!U9+Complemento!L9</f>
        <v>0</v>
      </c>
      <c r="L9" s="1">
        <f>Financeiro!V9+Complemento!M9</f>
        <v>0</v>
      </c>
      <c r="M9" s="1">
        <f>Financeiro!W9+Complemento!N9</f>
        <v>3874.1400000000003</v>
      </c>
      <c r="N9" s="1">
        <f>Financeiro!X9+Complemento!O9</f>
        <v>0</v>
      </c>
      <c r="O9" s="1">
        <f>Financeiro!Y9+Complemento!P9</f>
        <v>1291.3799999999999</v>
      </c>
      <c r="P9" s="1">
        <f>Financeiro!Z9+Complemento!Q9</f>
        <v>0</v>
      </c>
      <c r="Q9" s="1">
        <f>Financeiro!AA9+Complemento!R9</f>
        <v>0</v>
      </c>
      <c r="R9" s="1">
        <f>Financeiro!AB9+Complemento!S9</f>
        <v>0</v>
      </c>
      <c r="S9" s="1">
        <f>Financeiro!AC9+Complemento!T9</f>
        <v>0</v>
      </c>
      <c r="T9" s="1">
        <f>Financeiro!AD9+Complemento!U9</f>
        <v>0</v>
      </c>
      <c r="U9" s="1">
        <f>Financeiro!AE9+Complemento!V9</f>
        <v>43906.92</v>
      </c>
      <c r="V9" s="1">
        <f>Financeiro!AF9+Complemento!W9</f>
        <v>0</v>
      </c>
      <c r="W9" s="1">
        <f>Financeiro!AG9+Complemento!X9</f>
        <v>0</v>
      </c>
      <c r="X9" s="1">
        <f>Financeiro!AH9+Complemento!Y9</f>
        <v>0</v>
      </c>
      <c r="Y9" s="1">
        <f>Financeiro!AI9+Complemento!Z9</f>
        <v>0</v>
      </c>
      <c r="Z9" s="1">
        <f>Financeiro!AJ9+Complemento!AA9</f>
        <v>0</v>
      </c>
      <c r="AA9" s="1">
        <f t="shared" si="0"/>
        <v>49072.44</v>
      </c>
    </row>
    <row r="10" spans="1:27" x14ac:dyDescent="0.25">
      <c r="A10" t="s">
        <v>84</v>
      </c>
      <c r="B10" s="1">
        <f>Financeiro!L10+Complemento!C10</f>
        <v>0</v>
      </c>
      <c r="C10" s="1">
        <f>Financeiro!M10+Complemento!D10</f>
        <v>0</v>
      </c>
      <c r="D10" s="1">
        <f>Financeiro!N10+Complemento!E10</f>
        <v>0</v>
      </c>
      <c r="E10" s="1">
        <f>Financeiro!O10+Complemento!F10</f>
        <v>0</v>
      </c>
      <c r="F10" s="1">
        <f>Financeiro!P10+Complemento!G10</f>
        <v>0</v>
      </c>
      <c r="G10" s="1">
        <f>Financeiro!Q10+Complemento!H10</f>
        <v>0</v>
      </c>
      <c r="H10" s="1">
        <f>Financeiro!R10+Complemento!I10</f>
        <v>0</v>
      </c>
      <c r="I10" s="1">
        <f>Financeiro!S10+Complemento!J10</f>
        <v>0</v>
      </c>
      <c r="J10" s="1">
        <f>Financeiro!T10+Complemento!K10</f>
        <v>0</v>
      </c>
      <c r="K10" s="1">
        <f>Financeiro!U10+Complemento!L10</f>
        <v>0</v>
      </c>
      <c r="L10" s="1">
        <f>Financeiro!V10+Complemento!M10</f>
        <v>0</v>
      </c>
      <c r="M10" s="1">
        <f>Financeiro!W10+Complemento!N10</f>
        <v>0</v>
      </c>
      <c r="N10" s="1">
        <f>Financeiro!X10+Complemento!O10</f>
        <v>0</v>
      </c>
      <c r="O10" s="1">
        <f>Financeiro!Y10+Complemento!P10</f>
        <v>0</v>
      </c>
      <c r="P10" s="1">
        <f>Financeiro!Z10+Complemento!Q10</f>
        <v>0</v>
      </c>
      <c r="Q10" s="1">
        <f>Financeiro!AA10+Complemento!R10</f>
        <v>0</v>
      </c>
      <c r="R10" s="1">
        <f>Financeiro!AB10+Complemento!S10</f>
        <v>0</v>
      </c>
      <c r="S10" s="1">
        <f>Financeiro!AC10+Complemento!T10</f>
        <v>0</v>
      </c>
      <c r="T10" s="1">
        <f>Financeiro!AD10+Complemento!U10</f>
        <v>0</v>
      </c>
      <c r="U10" s="1">
        <f>Financeiro!AE10+Complemento!V10</f>
        <v>0</v>
      </c>
      <c r="V10" s="1">
        <f>Financeiro!AF10+Complemento!W10</f>
        <v>0</v>
      </c>
      <c r="W10" s="1">
        <f>Financeiro!AG10+Complemento!X10</f>
        <v>0</v>
      </c>
      <c r="X10" s="1">
        <f>Financeiro!AH10+Complemento!Y10</f>
        <v>5077.1400000000003</v>
      </c>
      <c r="Y10" s="1">
        <f>Financeiro!AI10+Complemento!Z10</f>
        <v>2538.5700000000002</v>
      </c>
      <c r="Z10" s="1">
        <f>Financeiro!AJ10+Complemento!AA10</f>
        <v>0</v>
      </c>
      <c r="AA10" s="1">
        <f t="shared" si="0"/>
        <v>7615.7100000000009</v>
      </c>
    </row>
    <row r="11" spans="1:27" x14ac:dyDescent="0.25">
      <c r="A11" t="s">
        <v>8</v>
      </c>
      <c r="B11" s="1">
        <f>Financeiro!L11+Complemento!C11</f>
        <v>0</v>
      </c>
      <c r="C11" s="1">
        <f>Financeiro!M11+Complemento!D11</f>
        <v>0</v>
      </c>
      <c r="D11" s="1">
        <f>Financeiro!N11+Complemento!E11</f>
        <v>8089.92</v>
      </c>
      <c r="E11" s="1">
        <f>Financeiro!O11+Complemento!F11</f>
        <v>0</v>
      </c>
      <c r="F11" s="1">
        <f>Financeiro!P11+Complemento!G11</f>
        <v>0</v>
      </c>
      <c r="G11" s="1">
        <f>Financeiro!Q11+Complemento!H11</f>
        <v>211686.24</v>
      </c>
      <c r="H11" s="1">
        <f>Financeiro!R11+Complemento!I11</f>
        <v>1797.76</v>
      </c>
      <c r="I11" s="1">
        <f>Financeiro!S11+Complemento!J11</f>
        <v>0</v>
      </c>
      <c r="J11" s="1">
        <f>Financeiro!T11+Complemento!K11</f>
        <v>2696.64</v>
      </c>
      <c r="K11" s="1">
        <f>Financeiro!U11+Complemento!L11</f>
        <v>0</v>
      </c>
      <c r="L11" s="1">
        <f>Financeiro!V11+Complemento!M11</f>
        <v>18876.48</v>
      </c>
      <c r="M11" s="1">
        <f>Financeiro!W11+Complemento!N11</f>
        <v>2696.64</v>
      </c>
      <c r="N11" s="1">
        <f>Financeiro!X11+Complemento!O11</f>
        <v>0</v>
      </c>
      <c r="O11" s="1">
        <f>Financeiro!Y11+Complemento!P11</f>
        <v>0</v>
      </c>
      <c r="P11" s="1">
        <f>Financeiro!Z11+Complemento!Q11</f>
        <v>0</v>
      </c>
      <c r="Q11" s="1">
        <f>Financeiro!AA11+Complemento!R11</f>
        <v>0</v>
      </c>
      <c r="R11" s="1">
        <f>Financeiro!AB11+Complemento!S11</f>
        <v>0</v>
      </c>
      <c r="S11" s="1">
        <f>Financeiro!AC11+Complemento!T11</f>
        <v>0</v>
      </c>
      <c r="T11" s="1">
        <f>Financeiro!AD11+Complemento!U11</f>
        <v>0</v>
      </c>
      <c r="U11" s="1">
        <f>Financeiro!AE11+Complemento!V11</f>
        <v>0</v>
      </c>
      <c r="V11" s="1">
        <f>Financeiro!AF11+Complemento!W11</f>
        <v>0</v>
      </c>
      <c r="W11" s="1">
        <f>Financeiro!AG11+Complemento!X11</f>
        <v>0</v>
      </c>
      <c r="X11" s="1">
        <f>Financeiro!AH11+Complemento!Y11</f>
        <v>0</v>
      </c>
      <c r="Y11" s="1">
        <f>Financeiro!AI11+Complemento!Z11</f>
        <v>0</v>
      </c>
      <c r="Z11" s="1">
        <f>Financeiro!AJ11+Complemento!AA11</f>
        <v>0</v>
      </c>
      <c r="AA11" s="1">
        <f t="shared" si="0"/>
        <v>245843.68000000005</v>
      </c>
    </row>
    <row r="12" spans="1:27" x14ac:dyDescent="0.25">
      <c r="A12" t="s">
        <v>9</v>
      </c>
      <c r="B12" s="1">
        <f>Financeiro!L12+Complemento!C12</f>
        <v>0</v>
      </c>
      <c r="C12" s="1">
        <f>Financeiro!M12+Complemento!D12</f>
        <v>0</v>
      </c>
      <c r="D12" s="1">
        <f>Financeiro!N12+Complemento!E12</f>
        <v>0</v>
      </c>
      <c r="E12" s="1">
        <f>Financeiro!O12+Complemento!F12</f>
        <v>0</v>
      </c>
      <c r="F12" s="1">
        <f>Financeiro!P12+Complemento!G12</f>
        <v>0</v>
      </c>
      <c r="G12" s="1">
        <f>Financeiro!Q12+Complemento!H12</f>
        <v>0</v>
      </c>
      <c r="H12" s="1">
        <f>Financeiro!R12+Complemento!I12</f>
        <v>0</v>
      </c>
      <c r="I12" s="1">
        <f>Financeiro!S12+Complemento!J12</f>
        <v>0</v>
      </c>
      <c r="J12" s="1">
        <f>Financeiro!T12+Complemento!K12</f>
        <v>1360.8200000000002</v>
      </c>
      <c r="K12" s="1">
        <f>Financeiro!U12+Complemento!L12</f>
        <v>0</v>
      </c>
      <c r="L12" s="1">
        <f>Financeiro!V12+Complemento!M12</f>
        <v>0</v>
      </c>
      <c r="M12" s="1">
        <f>Financeiro!W12+Complemento!N12</f>
        <v>0</v>
      </c>
      <c r="N12" s="1">
        <f>Financeiro!X12+Complemento!O12</f>
        <v>0</v>
      </c>
      <c r="O12" s="1">
        <f>Financeiro!Y12+Complemento!P12</f>
        <v>0</v>
      </c>
      <c r="P12" s="1">
        <f>Financeiro!Z12+Complemento!Q12</f>
        <v>0</v>
      </c>
      <c r="Q12" s="1">
        <f>Financeiro!AA12+Complemento!R12</f>
        <v>0</v>
      </c>
      <c r="R12" s="1">
        <f>Financeiro!AB12+Complemento!S12</f>
        <v>0</v>
      </c>
      <c r="S12" s="1">
        <f>Financeiro!AC12+Complemento!T12</f>
        <v>0</v>
      </c>
      <c r="T12" s="1">
        <f>Financeiro!AD12+Complemento!U12</f>
        <v>0</v>
      </c>
      <c r="U12" s="1">
        <f>Financeiro!AE12+Complemento!V12</f>
        <v>0</v>
      </c>
      <c r="V12" s="1">
        <f>Financeiro!AF12+Complemento!W12</f>
        <v>0</v>
      </c>
      <c r="W12" s="1">
        <f>Financeiro!AG12+Complemento!X12</f>
        <v>0</v>
      </c>
      <c r="X12" s="1">
        <f>Financeiro!AH12+Complemento!Y12</f>
        <v>0</v>
      </c>
      <c r="Y12" s="1">
        <f>Financeiro!AI12+Complemento!Z12</f>
        <v>0</v>
      </c>
      <c r="Z12" s="1">
        <f>Financeiro!AJ12+Complemento!AA12</f>
        <v>0</v>
      </c>
      <c r="AA12" s="1">
        <f t="shared" si="0"/>
        <v>1360.8200000000002</v>
      </c>
    </row>
    <row r="13" spans="1:27" x14ac:dyDescent="0.25">
      <c r="A13" t="s">
        <v>10</v>
      </c>
      <c r="B13" s="1">
        <f>Financeiro!L13+Complemento!C13</f>
        <v>5074.6499999999996</v>
      </c>
      <c r="C13" s="1">
        <f>Financeiro!M13+Complemento!D13</f>
        <v>0</v>
      </c>
      <c r="D13" s="1">
        <f>Financeiro!N13+Complemento!E13</f>
        <v>0</v>
      </c>
      <c r="E13" s="1">
        <f>Financeiro!O13+Complemento!F13</f>
        <v>51761.429999999993</v>
      </c>
      <c r="F13" s="1">
        <f>Financeiro!P13+Complemento!G13</f>
        <v>0</v>
      </c>
      <c r="G13" s="1">
        <f>Financeiro!Q13+Complemento!H13</f>
        <v>32477.760000000002</v>
      </c>
      <c r="H13" s="1">
        <f>Financeiro!R13+Complemento!I13</f>
        <v>0</v>
      </c>
      <c r="I13" s="1">
        <f>Financeiro!S13+Complemento!J13</f>
        <v>0</v>
      </c>
      <c r="J13" s="1">
        <f>Financeiro!T13+Complemento!K13</f>
        <v>0</v>
      </c>
      <c r="K13" s="1">
        <f>Financeiro!U13+Complemento!L13</f>
        <v>0</v>
      </c>
      <c r="L13" s="1">
        <f>Financeiro!V13+Complemento!M13</f>
        <v>14209.02</v>
      </c>
      <c r="M13" s="1">
        <f>Financeiro!W13+Complemento!N13</f>
        <v>20298.599999999999</v>
      </c>
      <c r="N13" s="1">
        <f>Financeiro!X13+Complemento!O13</f>
        <v>0</v>
      </c>
      <c r="O13" s="1">
        <f>Financeiro!Y13+Complemento!P13</f>
        <v>13194.09</v>
      </c>
      <c r="P13" s="1">
        <f>Financeiro!Z13+Complemento!Q13</f>
        <v>16238.880000000001</v>
      </c>
      <c r="Q13" s="1">
        <f>Financeiro!AA13+Complemento!R13</f>
        <v>0</v>
      </c>
      <c r="R13" s="1">
        <f>Financeiro!AB13+Complemento!S13</f>
        <v>3044.79</v>
      </c>
      <c r="S13" s="1">
        <f>Financeiro!AC13+Complemento!T13</f>
        <v>15223.95</v>
      </c>
      <c r="T13" s="1">
        <f>Financeiro!AD13+Complemento!U13</f>
        <v>0</v>
      </c>
      <c r="U13" s="1">
        <f>Financeiro!AE13+Complemento!V13</f>
        <v>84239.19</v>
      </c>
      <c r="V13" s="1">
        <f>Financeiro!AF13+Complemento!W13</f>
        <v>0</v>
      </c>
      <c r="W13" s="1">
        <f>Financeiro!AG13+Complemento!X13</f>
        <v>10149.299999999999</v>
      </c>
      <c r="X13" s="1">
        <f>Financeiro!AH13+Complemento!Y13</f>
        <v>13194.09</v>
      </c>
      <c r="Y13" s="1">
        <f>Financeiro!AI13+Complemento!Z13</f>
        <v>50746.5</v>
      </c>
      <c r="Z13" s="1">
        <f>Financeiro!AJ13+Complemento!AA13</f>
        <v>42627.06</v>
      </c>
      <c r="AA13" s="1">
        <f t="shared" si="0"/>
        <v>372479.31000000006</v>
      </c>
    </row>
    <row r="14" spans="1:27" x14ac:dyDescent="0.25">
      <c r="A14" t="s">
        <v>11</v>
      </c>
      <c r="B14" s="1">
        <f>Financeiro!L14+Complemento!C14</f>
        <v>0</v>
      </c>
      <c r="C14" s="1">
        <f>Financeiro!M14+Complemento!D14</f>
        <v>0</v>
      </c>
      <c r="D14" s="1">
        <f>Financeiro!N14+Complemento!E14</f>
        <v>0</v>
      </c>
      <c r="E14" s="1">
        <f>Financeiro!O14+Complemento!F14</f>
        <v>0</v>
      </c>
      <c r="F14" s="1">
        <f>Financeiro!P14+Complemento!G14</f>
        <v>0</v>
      </c>
      <c r="G14" s="1">
        <f>Financeiro!Q14+Complemento!H14</f>
        <v>0</v>
      </c>
      <c r="H14" s="1">
        <f>Financeiro!R14+Complemento!I14</f>
        <v>0</v>
      </c>
      <c r="I14" s="1">
        <f>Financeiro!S14+Complemento!J14</f>
        <v>0</v>
      </c>
      <c r="J14" s="1">
        <f>Financeiro!T14+Complemento!K14</f>
        <v>0</v>
      </c>
      <c r="K14" s="1">
        <f>Financeiro!U14+Complemento!L14</f>
        <v>0</v>
      </c>
      <c r="L14" s="1">
        <f>Financeiro!V14+Complemento!M14</f>
        <v>0</v>
      </c>
      <c r="M14" s="1">
        <f>Financeiro!W14+Complemento!N14</f>
        <v>1762.53</v>
      </c>
      <c r="N14" s="1">
        <f>Financeiro!X14+Complemento!O14</f>
        <v>0</v>
      </c>
      <c r="O14" s="1">
        <f>Financeiro!Y14+Complemento!P14</f>
        <v>0</v>
      </c>
      <c r="P14" s="1">
        <f>Financeiro!Z14+Complemento!Q14</f>
        <v>0</v>
      </c>
      <c r="Q14" s="1">
        <f>Financeiro!AA14+Complemento!R14</f>
        <v>0</v>
      </c>
      <c r="R14" s="1">
        <f>Financeiro!AB14+Complemento!S14</f>
        <v>0</v>
      </c>
      <c r="S14" s="1">
        <f>Financeiro!AC14+Complemento!T14</f>
        <v>0</v>
      </c>
      <c r="T14" s="1">
        <f>Financeiro!AD14+Complemento!U14</f>
        <v>0</v>
      </c>
      <c r="U14" s="1">
        <f>Financeiro!AE14+Complemento!V14</f>
        <v>0</v>
      </c>
      <c r="V14" s="1">
        <f>Financeiro!AF14+Complemento!W14</f>
        <v>0</v>
      </c>
      <c r="W14" s="1">
        <f>Financeiro!AG14+Complemento!X14</f>
        <v>0</v>
      </c>
      <c r="X14" s="1">
        <f>Financeiro!AH14+Complemento!Y14</f>
        <v>0</v>
      </c>
      <c r="Y14" s="1">
        <f>Financeiro!AI14+Complemento!Z14</f>
        <v>0</v>
      </c>
      <c r="Z14" s="1">
        <f>Financeiro!AJ14+Complemento!AA14</f>
        <v>0</v>
      </c>
      <c r="AA14" s="1">
        <f t="shared" si="0"/>
        <v>1762.53</v>
      </c>
    </row>
    <row r="15" spans="1:27" x14ac:dyDescent="0.25">
      <c r="A15" t="s">
        <v>12</v>
      </c>
      <c r="B15" s="1">
        <f>Financeiro!L15+Complemento!C15</f>
        <v>0</v>
      </c>
      <c r="C15" s="1">
        <f>Financeiro!M15+Complemento!D15</f>
        <v>0</v>
      </c>
      <c r="D15" s="1">
        <f>Financeiro!N15+Complemento!E15</f>
        <v>0</v>
      </c>
      <c r="E15" s="1">
        <f>Financeiro!O15+Complemento!F15</f>
        <v>0</v>
      </c>
      <c r="F15" s="1">
        <f>Financeiro!P15+Complemento!G15</f>
        <v>0</v>
      </c>
      <c r="G15" s="1">
        <f>Financeiro!Q15+Complemento!H15</f>
        <v>0</v>
      </c>
      <c r="H15" s="1">
        <f>Financeiro!R15+Complemento!I15</f>
        <v>0</v>
      </c>
      <c r="I15" s="1">
        <f>Financeiro!S15+Complemento!J15</f>
        <v>0</v>
      </c>
      <c r="J15" s="1">
        <f>Financeiro!T15+Complemento!K15</f>
        <v>0</v>
      </c>
      <c r="K15" s="1">
        <f>Financeiro!U15+Complemento!L15</f>
        <v>0</v>
      </c>
      <c r="L15" s="1">
        <f>Financeiro!V15+Complemento!M15</f>
        <v>0</v>
      </c>
      <c r="M15" s="1">
        <f>Financeiro!W15+Complemento!N15</f>
        <v>0</v>
      </c>
      <c r="N15" s="1">
        <f>Financeiro!X15+Complemento!O15</f>
        <v>0</v>
      </c>
      <c r="O15" s="1">
        <f>Financeiro!Y15+Complemento!P15</f>
        <v>46575</v>
      </c>
      <c r="P15" s="1">
        <f>Financeiro!Z15+Complemento!Q15</f>
        <v>0</v>
      </c>
      <c r="Q15" s="1">
        <f>Financeiro!AA15+Complemento!R15</f>
        <v>0</v>
      </c>
      <c r="R15" s="1">
        <f>Financeiro!AB15+Complemento!S15</f>
        <v>0</v>
      </c>
      <c r="S15" s="1">
        <f>Financeiro!AC15+Complemento!T15</f>
        <v>0</v>
      </c>
      <c r="T15" s="1">
        <f>Financeiro!AD15+Complemento!U15</f>
        <v>0</v>
      </c>
      <c r="U15" s="1">
        <f>Financeiro!AE15+Complemento!V15</f>
        <v>0</v>
      </c>
      <c r="V15" s="1">
        <f>Financeiro!AF15+Complemento!W15</f>
        <v>0</v>
      </c>
      <c r="W15" s="1">
        <f>Financeiro!AG15+Complemento!X15</f>
        <v>0</v>
      </c>
      <c r="X15" s="1">
        <f>Financeiro!AH15+Complemento!Y15</f>
        <v>0</v>
      </c>
      <c r="Y15" s="1">
        <f>Financeiro!AI15+Complemento!Z15</f>
        <v>0</v>
      </c>
      <c r="Z15" s="1">
        <f>Financeiro!AJ15+Complemento!AA15</f>
        <v>0</v>
      </c>
      <c r="AA15" s="1">
        <f t="shared" si="0"/>
        <v>46575</v>
      </c>
    </row>
    <row r="16" spans="1:27" x14ac:dyDescent="0.25">
      <c r="A16" t="s">
        <v>85</v>
      </c>
      <c r="B16" s="1">
        <f>Financeiro!L16+Complemento!C16</f>
        <v>0</v>
      </c>
      <c r="C16" s="1">
        <f>Financeiro!M16+Complemento!D16</f>
        <v>0</v>
      </c>
      <c r="D16" s="1">
        <f>Financeiro!N16+Complemento!E16</f>
        <v>0</v>
      </c>
      <c r="E16" s="1">
        <f>Financeiro!O16+Complemento!F16</f>
        <v>0</v>
      </c>
      <c r="F16" s="1">
        <f>Financeiro!P16+Complemento!G16</f>
        <v>0</v>
      </c>
      <c r="G16" s="1">
        <f>Financeiro!Q16+Complemento!H16</f>
        <v>0</v>
      </c>
      <c r="H16" s="1">
        <f>Financeiro!R16+Complemento!I16</f>
        <v>0</v>
      </c>
      <c r="I16" s="1">
        <f>Financeiro!S16+Complemento!J16</f>
        <v>0</v>
      </c>
      <c r="J16" s="1">
        <f>Financeiro!T16+Complemento!K16</f>
        <v>0</v>
      </c>
      <c r="K16" s="1">
        <f>Financeiro!U16+Complemento!L16</f>
        <v>0</v>
      </c>
      <c r="L16" s="1">
        <f>Financeiro!V16+Complemento!M16</f>
        <v>0</v>
      </c>
      <c r="M16" s="1">
        <f>Financeiro!W16+Complemento!N16</f>
        <v>0</v>
      </c>
      <c r="N16" s="1">
        <f>Financeiro!X16+Complemento!O16</f>
        <v>0</v>
      </c>
      <c r="O16" s="1">
        <f>Financeiro!Y16+Complemento!P16</f>
        <v>0</v>
      </c>
      <c r="P16" s="1">
        <f>Financeiro!Z16+Complemento!Q16</f>
        <v>0</v>
      </c>
      <c r="Q16" s="1">
        <f>Financeiro!AA16+Complemento!R16</f>
        <v>0</v>
      </c>
      <c r="R16" s="1">
        <f>Financeiro!AB16+Complemento!S16</f>
        <v>3338.49</v>
      </c>
      <c r="S16" s="1">
        <f>Financeiro!AC16+Complemento!T16</f>
        <v>0</v>
      </c>
      <c r="T16" s="1">
        <f>Financeiro!AD16+Complemento!U16</f>
        <v>0</v>
      </c>
      <c r="U16" s="1">
        <f>Financeiro!AE16+Complemento!V16</f>
        <v>0</v>
      </c>
      <c r="V16" s="1">
        <f>Financeiro!AF16+Complemento!W16</f>
        <v>0</v>
      </c>
      <c r="W16" s="1">
        <f>Financeiro!AG16+Complemento!X16</f>
        <v>0</v>
      </c>
      <c r="X16" s="1">
        <f>Financeiro!AH16+Complemento!Y16</f>
        <v>3338.49</v>
      </c>
      <c r="Y16" s="1">
        <f>Financeiro!AI16+Complemento!Z16</f>
        <v>3338.49</v>
      </c>
      <c r="Z16" s="1">
        <f>Financeiro!AJ16+Complemento!AA16</f>
        <v>0</v>
      </c>
      <c r="AA16" s="1">
        <f t="shared" si="0"/>
        <v>10015.469999999999</v>
      </c>
    </row>
    <row r="17" spans="1:27" x14ac:dyDescent="0.25">
      <c r="A17" t="s">
        <v>13</v>
      </c>
      <c r="B17" s="1">
        <f>Financeiro!L17+Complemento!C17</f>
        <v>0</v>
      </c>
      <c r="C17" s="1">
        <f>Financeiro!M17+Complemento!D17</f>
        <v>0</v>
      </c>
      <c r="D17" s="1">
        <f>Financeiro!N17+Complemento!E17</f>
        <v>0</v>
      </c>
      <c r="E17" s="1">
        <f>Financeiro!O17+Complemento!F17</f>
        <v>0</v>
      </c>
      <c r="F17" s="1">
        <f>Financeiro!P17+Complemento!G17</f>
        <v>0</v>
      </c>
      <c r="G17" s="1">
        <f>Financeiro!Q17+Complemento!H17</f>
        <v>0</v>
      </c>
      <c r="H17" s="1">
        <f>Financeiro!R17+Complemento!I17</f>
        <v>0</v>
      </c>
      <c r="I17" s="1">
        <f>Financeiro!S17+Complemento!J17</f>
        <v>0</v>
      </c>
      <c r="J17" s="1">
        <f>Financeiro!T17+Complemento!K17</f>
        <v>0</v>
      </c>
      <c r="K17" s="1">
        <f>Financeiro!U17+Complemento!L17</f>
        <v>0</v>
      </c>
      <c r="L17" s="1">
        <f>Financeiro!V17+Complemento!M17</f>
        <v>0</v>
      </c>
      <c r="M17" s="1">
        <f>Financeiro!W17+Complemento!N17</f>
        <v>5400</v>
      </c>
      <c r="N17" s="1">
        <f>Financeiro!X17+Complemento!O17</f>
        <v>0</v>
      </c>
      <c r="O17" s="1">
        <f>Financeiro!Y17+Complemento!P17</f>
        <v>20925</v>
      </c>
      <c r="P17" s="1">
        <f>Financeiro!Z17+Complemento!Q17</f>
        <v>0</v>
      </c>
      <c r="Q17" s="1">
        <f>Financeiro!AA17+Complemento!R17</f>
        <v>0</v>
      </c>
      <c r="R17" s="1">
        <f>Financeiro!AB17+Complemento!S17</f>
        <v>0</v>
      </c>
      <c r="S17" s="1">
        <f>Financeiro!AC17+Complemento!T17</f>
        <v>0</v>
      </c>
      <c r="T17" s="1">
        <f>Financeiro!AD17+Complemento!U17</f>
        <v>0</v>
      </c>
      <c r="U17" s="1">
        <f>Financeiro!AE17+Complemento!V17</f>
        <v>0</v>
      </c>
      <c r="V17" s="1">
        <f>Financeiro!AF17+Complemento!W17</f>
        <v>0</v>
      </c>
      <c r="W17" s="1">
        <f>Financeiro!AG17+Complemento!X17</f>
        <v>0</v>
      </c>
      <c r="X17" s="1">
        <f>Financeiro!AH17+Complemento!Y17</f>
        <v>0</v>
      </c>
      <c r="Y17" s="1">
        <f>Financeiro!AI17+Complemento!Z17</f>
        <v>0</v>
      </c>
      <c r="Z17" s="1">
        <f>Financeiro!AJ17+Complemento!AA17</f>
        <v>0</v>
      </c>
      <c r="AA17" s="1">
        <f t="shared" si="0"/>
        <v>26325</v>
      </c>
    </row>
    <row r="18" spans="1:27" x14ac:dyDescent="0.25">
      <c r="A18" t="s">
        <v>86</v>
      </c>
      <c r="B18" s="1">
        <f>Financeiro!L18+Complemento!C18</f>
        <v>0</v>
      </c>
      <c r="C18" s="1">
        <f>Financeiro!M18+Complemento!D18</f>
        <v>0</v>
      </c>
      <c r="D18" s="1">
        <f>Financeiro!N18+Complemento!E18</f>
        <v>0</v>
      </c>
      <c r="E18" s="1">
        <f>Financeiro!O18+Complemento!F18</f>
        <v>0</v>
      </c>
      <c r="F18" s="1">
        <f>Financeiro!P18+Complemento!G18</f>
        <v>0</v>
      </c>
      <c r="G18" s="1">
        <f>Financeiro!Q18+Complemento!H18</f>
        <v>0</v>
      </c>
      <c r="H18" s="1">
        <f>Financeiro!R18+Complemento!I18</f>
        <v>0</v>
      </c>
      <c r="I18" s="1">
        <f>Financeiro!S18+Complemento!J18</f>
        <v>0</v>
      </c>
      <c r="J18" s="1">
        <f>Financeiro!T18+Complemento!K18</f>
        <v>0</v>
      </c>
      <c r="K18" s="1">
        <f>Financeiro!U18+Complemento!L18</f>
        <v>0</v>
      </c>
      <c r="L18" s="1">
        <f>Financeiro!V18+Complemento!M18</f>
        <v>0</v>
      </c>
      <c r="M18" s="1">
        <f>Financeiro!W18+Complemento!N18</f>
        <v>0</v>
      </c>
      <c r="N18" s="1">
        <f>Financeiro!X18+Complemento!O18</f>
        <v>0</v>
      </c>
      <c r="O18" s="1">
        <f>Financeiro!Y18+Complemento!P18</f>
        <v>25323.690000000002</v>
      </c>
      <c r="P18" s="1">
        <f>Financeiro!Z18+Complemento!Q18</f>
        <v>0</v>
      </c>
      <c r="Q18" s="1">
        <f>Financeiro!AA18+Complemento!R18</f>
        <v>0</v>
      </c>
      <c r="R18" s="1">
        <f>Financeiro!AB18+Complemento!S18</f>
        <v>0</v>
      </c>
      <c r="S18" s="1">
        <f>Financeiro!AC18+Complemento!T18</f>
        <v>0</v>
      </c>
      <c r="T18" s="1">
        <f>Financeiro!AD18+Complemento!U18</f>
        <v>0</v>
      </c>
      <c r="U18" s="1">
        <f>Financeiro!AE18+Complemento!V18</f>
        <v>0</v>
      </c>
      <c r="V18" s="1">
        <f>Financeiro!AF18+Complemento!W18</f>
        <v>0</v>
      </c>
      <c r="W18" s="1">
        <f>Financeiro!AG18+Complemento!X18</f>
        <v>0</v>
      </c>
      <c r="X18" s="1">
        <f>Financeiro!AH18+Complemento!Y18</f>
        <v>0</v>
      </c>
      <c r="Y18" s="1">
        <f>Financeiro!AI18+Complemento!Z18</f>
        <v>0</v>
      </c>
      <c r="Z18" s="1">
        <f>Financeiro!AJ18+Complemento!AA18</f>
        <v>0</v>
      </c>
      <c r="AA18" s="1">
        <f t="shared" si="0"/>
        <v>25323.690000000002</v>
      </c>
    </row>
    <row r="19" spans="1:27" x14ac:dyDescent="0.25">
      <c r="A19" t="s">
        <v>14</v>
      </c>
      <c r="B19" s="1">
        <f>Financeiro!L19+Complemento!C19</f>
        <v>0</v>
      </c>
      <c r="C19" s="1">
        <f>Financeiro!M19+Complemento!D19</f>
        <v>0</v>
      </c>
      <c r="D19" s="1">
        <f>Financeiro!N19+Complemento!E19</f>
        <v>0</v>
      </c>
      <c r="E19" s="1">
        <f>Financeiro!O19+Complemento!F19</f>
        <v>8728.7999999999993</v>
      </c>
      <c r="F19" s="1">
        <f>Financeiro!P19+Complemento!G19</f>
        <v>0</v>
      </c>
      <c r="G19" s="1">
        <f>Financeiro!Q19+Complemento!H19</f>
        <v>0</v>
      </c>
      <c r="H19" s="1">
        <f>Financeiro!R19+Complemento!I19</f>
        <v>52372.799999999996</v>
      </c>
      <c r="I19" s="1">
        <f>Financeiro!S19+Complemento!J19</f>
        <v>0</v>
      </c>
      <c r="J19" s="1">
        <f>Financeiro!T19+Complemento!K19</f>
        <v>0</v>
      </c>
      <c r="K19" s="1">
        <f>Financeiro!U19+Complemento!L19</f>
        <v>0</v>
      </c>
      <c r="L19" s="1">
        <f>Financeiro!V19+Complemento!M19</f>
        <v>0</v>
      </c>
      <c r="M19" s="1">
        <f>Financeiro!W19+Complemento!N19</f>
        <v>0</v>
      </c>
      <c r="N19" s="1">
        <f>Financeiro!X19+Complemento!O19</f>
        <v>0</v>
      </c>
      <c r="O19" s="1">
        <f>Financeiro!Y19+Complemento!P19</f>
        <v>0</v>
      </c>
      <c r="P19" s="1">
        <f>Financeiro!Z19+Complemento!Q19</f>
        <v>0</v>
      </c>
      <c r="Q19" s="1">
        <f>Financeiro!AA19+Complemento!R19</f>
        <v>0</v>
      </c>
      <c r="R19" s="1">
        <f>Financeiro!AB19+Complemento!S19</f>
        <v>0</v>
      </c>
      <c r="S19" s="1">
        <f>Financeiro!AC19+Complemento!T19</f>
        <v>0</v>
      </c>
      <c r="T19" s="1">
        <f>Financeiro!AD19+Complemento!U19</f>
        <v>0</v>
      </c>
      <c r="U19" s="1">
        <f>Financeiro!AE19+Complemento!V19</f>
        <v>0</v>
      </c>
      <c r="V19" s="1">
        <f>Financeiro!AF19+Complemento!W19</f>
        <v>0</v>
      </c>
      <c r="W19" s="1">
        <f>Financeiro!AG19+Complemento!X19</f>
        <v>0</v>
      </c>
      <c r="X19" s="1">
        <f>Financeiro!AH19+Complemento!Y19</f>
        <v>0</v>
      </c>
      <c r="Y19" s="1">
        <f>Financeiro!AI19+Complemento!Z19</f>
        <v>0</v>
      </c>
      <c r="Z19" s="1">
        <f>Financeiro!AJ19+Complemento!AA19</f>
        <v>0</v>
      </c>
      <c r="AA19" s="1">
        <f t="shared" si="0"/>
        <v>61101.599999999991</v>
      </c>
    </row>
    <row r="20" spans="1:27" x14ac:dyDescent="0.25">
      <c r="A20" t="s">
        <v>15</v>
      </c>
      <c r="B20" s="1">
        <f>Financeiro!L20+Complemento!C20</f>
        <v>0</v>
      </c>
      <c r="C20" s="1">
        <f>Financeiro!M20+Complemento!D20</f>
        <v>0</v>
      </c>
      <c r="D20" s="1">
        <f>Financeiro!N20+Complemento!E20</f>
        <v>0</v>
      </c>
      <c r="E20" s="1">
        <f>Financeiro!O20+Complemento!F20</f>
        <v>0</v>
      </c>
      <c r="F20" s="1">
        <f>Financeiro!P20+Complemento!G20</f>
        <v>0</v>
      </c>
      <c r="G20" s="1">
        <f>Financeiro!Q20+Complemento!H20</f>
        <v>0</v>
      </c>
      <c r="H20" s="1">
        <f>Financeiro!R20+Complemento!I20</f>
        <v>8983.5</v>
      </c>
      <c r="I20" s="1">
        <f>Financeiro!S20+Complemento!J20</f>
        <v>0</v>
      </c>
      <c r="J20" s="1">
        <f>Financeiro!T20+Complemento!K20</f>
        <v>0</v>
      </c>
      <c r="K20" s="1">
        <f>Financeiro!U20+Complemento!L20</f>
        <v>0</v>
      </c>
      <c r="L20" s="1">
        <f>Financeiro!V20+Complemento!M20</f>
        <v>0</v>
      </c>
      <c r="M20" s="1">
        <f>Financeiro!W20+Complemento!N20</f>
        <v>5390.1</v>
      </c>
      <c r="N20" s="1">
        <f>Financeiro!X20+Complemento!O20</f>
        <v>0</v>
      </c>
      <c r="O20" s="1">
        <f>Financeiro!Y20+Complemento!P20</f>
        <v>0</v>
      </c>
      <c r="P20" s="1">
        <f>Financeiro!Z20+Complemento!Q20</f>
        <v>0</v>
      </c>
      <c r="Q20" s="1">
        <f>Financeiro!AA20+Complemento!R20</f>
        <v>5390.1</v>
      </c>
      <c r="R20" s="1">
        <f>Financeiro!AB20+Complemento!S20</f>
        <v>0</v>
      </c>
      <c r="S20" s="1">
        <f>Financeiro!AC20+Complemento!T20</f>
        <v>0</v>
      </c>
      <c r="T20" s="1">
        <f>Financeiro!AD20+Complemento!U20</f>
        <v>0</v>
      </c>
      <c r="U20" s="1">
        <f>Financeiro!AE20+Complemento!V20</f>
        <v>0</v>
      </c>
      <c r="V20" s="1">
        <f>Financeiro!AF20+Complemento!W20</f>
        <v>0</v>
      </c>
      <c r="W20" s="1">
        <f>Financeiro!AG20+Complemento!X20</f>
        <v>0</v>
      </c>
      <c r="X20" s="1">
        <f>Financeiro!AH20+Complemento!Y20</f>
        <v>0</v>
      </c>
      <c r="Y20" s="1">
        <f>Financeiro!AI20+Complemento!Z20</f>
        <v>0</v>
      </c>
      <c r="Z20" s="1">
        <f>Financeiro!AJ20+Complemento!AA20</f>
        <v>0</v>
      </c>
      <c r="AA20" s="1">
        <f t="shared" si="0"/>
        <v>19763.7</v>
      </c>
    </row>
    <row r="21" spans="1:27" x14ac:dyDescent="0.25">
      <c r="A21" t="s">
        <v>16</v>
      </c>
      <c r="B21" s="1">
        <f>Financeiro!L21+Complemento!C21</f>
        <v>23402.400000000001</v>
      </c>
      <c r="C21" s="1">
        <f>Financeiro!M21+Complemento!D21</f>
        <v>342678</v>
      </c>
      <c r="D21" s="1">
        <f>Financeiro!N21+Complemento!E21</f>
        <v>518196</v>
      </c>
      <c r="E21" s="1">
        <f>Financeiro!O21+Complemento!F21</f>
        <v>330976.8</v>
      </c>
      <c r="F21" s="1">
        <f>Financeiro!P21+Complemento!G21</f>
        <v>50148</v>
      </c>
      <c r="G21" s="1">
        <f>Financeiro!Q21+Complemento!H21</f>
        <v>16716</v>
      </c>
      <c r="H21" s="1">
        <f>Financeiro!R21+Complemento!I21</f>
        <v>40312.800000000003</v>
      </c>
      <c r="I21" s="1">
        <f>Financeiro!S21+Complemento!J21</f>
        <v>0</v>
      </c>
      <c r="J21" s="1">
        <f>Financeiro!T21+Complemento!K21</f>
        <v>0</v>
      </c>
      <c r="K21" s="1">
        <f>Financeiro!U21+Complemento!L21</f>
        <v>223994.4</v>
      </c>
      <c r="L21" s="1">
        <f>Financeiro!V21+Complemento!M21</f>
        <v>23402.400000000001</v>
      </c>
      <c r="M21" s="1">
        <f>Financeiro!W21+Complemento!N21</f>
        <v>143757.6</v>
      </c>
      <c r="N21" s="1">
        <f>Financeiro!X21+Complemento!O21</f>
        <v>0</v>
      </c>
      <c r="O21" s="1">
        <f>Financeiro!Y21+Complemento!P21</f>
        <v>0</v>
      </c>
      <c r="P21" s="1">
        <f>Financeiro!Z21+Complemento!Q21</f>
        <v>55162.8</v>
      </c>
      <c r="Q21" s="1">
        <f>Financeiro!AA21+Complemento!R21</f>
        <v>0</v>
      </c>
      <c r="R21" s="1">
        <f>Financeiro!AB21+Complemento!S21</f>
        <v>11701.2</v>
      </c>
      <c r="S21" s="1">
        <f>Financeiro!AC21+Complemento!T21</f>
        <v>0</v>
      </c>
      <c r="T21" s="1">
        <f>Financeiro!AD21+Complemento!U21</f>
        <v>108654</v>
      </c>
      <c r="U21" s="1">
        <f>Financeiro!AE21+Complemento!V21</f>
        <v>180532.8</v>
      </c>
      <c r="V21" s="1">
        <f>Financeiro!AF21+Complemento!W21</f>
        <v>30088.799999999999</v>
      </c>
      <c r="W21" s="1">
        <f>Financeiro!AG21+Complemento!X21</f>
        <v>0</v>
      </c>
      <c r="X21" s="1">
        <f>Financeiro!AH21+Complemento!Y21</f>
        <v>135399.6</v>
      </c>
      <c r="Y21" s="1">
        <f>Financeiro!AI21+Complemento!Z21</f>
        <v>504823.2</v>
      </c>
      <c r="Z21" s="1">
        <f>Financeiro!AJ21+Complemento!AA21</f>
        <v>387811.2</v>
      </c>
      <c r="AA21" s="1">
        <f t="shared" si="0"/>
        <v>3127758.0000000005</v>
      </c>
    </row>
    <row r="22" spans="1:27" x14ac:dyDescent="0.25">
      <c r="A22" t="s">
        <v>17</v>
      </c>
      <c r="B22" s="1">
        <f>Financeiro!L22+Complemento!C22</f>
        <v>0</v>
      </c>
      <c r="C22" s="1">
        <f>Financeiro!M22+Complemento!D22</f>
        <v>0</v>
      </c>
      <c r="D22" s="1">
        <f>Financeiro!N22+Complemento!E22</f>
        <v>0</v>
      </c>
      <c r="E22" s="1">
        <f>Financeiro!O22+Complemento!F22</f>
        <v>0</v>
      </c>
      <c r="F22" s="1">
        <f>Financeiro!P22+Complemento!G22</f>
        <v>0</v>
      </c>
      <c r="G22" s="1">
        <f>Financeiro!Q22+Complemento!H22</f>
        <v>0</v>
      </c>
      <c r="H22" s="1">
        <f>Financeiro!R22+Complemento!I22</f>
        <v>0</v>
      </c>
      <c r="I22" s="1">
        <f>Financeiro!S22+Complemento!J22</f>
        <v>4382.3999999999996</v>
      </c>
      <c r="J22" s="1">
        <f>Financeiro!T22+Complemento!K22</f>
        <v>10736.880000000001</v>
      </c>
      <c r="K22" s="1">
        <f>Financeiro!U22+Complemento!L22</f>
        <v>0</v>
      </c>
      <c r="L22" s="1">
        <f>Financeiro!V22+Complemento!M22</f>
        <v>0</v>
      </c>
      <c r="M22" s="1">
        <f>Financeiro!W22+Complemento!N22</f>
        <v>0</v>
      </c>
      <c r="N22" s="1">
        <f>Financeiro!X22+Complemento!O22</f>
        <v>0</v>
      </c>
      <c r="O22" s="1">
        <f>Financeiro!Y22+Complemento!P22</f>
        <v>0</v>
      </c>
      <c r="P22" s="1">
        <f>Financeiro!Z22+Complemento!Q22</f>
        <v>0</v>
      </c>
      <c r="Q22" s="1">
        <f>Financeiro!AA22+Complemento!R22</f>
        <v>0</v>
      </c>
      <c r="R22" s="1">
        <f>Financeiro!AB22+Complemento!S22</f>
        <v>0</v>
      </c>
      <c r="S22" s="1">
        <f>Financeiro!AC22+Complemento!T22</f>
        <v>0</v>
      </c>
      <c r="T22" s="1">
        <f>Financeiro!AD22+Complemento!U22</f>
        <v>0</v>
      </c>
      <c r="U22" s="1">
        <f>Financeiro!AE22+Complemento!V22</f>
        <v>0</v>
      </c>
      <c r="V22" s="1">
        <f>Financeiro!AF22+Complemento!W22</f>
        <v>0</v>
      </c>
      <c r="W22" s="1">
        <f>Financeiro!AG22+Complemento!X22</f>
        <v>0</v>
      </c>
      <c r="X22" s="1">
        <f>Financeiro!AH22+Complemento!Y22</f>
        <v>0</v>
      </c>
      <c r="Y22" s="1">
        <f>Financeiro!AI22+Complemento!Z22</f>
        <v>0</v>
      </c>
      <c r="Z22" s="1">
        <f>Financeiro!AJ22+Complemento!AA22</f>
        <v>0</v>
      </c>
      <c r="AA22" s="1">
        <f t="shared" si="0"/>
        <v>15119.28</v>
      </c>
    </row>
    <row r="23" spans="1:27" x14ac:dyDescent="0.25">
      <c r="A23" t="s">
        <v>18</v>
      </c>
      <c r="B23" s="1">
        <f>SUM(B2:B22)</f>
        <v>28477.050000000003</v>
      </c>
      <c r="C23" s="1">
        <f t="shared" ref="C23:Z23" si="1">SUM(C2:C22)</f>
        <v>342678</v>
      </c>
      <c r="D23" s="1">
        <f t="shared" si="1"/>
        <v>526285.92000000004</v>
      </c>
      <c r="E23" s="1">
        <f t="shared" si="1"/>
        <v>391467.02999999997</v>
      </c>
      <c r="F23" s="1">
        <f t="shared" si="1"/>
        <v>50148</v>
      </c>
      <c r="G23" s="1">
        <f t="shared" si="1"/>
        <v>280821.12</v>
      </c>
      <c r="H23" s="1">
        <f t="shared" si="1"/>
        <v>131008.01999999999</v>
      </c>
      <c r="I23" s="1">
        <f t="shared" si="1"/>
        <v>4382.3999999999996</v>
      </c>
      <c r="J23" s="1">
        <f t="shared" si="1"/>
        <v>14794.34</v>
      </c>
      <c r="K23" s="1">
        <f t="shared" si="1"/>
        <v>333756.59999999998</v>
      </c>
      <c r="L23" s="1">
        <f t="shared" si="1"/>
        <v>57511.65</v>
      </c>
      <c r="M23" s="1">
        <f t="shared" si="1"/>
        <v>202916.73</v>
      </c>
      <c r="N23" s="1">
        <f t="shared" si="1"/>
        <v>6930</v>
      </c>
      <c r="O23" s="1">
        <f t="shared" si="1"/>
        <v>157885.85999999999</v>
      </c>
      <c r="P23" s="1">
        <f t="shared" si="1"/>
        <v>71401.680000000008</v>
      </c>
      <c r="Q23" s="1">
        <f t="shared" si="1"/>
        <v>5390.1</v>
      </c>
      <c r="R23" s="1">
        <f t="shared" si="1"/>
        <v>18084.48</v>
      </c>
      <c r="S23" s="1">
        <f t="shared" si="1"/>
        <v>15223.95</v>
      </c>
      <c r="T23" s="1">
        <f t="shared" si="1"/>
        <v>108654</v>
      </c>
      <c r="U23" s="1">
        <f t="shared" si="1"/>
        <v>308678.90999999997</v>
      </c>
      <c r="V23" s="1">
        <f t="shared" si="1"/>
        <v>30088.799999999999</v>
      </c>
      <c r="W23" s="1">
        <f t="shared" si="1"/>
        <v>16605.900000000001</v>
      </c>
      <c r="X23" s="1">
        <f t="shared" si="1"/>
        <v>157009.32</v>
      </c>
      <c r="Y23" s="1">
        <f t="shared" si="1"/>
        <v>565257.56000000006</v>
      </c>
      <c r="Z23" s="1">
        <f t="shared" si="1"/>
        <v>430438.26</v>
      </c>
      <c r="AA23" s="1">
        <f t="shared" si="0"/>
        <v>4255895.68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2024-05-14T19:43:25Z</dcterms:created>
  <dcterms:modified xsi:type="dcterms:W3CDTF">2024-08-01T20:36:55Z</dcterms:modified>
</cp:coreProperties>
</file>