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Fevereiro\"/>
    </mc:Choice>
  </mc:AlternateContent>
  <xr:revisionPtr revIDLastSave="0" documentId="13_ncr:1_{847BAA19-7F68-4A5E-9C1D-FFFA1E7DC0E9}" xr6:coauthVersionLast="47" xr6:coauthVersionMax="47" xr10:uidLastSave="{00000000-0000-0000-0000-000000000000}"/>
  <bookViews>
    <workbookView xWindow="-120" yWindow="-120" windowWidth="29040" windowHeight="15840" firstSheet="1" activeTab="4" xr2:uid="{86076141-55D8-4B77-A99F-537C77D09FEF}"/>
  </bookViews>
  <sheets>
    <sheet name="bsih" sheetId="1" state="hidden" r:id="rId1"/>
    <sheet name="SIH MS" sheetId="2" r:id="rId2"/>
    <sheet name="Prêmios" sheetId="3" r:id="rId3"/>
    <sheet name="Pacotes" sheetId="4" r:id="rId4"/>
    <sheet name="Total" sheetId="5" r:id="rId5"/>
  </sheets>
  <definedNames>
    <definedName name="bsih">bsih!$A$1:$F$190</definedName>
    <definedName name="pacms">Pacotes!$A$35:$H$50</definedName>
    <definedName name="prems">Prêmios!$A$35:$U$50</definedName>
    <definedName name="sihms">'SIH MS'!$A$1:$C$16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C4" i="5" s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4" i="5"/>
  <c r="D4" i="5"/>
  <c r="F4" i="5" s="1"/>
  <c r="A5" i="5"/>
  <c r="A6" i="5"/>
  <c r="A7" i="5"/>
  <c r="A8" i="5"/>
  <c r="C8" i="5" s="1"/>
  <c r="A9" i="5"/>
  <c r="C9" i="5" s="1"/>
  <c r="A10" i="5"/>
  <c r="C10" i="5" s="1"/>
  <c r="A11" i="5"/>
  <c r="A12" i="5"/>
  <c r="C12" i="5" s="1"/>
  <c r="A13" i="5"/>
  <c r="A14" i="5"/>
  <c r="A15" i="5"/>
  <c r="A16" i="5"/>
  <c r="C16" i="5" s="1"/>
  <c r="A17" i="5"/>
  <c r="C17" i="5" s="1"/>
  <c r="C5" i="5"/>
  <c r="C6" i="5"/>
  <c r="C7" i="5"/>
  <c r="C11" i="5"/>
  <c r="C13" i="5"/>
  <c r="C14" i="5"/>
  <c r="C15" i="5"/>
  <c r="E17" i="5"/>
  <c r="D17" i="5"/>
  <c r="F17" i="5" s="1"/>
  <c r="E16" i="5"/>
  <c r="D16" i="5"/>
  <c r="H16" i="5" s="1"/>
  <c r="J16" i="5" s="1"/>
  <c r="E15" i="5"/>
  <c r="D15" i="5"/>
  <c r="H15" i="5" s="1"/>
  <c r="J15" i="5" s="1"/>
  <c r="E14" i="5"/>
  <c r="D14" i="5"/>
  <c r="H14" i="5" s="1"/>
  <c r="J14" i="5" s="1"/>
  <c r="E13" i="5"/>
  <c r="D13" i="5"/>
  <c r="F13" i="5" s="1"/>
  <c r="E12" i="5"/>
  <c r="D12" i="5"/>
  <c r="H12" i="5" s="1"/>
  <c r="J12" i="5" s="1"/>
  <c r="E11" i="5"/>
  <c r="D11" i="5"/>
  <c r="H11" i="5" s="1"/>
  <c r="J11" i="5" s="1"/>
  <c r="E10" i="5"/>
  <c r="D10" i="5"/>
  <c r="H10" i="5" s="1"/>
  <c r="J10" i="5" s="1"/>
  <c r="E9" i="5"/>
  <c r="D9" i="5"/>
  <c r="F9" i="5" s="1"/>
  <c r="E8" i="5"/>
  <c r="D8" i="5"/>
  <c r="F8" i="5" s="1"/>
  <c r="E7" i="5"/>
  <c r="D7" i="5"/>
  <c r="H7" i="5" s="1"/>
  <c r="J7" i="5" s="1"/>
  <c r="E6" i="5"/>
  <c r="D6" i="5"/>
  <c r="H6" i="5" s="1"/>
  <c r="J6" i="5" s="1"/>
  <c r="E5" i="5"/>
  <c r="D5" i="5"/>
  <c r="F5" i="5" s="1"/>
  <c r="E4" i="5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36" i="3"/>
  <c r="P39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6" i="3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36" i="4"/>
  <c r="B37" i="4"/>
  <c r="C37" i="4"/>
  <c r="D37" i="4"/>
  <c r="E37" i="4"/>
  <c r="F37" i="4"/>
  <c r="G37" i="4"/>
  <c r="B38" i="4"/>
  <c r="C38" i="4"/>
  <c r="D38" i="4"/>
  <c r="E38" i="4"/>
  <c r="F38" i="4"/>
  <c r="G38" i="4"/>
  <c r="B39" i="4"/>
  <c r="C39" i="4"/>
  <c r="D39" i="4"/>
  <c r="E39" i="4"/>
  <c r="F39" i="4"/>
  <c r="G39" i="4"/>
  <c r="B40" i="4"/>
  <c r="C40" i="4"/>
  <c r="D40" i="4"/>
  <c r="E40" i="4"/>
  <c r="F40" i="4"/>
  <c r="G40" i="4"/>
  <c r="B41" i="4"/>
  <c r="C41" i="4"/>
  <c r="D41" i="4"/>
  <c r="E41" i="4"/>
  <c r="F41" i="4"/>
  <c r="G41" i="4"/>
  <c r="B42" i="4"/>
  <c r="C42" i="4"/>
  <c r="D42" i="4"/>
  <c r="E42" i="4"/>
  <c r="F42" i="4"/>
  <c r="G42" i="4"/>
  <c r="B43" i="4"/>
  <c r="C43" i="4"/>
  <c r="D43" i="4"/>
  <c r="E43" i="4"/>
  <c r="F43" i="4"/>
  <c r="G43" i="4"/>
  <c r="B44" i="4"/>
  <c r="C44" i="4"/>
  <c r="D44" i="4"/>
  <c r="E44" i="4"/>
  <c r="F44" i="4"/>
  <c r="G44" i="4"/>
  <c r="B45" i="4"/>
  <c r="C45" i="4"/>
  <c r="D45" i="4"/>
  <c r="E45" i="4"/>
  <c r="F45" i="4"/>
  <c r="G45" i="4"/>
  <c r="B46" i="4"/>
  <c r="C46" i="4"/>
  <c r="D46" i="4"/>
  <c r="E46" i="4"/>
  <c r="F46" i="4"/>
  <c r="G46" i="4"/>
  <c r="B47" i="4"/>
  <c r="C47" i="4"/>
  <c r="D47" i="4"/>
  <c r="E47" i="4"/>
  <c r="F47" i="4"/>
  <c r="G47" i="4"/>
  <c r="B48" i="4"/>
  <c r="C48" i="4"/>
  <c r="D48" i="4"/>
  <c r="E48" i="4"/>
  <c r="F48" i="4"/>
  <c r="G48" i="4"/>
  <c r="B49" i="4"/>
  <c r="C49" i="4"/>
  <c r="D49" i="4"/>
  <c r="E49" i="4"/>
  <c r="F49" i="4"/>
  <c r="G49" i="4"/>
  <c r="B50" i="4"/>
  <c r="C50" i="4"/>
  <c r="D50" i="4"/>
  <c r="E50" i="4"/>
  <c r="F50" i="4"/>
  <c r="G50" i="4"/>
  <c r="G36" i="4"/>
  <c r="C36" i="4"/>
  <c r="D36" i="4"/>
  <c r="E36" i="4"/>
  <c r="F36" i="4"/>
  <c r="B36" i="4"/>
  <c r="F12" i="5" l="1"/>
  <c r="H8" i="5"/>
  <c r="J8" i="5" s="1"/>
  <c r="H4" i="5"/>
  <c r="J4" i="5" s="1"/>
  <c r="F16" i="5"/>
  <c r="H5" i="5"/>
  <c r="J5" i="5" s="1"/>
  <c r="H9" i="5"/>
  <c r="J9" i="5" s="1"/>
  <c r="H13" i="5"/>
  <c r="J13" i="5" s="1"/>
  <c r="H17" i="5"/>
  <c r="J17" i="5" s="1"/>
  <c r="F6" i="5"/>
  <c r="F10" i="5"/>
  <c r="F14" i="5"/>
  <c r="E18" i="5"/>
  <c r="D18" i="5"/>
  <c r="F7" i="5"/>
  <c r="F11" i="5"/>
  <c r="F15" i="5"/>
  <c r="J18" i="5" l="1"/>
  <c r="F18" i="5"/>
  <c r="H18" i="5"/>
</calcChain>
</file>

<file path=xl/sharedStrings.xml><?xml version="1.0" encoding="utf-8"?>
<sst xmlns="http://schemas.openxmlformats.org/spreadsheetml/2006/main" count="1156" uniqueCount="600">
  <si>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</si>
  <si>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</si>
  <si>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</si>
  <si>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</si>
  <si>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</si>
  <si>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</si>
  <si>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</si>
  <si>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</si>
  <si>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</si>
  <si>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</si>
  <si>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</si>
  <si>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</si>
  <si>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</si>
  <si>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</si>
  <si>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</si>
  <si>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</si>
  <si>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</si>
  <si>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</si>
  <si>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</si>
  <si>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</si>
  <si>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</si>
  <si>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</si>
  <si>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</si>
  <si>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</si>
  <si>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</si>
  <si>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</si>
  <si>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</si>
  <si>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</si>
  <si>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</si>
  <si>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</si>
  <si>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</si>
  <si>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</si>
  <si>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</si>
  <si>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</si>
  <si>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</si>
  <si>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</si>
  <si>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</si>
  <si>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</si>
  <si>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</si>
  <si>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</si>
  <si>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</si>
  <si>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</si>
  <si>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</si>
  <si>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</si>
  <si>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</si>
  <si>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</si>
  <si>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</si>
  <si>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</si>
  <si>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</si>
  <si>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</si>
  <si>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</si>
  <si>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</si>
  <si>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</si>
  <si>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</si>
  <si>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</si>
  <si>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</si>
  <si>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</si>
  <si>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</si>
  <si>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</si>
  <si>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</si>
  <si>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</si>
  <si>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</si>
  <si>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</si>
  <si>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</si>
  <si>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</si>
  <si>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</si>
  <si>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</si>
  <si>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</si>
  <si>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</si>
  <si>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</si>
  <si>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</si>
  <si>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</si>
  <si>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</si>
  <si>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</si>
  <si>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</si>
  <si>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</si>
  <si>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</si>
  <si>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</si>
  <si>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</si>
  <si>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</si>
  <si>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</si>
  <si>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</si>
  <si>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</si>
  <si>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</si>
  <si>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</si>
  <si>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</si>
  <si>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</si>
  <si>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</si>
  <si>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</si>
  <si>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</si>
  <si>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</si>
  <si>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</si>
  <si>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</si>
  <si>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</si>
  <si>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</si>
  <si>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</si>
  <si>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</si>
  <si>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</si>
  <si>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</si>
  <si>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</si>
  <si>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</si>
  <si>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</si>
  <si>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</si>
  <si>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</si>
  <si>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</si>
  <si>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</si>
  <si>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</si>
  <si>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</si>
  <si>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</si>
  <si>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</si>
  <si>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</si>
  <si>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</si>
  <si>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</si>
  <si>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</si>
  <si>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</si>
  <si>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</si>
  <si>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</si>
  <si>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</si>
  <si>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</si>
  <si>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</si>
  <si>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</si>
  <si>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</si>
  <si>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</si>
  <si>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</si>
  <si>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</si>
  <si>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</si>
  <si>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</si>
  <si>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</si>
  <si>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</si>
  <si>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</si>
  <si>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</si>
  <si>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</si>
  <si>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</si>
  <si>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</si>
  <si>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</si>
  <si>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</si>
  <si>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</si>
  <si>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</si>
  <si>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</si>
  <si>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</si>
  <si>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</si>
  <si>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</si>
  <si>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</si>
  <si>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</si>
  <si>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</si>
  <si>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</si>
  <si>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</si>
  <si>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</si>
  <si>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</si>
  <si>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</si>
  <si>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</si>
  <si>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</si>
  <si>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</si>
  <si>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</si>
  <si>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</si>
  <si>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</si>
  <si>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</si>
  <si>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</si>
  <si>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</si>
  <si>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</si>
  <si>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</si>
  <si>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</si>
  <si>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</si>
  <si>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</si>
  <si>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</si>
  <si>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</si>
  <si>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</si>
  <si>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</si>
  <si>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</si>
  <si>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</si>
  <si>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</si>
  <si>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</si>
  <si>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</si>
  <si>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</si>
  <si>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</si>
  <si>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</si>
  <si>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</si>
  <si>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</si>
  <si>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</si>
  <si>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</si>
  <si>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</si>
  <si>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</si>
  <si>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</si>
  <si>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</si>
  <si>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</si>
  <si>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</si>
  <si>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</si>
  <si>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</si>
  <si>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</si>
  <si>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</si>
  <si>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</si>
  <si>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</si>
  <si>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</si>
  <si>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</si>
  <si>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</si>
  <si>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</si>
  <si>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</si>
  <si>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</si>
  <si>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</si>
  <si>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</si>
  <si>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</si>
  <si>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</si>
  <si>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</si>
  <si>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</si>
  <si>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</si>
  <si>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</si>
  <si>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</si>
  <si>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</si>
  <si>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</si>
  <si>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</si>
  <si>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</si>
  <si>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</si>
  <si>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</si>
  <si>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</si>
  <si>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</si>
  <si>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</si>
  <si>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</si>
  <si>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</si>
  <si>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</si>
  <si>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</si>
  <si>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</si>
  <si>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</si>
  <si>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</si>
  <si>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</si>
  <si>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</si>
  <si>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</si>
  <si>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</si>
  <si>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</si>
  <si>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</si>
  <si>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</si>
  <si>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</si>
  <si>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</si>
  <si>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</si>
  <si>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</si>
  <si>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</si>
  <si>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</si>
  <si>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</si>
  <si>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</si>
  <si>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</si>
  <si>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</si>
  <si>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</si>
  <si>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</si>
  <si>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</si>
  <si>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</si>
  <si>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</si>
  <si>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</si>
  <si>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</si>
  <si>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</si>
  <si>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</si>
  <si>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</si>
  <si>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</si>
  <si>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</si>
  <si>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</si>
  <si>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</si>
  <si>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</si>
  <si>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</si>
  <si>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</si>
  <si>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</si>
  <si>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</si>
  <si>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</si>
  <si>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</si>
  <si>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</si>
  <si>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</si>
  <si>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</si>
  <si>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</si>
  <si>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</si>
  <si>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</si>
  <si>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</si>
  <si>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</si>
  <si>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</si>
  <si>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</si>
  <si>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</si>
  <si>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</si>
  <si>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</si>
  <si>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</si>
  <si>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</si>
  <si>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</si>
  <si>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</si>
  <si>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</si>
  <si>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</si>
  <si>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</si>
  <si>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</si>
  <si>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</si>
  <si>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</si>
  <si>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</si>
  <si>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</si>
  <si>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</si>
  <si>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</si>
  <si>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</si>
  <si>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</si>
  <si>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</si>
  <si>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</si>
  <si>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</si>
  <si>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</si>
  <si>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</si>
  <si>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</si>
  <si>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</si>
  <si>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</si>
  <si>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</si>
  <si>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</si>
  <si>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</si>
  <si>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</si>
  <si>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</si>
  <si>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</si>
  <si>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</si>
  <si>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</si>
  <si>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</si>
  <si>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</si>
  <si>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</si>
  <si>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</si>
  <si>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</si>
  <si>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</si>
  <si>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</si>
  <si>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</si>
  <si>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</si>
  <si>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</si>
  <si>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</si>
  <si>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</si>
  <si>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</si>
  <si>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</si>
  <si>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</si>
  <si>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</si>
  <si>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</si>
  <si>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</si>
  <si>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</si>
  <si>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</si>
  <si>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</si>
  <si>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</si>
  <si>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</si>
  <si>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</si>
  <si>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</si>
  <si>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</si>
  <si>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</si>
  <si>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</si>
  <si>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</si>
  <si>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</si>
  <si>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</si>
  <si>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</si>
  <si>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</si>
  <si>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</si>
  <si>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</si>
  <si>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</si>
  <si>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</si>
  <si>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</si>
  <si>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</si>
  <si>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</si>
  <si>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</si>
  <si>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</si>
  <si>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</si>
  <si>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</si>
  <si>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</si>
  <si>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</si>
  <si>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</si>
  <si>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</si>
  <si>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</si>
  <si>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</si>
  <si>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</si>
  <si>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</si>
  <si>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</si>
  <si>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</si>
  <si>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</si>
  <si>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</si>
  <si>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</si>
  <si>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</si>
  <si>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</si>
  <si>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</si>
  <si>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</si>
  <si>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</si>
  <si>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</si>
  <si>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</si>
  <si>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</si>
  <si>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</si>
  <si>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</si>
  <si>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</si>
  <si>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</si>
  <si>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</si>
  <si>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</si>
  <si>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</si>
  <si>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</si>
  <si>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</si>
  <si>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</si>
  <si>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</si>
  <si>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</si>
  <si>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</si>
  <si>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</si>
  <si>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</si>
  <si>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</si>
  <si>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</si>
  <si>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</si>
  <si>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</si>
  <si>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</si>
  <si>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</si>
  <si>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</si>
  <si>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</si>
  <si>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</si>
  <si>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</si>
  <si>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</si>
  <si>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</si>
  <si>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</si>
  <si>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</si>
  <si>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</si>
  <si>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</si>
  <si>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</si>
  <si>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</si>
  <si>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</si>
  <si>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</si>
  <si>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</si>
  <si>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</si>
  <si>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</si>
  <si>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</si>
  <si>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</si>
  <si>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</si>
  <si>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</si>
  <si>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</si>
  <si>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</si>
  <si>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</si>
  <si>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</si>
  <si>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</si>
  <si>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</si>
  <si>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</si>
  <si>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</si>
  <si>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</si>
  <si>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</si>
  <si>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</si>
  <si>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</si>
  <si>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</si>
  <si>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</si>
  <si>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</si>
  <si>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</si>
  <si>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</si>
  <si>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</si>
  <si>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</si>
  <si>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</si>
  <si>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</si>
  <si>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</si>
  <si>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</si>
  <si>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</si>
  <si>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</si>
  <si>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</si>
  <si>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</si>
  <si>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</si>
  <si>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</si>
  <si>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</si>
  <si>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</si>
  <si>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</si>
  <si>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</si>
  <si>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</si>
  <si>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</si>
  <si>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</si>
  <si>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</si>
  <si>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</si>
  <si>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</si>
  <si>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</si>
  <si>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</si>
  <si>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</si>
  <si>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</si>
  <si>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</si>
  <si>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</si>
  <si>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</si>
  <si>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</si>
  <si>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</si>
  <si>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</si>
  <si>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</si>
  <si>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</si>
  <si>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</si>
  <si>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</si>
  <si>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</si>
  <si>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</si>
  <si>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</si>
  <si>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</si>
  <si>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</si>
  <si>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</si>
  <si>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</si>
  <si>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</si>
  <si>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</si>
  <si>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</si>
  <si>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</si>
  <si>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</si>
  <si>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</si>
  <si>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</si>
  <si>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</si>
  <si>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</si>
  <si>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</si>
  <si>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</si>
  <si>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</si>
  <si>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</si>
  <si>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</si>
  <si>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</si>
  <si>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</si>
  <si>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</si>
  <si>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</si>
  <si>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</si>
  <si>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</si>
  <si>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</si>
  <si>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</si>
  <si>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</si>
  <si>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</si>
  <si>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</si>
  <si>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</si>
  <si>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</si>
  <si>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</si>
  <si>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</si>
  <si>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</si>
  <si>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</si>
  <si>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</si>
  <si>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</si>
  <si>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</si>
  <si>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</si>
  <si>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</si>
  <si>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</si>
  <si>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</si>
  <si>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</si>
  <si>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</si>
  <si>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</si>
  <si>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</si>
  <si>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</si>
  <si>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</si>
  <si>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</si>
  <si>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</si>
  <si>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</si>
  <si>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</si>
  <si>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</si>
  <si>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</si>
  <si>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</si>
  <si>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</si>
  <si>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</si>
  <si>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</si>
  <si>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</si>
  <si>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</si>
  <si>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</si>
  <si>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</si>
  <si>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</si>
  <si>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</si>
  <si>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</si>
  <si>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</si>
  <si>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</si>
  <si>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</si>
  <si>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</si>
  <si>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</si>
  <si>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</si>
  <si>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</si>
  <si>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</si>
  <si>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</si>
  <si>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</si>
  <si>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</si>
  <si>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</si>
  <si>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</si>
  <si>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</si>
  <si>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</si>
  <si>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</si>
  <si>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</si>
  <si>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</si>
  <si>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</si>
  <si>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</si>
  <si>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</si>
  <si>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</si>
  <si>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</si>
  <si>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</si>
  <si>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</si>
  <si>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</si>
  <si>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</si>
  <si>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</si>
  <si>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</si>
  <si>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2306344 HOSPITAL JARAGUA</t>
  </si>
  <si>
    <t>2658372 INSTITUTO SANTE HOSPITAL DE DIONISIO CERQUEIRA</t>
  </si>
  <si>
    <t>Total</t>
  </si>
  <si>
    <t>PM 0,00</t>
  </si>
  <si>
    <t>PM 1.325,64</t>
  </si>
  <si>
    <t>PM 652,38</t>
  </si>
  <si>
    <t>PM 524,20</t>
  </si>
  <si>
    <t>PM 374,84</t>
  </si>
  <si>
    <t>PM 328,34</t>
  </si>
  <si>
    <t>PM 248,34</t>
  </si>
  <si>
    <t>PM 248,33</t>
  </si>
  <si>
    <t>PM 243,03</t>
  </si>
  <si>
    <t>PM 180,88</t>
  </si>
  <si>
    <t>PM  61,13</t>
  </si>
  <si>
    <t>PM  56,34</t>
  </si>
  <si>
    <t>PM  50,28</t>
  </si>
  <si>
    <t>PM  44,19</t>
  </si>
  <si>
    <t>PM  43,19</t>
  </si>
  <si>
    <t>PM  36,10</t>
  </si>
  <si>
    <t>PM  31,97</t>
  </si>
  <si>
    <t>PM  23,00</t>
  </si>
  <si>
    <t>PM  00,00</t>
  </si>
  <si>
    <t>Bucomax 200</t>
  </si>
  <si>
    <t>Geral   250</t>
  </si>
  <si>
    <t>Gineco  250</t>
  </si>
  <si>
    <t>MULTS   500</t>
  </si>
  <si>
    <t>Ortop   500</t>
  </si>
  <si>
    <t>Uro/Nef 250</t>
  </si>
  <si>
    <t>Geral MAC</t>
  </si>
  <si>
    <t>Prêmios</t>
  </si>
  <si>
    <t>Pacotes</t>
  </si>
  <si>
    <t>CNES</t>
  </si>
  <si>
    <t>Munícipios-SC</t>
  </si>
  <si>
    <t>Fisico</t>
  </si>
  <si>
    <t>Financeiro</t>
  </si>
  <si>
    <t>TOTAL</t>
  </si>
  <si>
    <t>Produção MS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</si>
</sst>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3D69B"/>
        <bgColor rgb="FFCCCCFF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2" xfId="0" applyBorder="1"/>
    <xf numFmtId="0" fontId="4" fillId="0" borderId="0" xfId="0" applyFont="1"/>
    <xf numFmtId="0" fontId="4" fillId="0" borderId="1" xfId="0" applyFont="1" applyBorder="1"/>
    <xf numFmtId="44" fontId="0" fillId="0" borderId="0" xfId="1" applyFont="1"/>
    <xf numFmtId="4" fontId="0" fillId="0" borderId="0" xfId="0" applyNumberFormat="1"/>
    <xf numFmtId="8" fontId="0" fillId="0" borderId="0" xfId="0" applyNumberFormat="1"/>
    <xf numFmtId="1" fontId="0" fillId="0" borderId="0" xfId="0" applyNumberFormat="1"/>
  </cellXfs>
  <cellStyles count="2">
    <cellStyle name="Moeda" xfId="1" builtinId="4"/>
    <cellStyle name="Normal" xfId="0" builtinId="0"/>
  </cellStyles>
  <dxfs count="1"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FA41-C461-4545-9BB9-CD7505172FD5}">
  <dimension ref="A1:F190"/>
  <sheetViews>
    <sheetView workbookViewId="0">
      <selection sqref="A1:F190"/>
    </sheetView>
  </sheetViews>
  <sheetFormatPr defaultColWidth="11.5703125" defaultRowHeight="15" x14ac:dyDescent="0.25"/>
  <sheetData>
    <row r="1" spans="1:6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x14ac:dyDescent="0.25">
      <c r="A2" s="6">
        <v>19283</v>
      </c>
      <c r="B2" s="6" t="s">
        <v>6</v>
      </c>
      <c r="C2" s="6" t="s">
        <v>7</v>
      </c>
      <c r="D2" s="6" t="s">
        <v>8</v>
      </c>
      <c r="E2" s="7" t="s">
        <v>9</v>
      </c>
      <c r="F2" s="7" t="s">
        <v>10</v>
      </c>
    </row>
    <row r="3" spans="1:6" x14ac:dyDescent="0.25">
      <c r="A3" s="6">
        <v>19305</v>
      </c>
      <c r="B3" s="6" t="s">
        <v>11</v>
      </c>
      <c r="C3" s="6" t="s">
        <v>12</v>
      </c>
      <c r="D3" s="6" t="s">
        <v>8</v>
      </c>
      <c r="E3" s="7" t="s">
        <v>9</v>
      </c>
      <c r="F3" s="7" t="s">
        <v>10</v>
      </c>
    </row>
    <row r="4" spans="1:6" x14ac:dyDescent="0.25">
      <c r="A4" s="6">
        <v>19402</v>
      </c>
      <c r="B4" s="6" t="s">
        <v>13</v>
      </c>
      <c r="C4" s="6" t="s">
        <v>14</v>
      </c>
      <c r="D4" s="6" t="s">
        <v>8</v>
      </c>
      <c r="E4" s="7" t="s">
        <v>9</v>
      </c>
      <c r="F4" s="7" t="s">
        <v>10</v>
      </c>
    </row>
    <row r="5" spans="1:6" x14ac:dyDescent="0.25">
      <c r="A5" s="6">
        <v>19445</v>
      </c>
      <c r="B5" s="6" t="s">
        <v>15</v>
      </c>
      <c r="C5" s="6" t="s">
        <v>16</v>
      </c>
      <c r="D5" s="6" t="s">
        <v>8</v>
      </c>
      <c r="E5" s="7" t="s">
        <v>9</v>
      </c>
      <c r="F5" s="7" t="s">
        <v>10</v>
      </c>
    </row>
    <row r="6" spans="1:6" x14ac:dyDescent="0.25">
      <c r="A6" s="6">
        <v>2299569</v>
      </c>
      <c r="B6" s="6" t="s">
        <v>17</v>
      </c>
      <c r="C6" s="6" t="s">
        <v>18</v>
      </c>
      <c r="D6" s="6" t="s">
        <v>19</v>
      </c>
      <c r="E6" s="7" t="s">
        <v>20</v>
      </c>
      <c r="F6" s="7" t="s">
        <v>21</v>
      </c>
    </row>
    <row r="7" spans="1:6" x14ac:dyDescent="0.25">
      <c r="A7" s="6">
        <v>2299836</v>
      </c>
      <c r="B7" s="6" t="s">
        <v>22</v>
      </c>
      <c r="C7" s="6" t="s">
        <v>23</v>
      </c>
      <c r="D7" s="6" t="s">
        <v>24</v>
      </c>
      <c r="E7" s="7" t="s">
        <v>20</v>
      </c>
      <c r="F7" s="7" t="s">
        <v>21</v>
      </c>
    </row>
    <row r="8" spans="1:6" x14ac:dyDescent="0.25">
      <c r="A8" s="6">
        <v>2300184</v>
      </c>
      <c r="B8" s="6" t="s">
        <v>25</v>
      </c>
      <c r="C8" s="6" t="s">
        <v>26</v>
      </c>
      <c r="D8" s="6" t="s">
        <v>27</v>
      </c>
      <c r="E8" s="7" t="s">
        <v>28</v>
      </c>
      <c r="F8" s="7" t="s">
        <v>29</v>
      </c>
    </row>
    <row r="9" spans="1:6" x14ac:dyDescent="0.25">
      <c r="A9" s="6">
        <v>2300435</v>
      </c>
      <c r="B9" s="6" t="s">
        <v>30</v>
      </c>
      <c r="C9" s="6" t="s">
        <v>31</v>
      </c>
      <c r="D9" s="6" t="s">
        <v>32</v>
      </c>
      <c r="E9" s="7" t="s">
        <v>28</v>
      </c>
      <c r="F9" s="7" t="s">
        <v>33</v>
      </c>
    </row>
    <row r="10" spans="1:6" x14ac:dyDescent="0.25">
      <c r="A10" s="6">
        <v>2300478</v>
      </c>
      <c r="B10" s="6" t="s">
        <v>34</v>
      </c>
      <c r="C10" s="6" t="s">
        <v>35</v>
      </c>
      <c r="D10" s="6" t="s">
        <v>36</v>
      </c>
      <c r="E10" s="7" t="s">
        <v>28</v>
      </c>
      <c r="F10" s="7" t="s">
        <v>33</v>
      </c>
    </row>
    <row r="11" spans="1:6" x14ac:dyDescent="0.25">
      <c r="A11" s="6">
        <v>2300486</v>
      </c>
      <c r="B11" s="6" t="s">
        <v>37</v>
      </c>
      <c r="C11" s="6" t="s">
        <v>38</v>
      </c>
      <c r="D11" s="6" t="s">
        <v>39</v>
      </c>
      <c r="E11" s="7" t="s">
        <v>28</v>
      </c>
      <c r="F11" s="7" t="s">
        <v>33</v>
      </c>
    </row>
    <row r="12" spans="1:6" x14ac:dyDescent="0.25">
      <c r="A12" s="6">
        <v>2300516</v>
      </c>
      <c r="B12" s="6" t="s">
        <v>40</v>
      </c>
      <c r="C12" s="6" t="s">
        <v>41</v>
      </c>
      <c r="D12" s="6" t="s">
        <v>42</v>
      </c>
      <c r="E12" s="7" t="s">
        <v>28</v>
      </c>
      <c r="F12" s="7" t="s">
        <v>33</v>
      </c>
    </row>
    <row r="13" spans="1:6" x14ac:dyDescent="0.25">
      <c r="A13" s="6">
        <v>2300850</v>
      </c>
      <c r="B13" s="6" t="s">
        <v>43</v>
      </c>
      <c r="C13" s="6" t="s">
        <v>44</v>
      </c>
      <c r="D13" s="6" t="s">
        <v>45</v>
      </c>
      <c r="E13" s="7" t="s">
        <v>28</v>
      </c>
      <c r="F13" s="7" t="s">
        <v>33</v>
      </c>
    </row>
    <row r="14" spans="1:6" x14ac:dyDescent="0.25">
      <c r="A14" s="6">
        <v>2300885</v>
      </c>
      <c r="B14" s="6" t="s">
        <v>46</v>
      </c>
      <c r="C14" s="6" t="s">
        <v>47</v>
      </c>
      <c r="D14" s="6" t="s">
        <v>48</v>
      </c>
      <c r="E14" s="7" t="s">
        <v>28</v>
      </c>
      <c r="F14" s="7" t="s">
        <v>33</v>
      </c>
    </row>
    <row r="15" spans="1:6" x14ac:dyDescent="0.25">
      <c r="A15" s="6">
        <v>2301830</v>
      </c>
      <c r="B15" s="6" t="s">
        <v>49</v>
      </c>
      <c r="C15" s="6" t="s">
        <v>50</v>
      </c>
      <c r="D15" s="6" t="s">
        <v>51</v>
      </c>
      <c r="E15" s="7" t="s">
        <v>28</v>
      </c>
      <c r="F15" s="7" t="s">
        <v>52</v>
      </c>
    </row>
    <row r="16" spans="1:6" x14ac:dyDescent="0.25">
      <c r="A16" s="6">
        <v>2302101</v>
      </c>
      <c r="B16" s="6" t="s">
        <v>53</v>
      </c>
      <c r="C16" s="6" t="s">
        <v>54</v>
      </c>
      <c r="D16" s="6" t="s">
        <v>55</v>
      </c>
      <c r="E16" s="7" t="s">
        <v>28</v>
      </c>
      <c r="F16" s="7" t="s">
        <v>52</v>
      </c>
    </row>
    <row r="17" spans="1:6" x14ac:dyDescent="0.25">
      <c r="A17" s="6">
        <v>2302500</v>
      </c>
      <c r="B17" s="6" t="s">
        <v>56</v>
      </c>
      <c r="C17" s="6" t="s">
        <v>57</v>
      </c>
      <c r="D17" s="6" t="s">
        <v>58</v>
      </c>
      <c r="E17" s="7" t="s">
        <v>28</v>
      </c>
      <c r="F17" s="7" t="s">
        <v>52</v>
      </c>
    </row>
    <row r="18" spans="1:6" x14ac:dyDescent="0.25">
      <c r="A18" s="6">
        <v>2302543</v>
      </c>
      <c r="B18" s="6" t="s">
        <v>59</v>
      </c>
      <c r="C18" s="6" t="s">
        <v>60</v>
      </c>
      <c r="D18" s="6" t="s">
        <v>61</v>
      </c>
      <c r="E18" s="7" t="s">
        <v>28</v>
      </c>
      <c r="F18" s="7" t="s">
        <v>52</v>
      </c>
    </row>
    <row r="19" spans="1:6" x14ac:dyDescent="0.25">
      <c r="A19" s="6">
        <v>2302748</v>
      </c>
      <c r="B19" s="6" t="s">
        <v>62</v>
      </c>
      <c r="C19" s="6" t="s">
        <v>63</v>
      </c>
      <c r="D19" s="6" t="s">
        <v>64</v>
      </c>
      <c r="E19" s="7" t="s">
        <v>28</v>
      </c>
      <c r="F19" s="7" t="s">
        <v>52</v>
      </c>
    </row>
    <row r="20" spans="1:6" x14ac:dyDescent="0.25">
      <c r="A20" s="6">
        <v>2302780</v>
      </c>
      <c r="B20" s="6" t="s">
        <v>65</v>
      </c>
      <c r="C20" s="6" t="s">
        <v>66</v>
      </c>
      <c r="D20" s="6" t="s">
        <v>67</v>
      </c>
      <c r="E20" s="7" t="s">
        <v>28</v>
      </c>
      <c r="F20" s="7" t="s">
        <v>52</v>
      </c>
    </row>
    <row r="21" spans="1:6" x14ac:dyDescent="0.25">
      <c r="A21" s="6">
        <v>2302950</v>
      </c>
      <c r="B21" s="6" t="s">
        <v>68</v>
      </c>
      <c r="C21" s="6" t="s">
        <v>69</v>
      </c>
      <c r="D21" s="6" t="s">
        <v>70</v>
      </c>
      <c r="E21" s="7" t="s">
        <v>9</v>
      </c>
      <c r="F21" s="7" t="s">
        <v>10</v>
      </c>
    </row>
    <row r="22" spans="1:6" x14ac:dyDescent="0.25">
      <c r="A22" s="6">
        <v>2302969</v>
      </c>
      <c r="B22" s="6" t="s">
        <v>71</v>
      </c>
      <c r="C22" s="6" t="s">
        <v>72</v>
      </c>
      <c r="D22" s="6" t="s">
        <v>73</v>
      </c>
      <c r="E22" s="7" t="s">
        <v>9</v>
      </c>
      <c r="F22" s="7" t="s">
        <v>10</v>
      </c>
    </row>
    <row r="23" spans="1:6" x14ac:dyDescent="0.25">
      <c r="A23" s="6">
        <v>2303167</v>
      </c>
      <c r="B23" s="6" t="s">
        <v>74</v>
      </c>
      <c r="C23" s="6" t="s">
        <v>75</v>
      </c>
      <c r="D23" s="6" t="s">
        <v>76</v>
      </c>
      <c r="E23" s="7" t="s">
        <v>77</v>
      </c>
      <c r="F23" s="7" t="s">
        <v>78</v>
      </c>
    </row>
    <row r="24" spans="1:6" x14ac:dyDescent="0.25">
      <c r="A24" s="6">
        <v>2303892</v>
      </c>
      <c r="B24" s="6" t="s">
        <v>79</v>
      </c>
      <c r="C24" s="6" t="s">
        <v>80</v>
      </c>
      <c r="D24" s="6" t="s">
        <v>81</v>
      </c>
      <c r="E24" s="7" t="s">
        <v>28</v>
      </c>
      <c r="F24" s="7" t="s">
        <v>82</v>
      </c>
    </row>
    <row r="25" spans="1:6" x14ac:dyDescent="0.25">
      <c r="A25" s="6">
        <v>2304155</v>
      </c>
      <c r="B25" s="6" t="s">
        <v>83</v>
      </c>
      <c r="C25" s="6" t="s">
        <v>84</v>
      </c>
      <c r="D25" s="6" t="s">
        <v>85</v>
      </c>
      <c r="E25" s="7" t="s">
        <v>28</v>
      </c>
      <c r="F25" s="7" t="s">
        <v>82</v>
      </c>
    </row>
    <row r="26" spans="1:6" x14ac:dyDescent="0.25">
      <c r="A26" s="6">
        <v>2305097</v>
      </c>
      <c r="B26" s="6" t="s">
        <v>86</v>
      </c>
      <c r="C26" s="6" t="s">
        <v>87</v>
      </c>
      <c r="D26" s="6" t="s">
        <v>88</v>
      </c>
      <c r="E26" s="7" t="s">
        <v>20</v>
      </c>
      <c r="F26" s="7" t="s">
        <v>21</v>
      </c>
    </row>
    <row r="27" spans="1:6" x14ac:dyDescent="0.25">
      <c r="A27" s="6">
        <v>2305534</v>
      </c>
      <c r="B27" s="6" t="s">
        <v>89</v>
      </c>
      <c r="C27" s="6" t="s">
        <v>90</v>
      </c>
      <c r="D27" s="6" t="s">
        <v>91</v>
      </c>
      <c r="E27" s="7" t="s">
        <v>20</v>
      </c>
      <c r="F27" s="7" t="s">
        <v>21</v>
      </c>
    </row>
    <row r="28" spans="1:6" x14ac:dyDescent="0.25">
      <c r="A28" s="6">
        <v>2305623</v>
      </c>
      <c r="B28" s="6" t="s">
        <v>92</v>
      </c>
      <c r="C28" s="6" t="s">
        <v>93</v>
      </c>
      <c r="D28" s="6" t="s">
        <v>94</v>
      </c>
      <c r="E28" s="7" t="s">
        <v>20</v>
      </c>
      <c r="F28" s="7" t="s">
        <v>21</v>
      </c>
    </row>
    <row r="29" spans="1:6" x14ac:dyDescent="0.25">
      <c r="A29" s="6">
        <v>2306336</v>
      </c>
      <c r="B29" s="6" t="s">
        <v>95</v>
      </c>
      <c r="C29" s="6" t="s">
        <v>96</v>
      </c>
      <c r="D29" s="6" t="s">
        <v>97</v>
      </c>
      <c r="E29" s="7" t="s">
        <v>98</v>
      </c>
      <c r="F29" s="7" t="s">
        <v>99</v>
      </c>
    </row>
    <row r="30" spans="1:6" x14ac:dyDescent="0.25">
      <c r="A30" s="6">
        <v>2306344</v>
      </c>
      <c r="B30" s="6" t="s">
        <v>100</v>
      </c>
      <c r="C30" s="6" t="s">
        <v>101</v>
      </c>
      <c r="D30" s="6" t="s">
        <v>97</v>
      </c>
      <c r="E30" s="7" t="s">
        <v>98</v>
      </c>
      <c r="F30" s="7" t="s">
        <v>99</v>
      </c>
    </row>
    <row r="31" spans="1:6" x14ac:dyDescent="0.25">
      <c r="A31" s="6">
        <v>2377160</v>
      </c>
      <c r="B31" s="6" t="s">
        <v>102</v>
      </c>
      <c r="C31" s="6" t="s">
        <v>103</v>
      </c>
      <c r="D31" s="6" t="s">
        <v>104</v>
      </c>
      <c r="E31" s="7" t="s">
        <v>105</v>
      </c>
      <c r="F31" s="7" t="s">
        <v>106</v>
      </c>
    </row>
    <row r="32" spans="1:6" x14ac:dyDescent="0.25">
      <c r="A32" s="6">
        <v>2377187</v>
      </c>
      <c r="B32" s="6" t="s">
        <v>107</v>
      </c>
      <c r="C32" s="6" t="s">
        <v>108</v>
      </c>
      <c r="D32" s="6" t="s">
        <v>109</v>
      </c>
      <c r="E32" s="7" t="s">
        <v>105</v>
      </c>
      <c r="F32" s="7" t="s">
        <v>106</v>
      </c>
    </row>
    <row r="33" spans="1:6" x14ac:dyDescent="0.25">
      <c r="A33" s="6">
        <v>2377225</v>
      </c>
      <c r="B33" s="6" t="s">
        <v>110</v>
      </c>
      <c r="C33" s="6" t="s">
        <v>111</v>
      </c>
      <c r="D33" s="6" t="s">
        <v>112</v>
      </c>
      <c r="E33" s="7" t="s">
        <v>105</v>
      </c>
      <c r="F33" s="7" t="s">
        <v>106</v>
      </c>
    </row>
    <row r="34" spans="1:6" x14ac:dyDescent="0.25">
      <c r="A34" s="6">
        <v>2377330</v>
      </c>
      <c r="B34" s="6" t="s">
        <v>113</v>
      </c>
      <c r="C34" s="6" t="s">
        <v>114</v>
      </c>
      <c r="D34" s="6" t="s">
        <v>115</v>
      </c>
      <c r="E34" s="7" t="s">
        <v>105</v>
      </c>
      <c r="F34" s="7" t="s">
        <v>106</v>
      </c>
    </row>
    <row r="35" spans="1:6" x14ac:dyDescent="0.25">
      <c r="A35" s="6">
        <v>2377373</v>
      </c>
      <c r="B35" s="6" t="s">
        <v>116</v>
      </c>
      <c r="C35" s="6" t="s">
        <v>117</v>
      </c>
      <c r="D35" s="6" t="s">
        <v>118</v>
      </c>
      <c r="E35" s="7" t="s">
        <v>105</v>
      </c>
      <c r="F35" s="7" t="s">
        <v>106</v>
      </c>
    </row>
    <row r="36" spans="1:6" x14ac:dyDescent="0.25">
      <c r="A36" s="6">
        <v>2377462</v>
      </c>
      <c r="B36" s="6" t="s">
        <v>119</v>
      </c>
      <c r="C36" s="6" t="s">
        <v>120</v>
      </c>
      <c r="D36" s="6" t="s">
        <v>121</v>
      </c>
      <c r="E36" s="7" t="s">
        <v>105</v>
      </c>
      <c r="F36" s="7" t="s">
        <v>106</v>
      </c>
    </row>
    <row r="37" spans="1:6" x14ac:dyDescent="0.25">
      <c r="A37" s="6">
        <v>2377616</v>
      </c>
      <c r="B37" s="6" t="s">
        <v>122</v>
      </c>
      <c r="C37" s="6" t="s">
        <v>123</v>
      </c>
      <c r="D37" s="6" t="s">
        <v>124</v>
      </c>
      <c r="E37" s="7" t="s">
        <v>105</v>
      </c>
      <c r="F37" s="7" t="s">
        <v>106</v>
      </c>
    </row>
    <row r="38" spans="1:6" x14ac:dyDescent="0.25">
      <c r="A38" s="6">
        <v>2377632</v>
      </c>
      <c r="B38" s="6" t="s">
        <v>125</v>
      </c>
      <c r="C38" s="6" t="s">
        <v>126</v>
      </c>
      <c r="D38" s="6" t="s">
        <v>127</v>
      </c>
      <c r="E38" s="7" t="s">
        <v>105</v>
      </c>
      <c r="F38" s="7" t="s">
        <v>106</v>
      </c>
    </row>
    <row r="39" spans="1:6" x14ac:dyDescent="0.25">
      <c r="A39" s="6">
        <v>2377659</v>
      </c>
      <c r="B39" s="6" t="s">
        <v>128</v>
      </c>
      <c r="C39" s="6" t="s">
        <v>129</v>
      </c>
      <c r="D39" s="6" t="s">
        <v>130</v>
      </c>
      <c r="E39" s="7" t="s">
        <v>105</v>
      </c>
      <c r="F39" s="7" t="s">
        <v>106</v>
      </c>
    </row>
    <row r="40" spans="1:6" x14ac:dyDescent="0.25">
      <c r="A40" s="6">
        <v>2377829</v>
      </c>
      <c r="B40" s="6" t="s">
        <v>131</v>
      </c>
      <c r="C40" s="6" t="s">
        <v>132</v>
      </c>
      <c r="D40" s="6" t="s">
        <v>133</v>
      </c>
      <c r="E40" s="7" t="s">
        <v>105</v>
      </c>
      <c r="F40" s="7" t="s">
        <v>106</v>
      </c>
    </row>
    <row r="41" spans="1:6" x14ac:dyDescent="0.25">
      <c r="A41" s="6">
        <v>2378000</v>
      </c>
      <c r="B41" s="6" t="s">
        <v>134</v>
      </c>
      <c r="C41" s="6" t="s">
        <v>135</v>
      </c>
      <c r="D41" s="6" t="s">
        <v>136</v>
      </c>
      <c r="E41" s="7" t="s">
        <v>105</v>
      </c>
      <c r="F41" s="7" t="s">
        <v>106</v>
      </c>
    </row>
    <row r="42" spans="1:6" x14ac:dyDescent="0.25">
      <c r="A42" s="6">
        <v>2378108</v>
      </c>
      <c r="B42" s="6" t="s">
        <v>137</v>
      </c>
      <c r="C42" s="6" t="s">
        <v>138</v>
      </c>
      <c r="D42" s="6" t="s">
        <v>139</v>
      </c>
      <c r="E42" s="7" t="s">
        <v>140</v>
      </c>
      <c r="F42" s="7" t="s">
        <v>141</v>
      </c>
    </row>
    <row r="43" spans="1:6" x14ac:dyDescent="0.25">
      <c r="A43" s="6">
        <v>2378116</v>
      </c>
      <c r="B43" s="6" t="s">
        <v>142</v>
      </c>
      <c r="C43" s="6" t="s">
        <v>143</v>
      </c>
      <c r="D43" s="6" t="s">
        <v>144</v>
      </c>
      <c r="E43" s="7" t="s">
        <v>140</v>
      </c>
      <c r="F43" s="7" t="s">
        <v>141</v>
      </c>
    </row>
    <row r="44" spans="1:6" x14ac:dyDescent="0.25">
      <c r="A44" s="6">
        <v>2378140</v>
      </c>
      <c r="B44" s="6" t="s">
        <v>145</v>
      </c>
      <c r="C44" s="6" t="s">
        <v>146</v>
      </c>
      <c r="D44" s="6" t="s">
        <v>147</v>
      </c>
      <c r="E44" s="7" t="s">
        <v>140</v>
      </c>
      <c r="F44" s="7" t="s">
        <v>141</v>
      </c>
    </row>
    <row r="45" spans="1:6" x14ac:dyDescent="0.25">
      <c r="A45" s="6">
        <v>2378167</v>
      </c>
      <c r="B45" s="6" t="s">
        <v>148</v>
      </c>
      <c r="C45" s="6" t="s">
        <v>149</v>
      </c>
      <c r="D45" s="6" t="s">
        <v>150</v>
      </c>
      <c r="E45" s="7" t="s">
        <v>140</v>
      </c>
      <c r="F45" s="7" t="s">
        <v>141</v>
      </c>
    </row>
    <row r="46" spans="1:6" x14ac:dyDescent="0.25">
      <c r="A46" s="6">
        <v>2378175</v>
      </c>
      <c r="B46" s="6" t="s">
        <v>151</v>
      </c>
      <c r="C46" s="6" t="s">
        <v>152</v>
      </c>
      <c r="D46" s="6" t="s">
        <v>153</v>
      </c>
      <c r="E46" s="7" t="s">
        <v>140</v>
      </c>
      <c r="F46" s="7" t="s">
        <v>141</v>
      </c>
    </row>
    <row r="47" spans="1:6" x14ac:dyDescent="0.25">
      <c r="A47" s="6">
        <v>2378183</v>
      </c>
      <c r="B47" s="6" t="s">
        <v>154</v>
      </c>
      <c r="C47" s="6" t="s">
        <v>155</v>
      </c>
      <c r="D47" s="6" t="s">
        <v>156</v>
      </c>
      <c r="E47" s="7" t="s">
        <v>140</v>
      </c>
      <c r="F47" s="7" t="s">
        <v>141</v>
      </c>
    </row>
    <row r="48" spans="1:6" x14ac:dyDescent="0.25">
      <c r="A48" s="6">
        <v>2378213</v>
      </c>
      <c r="B48" s="6" t="s">
        <v>157</v>
      </c>
      <c r="C48" s="6" t="s">
        <v>158</v>
      </c>
      <c r="D48" s="6" t="s">
        <v>159</v>
      </c>
      <c r="E48" s="7" t="s">
        <v>140</v>
      </c>
      <c r="F48" s="7" t="s">
        <v>141</v>
      </c>
    </row>
    <row r="49" spans="1:6" x14ac:dyDescent="0.25">
      <c r="A49" s="6">
        <v>2378809</v>
      </c>
      <c r="B49" s="6" t="s">
        <v>160</v>
      </c>
      <c r="C49" s="6" t="s">
        <v>161</v>
      </c>
      <c r="D49" s="6" t="s">
        <v>162</v>
      </c>
      <c r="E49" s="7" t="s">
        <v>140</v>
      </c>
      <c r="F49" s="7" t="s">
        <v>141</v>
      </c>
    </row>
    <row r="50" spans="1:6" x14ac:dyDescent="0.25">
      <c r="A50" s="6">
        <v>2378876</v>
      </c>
      <c r="B50" s="6" t="s">
        <v>163</v>
      </c>
      <c r="C50" s="6" t="s">
        <v>164</v>
      </c>
      <c r="D50" s="6" t="s">
        <v>165</v>
      </c>
      <c r="E50" s="7" t="s">
        <v>140</v>
      </c>
      <c r="F50" s="7" t="s">
        <v>141</v>
      </c>
    </row>
    <row r="51" spans="1:6" x14ac:dyDescent="0.25">
      <c r="A51" s="6">
        <v>2379163</v>
      </c>
      <c r="B51" s="6" t="s">
        <v>166</v>
      </c>
      <c r="C51" s="6" t="s">
        <v>167</v>
      </c>
      <c r="D51" s="6" t="s">
        <v>168</v>
      </c>
      <c r="E51" s="7" t="s">
        <v>98</v>
      </c>
      <c r="F51" s="7" t="s">
        <v>169</v>
      </c>
    </row>
    <row r="52" spans="1:6" x14ac:dyDescent="0.25">
      <c r="A52" s="6">
        <v>2379333</v>
      </c>
      <c r="B52" s="6" t="s">
        <v>170</v>
      </c>
      <c r="C52" s="6" t="s">
        <v>171</v>
      </c>
      <c r="D52" s="6" t="s">
        <v>172</v>
      </c>
      <c r="E52" s="7" t="s">
        <v>98</v>
      </c>
      <c r="F52" s="7" t="s">
        <v>169</v>
      </c>
    </row>
    <row r="53" spans="1:6" x14ac:dyDescent="0.25">
      <c r="A53" s="6">
        <v>2379341</v>
      </c>
      <c r="B53" s="6" t="s">
        <v>173</v>
      </c>
      <c r="C53" s="6" t="s">
        <v>174</v>
      </c>
      <c r="D53" s="6" t="s">
        <v>172</v>
      </c>
      <c r="E53" s="7" t="s">
        <v>98</v>
      </c>
      <c r="F53" s="7" t="s">
        <v>169</v>
      </c>
    </row>
    <row r="54" spans="1:6" x14ac:dyDescent="0.25">
      <c r="A54" s="6">
        <v>2379627</v>
      </c>
      <c r="B54" s="6" t="s">
        <v>175</v>
      </c>
      <c r="C54" s="6" t="s">
        <v>176</v>
      </c>
      <c r="D54" s="6" t="s">
        <v>177</v>
      </c>
      <c r="E54" s="7" t="s">
        <v>105</v>
      </c>
      <c r="F54" s="7" t="s">
        <v>106</v>
      </c>
    </row>
    <row r="55" spans="1:6" x14ac:dyDescent="0.25">
      <c r="A55" s="6">
        <v>2379767</v>
      </c>
      <c r="B55" s="6" t="s">
        <v>178</v>
      </c>
      <c r="C55" s="6" t="s">
        <v>179</v>
      </c>
      <c r="D55" s="6" t="s">
        <v>180</v>
      </c>
      <c r="E55" s="7" t="s">
        <v>28</v>
      </c>
      <c r="F55" s="7" t="s">
        <v>29</v>
      </c>
    </row>
    <row r="56" spans="1:6" x14ac:dyDescent="0.25">
      <c r="A56" s="6">
        <v>2379953</v>
      </c>
      <c r="B56" s="6" t="s">
        <v>181</v>
      </c>
      <c r="C56" s="6" t="s">
        <v>182</v>
      </c>
      <c r="D56" s="6" t="s">
        <v>183</v>
      </c>
      <c r="E56" s="7" t="s">
        <v>28</v>
      </c>
      <c r="F56" s="7" t="s">
        <v>29</v>
      </c>
    </row>
    <row r="57" spans="1:6" x14ac:dyDescent="0.25">
      <c r="A57" s="6">
        <v>2380129</v>
      </c>
      <c r="B57" s="6" t="s">
        <v>184</v>
      </c>
      <c r="C57" s="6" t="s">
        <v>185</v>
      </c>
      <c r="D57" s="6" t="s">
        <v>186</v>
      </c>
      <c r="E57" s="7" t="s">
        <v>28</v>
      </c>
      <c r="F57" s="7" t="s">
        <v>52</v>
      </c>
    </row>
    <row r="58" spans="1:6" x14ac:dyDescent="0.25">
      <c r="A58" s="6">
        <v>2380188</v>
      </c>
      <c r="B58" s="6" t="s">
        <v>187</v>
      </c>
      <c r="C58" s="6" t="s">
        <v>188</v>
      </c>
      <c r="D58" s="6" t="s">
        <v>189</v>
      </c>
      <c r="E58" s="7" t="s">
        <v>28</v>
      </c>
      <c r="F58" s="7" t="s">
        <v>29</v>
      </c>
    </row>
    <row r="59" spans="1:6" x14ac:dyDescent="0.25">
      <c r="A59" s="6">
        <v>2380331</v>
      </c>
      <c r="B59" s="6" t="s">
        <v>190</v>
      </c>
      <c r="C59" s="6" t="s">
        <v>191</v>
      </c>
      <c r="D59" s="6" t="s">
        <v>192</v>
      </c>
      <c r="E59" s="7" t="s">
        <v>28</v>
      </c>
      <c r="F59" s="7" t="s">
        <v>29</v>
      </c>
    </row>
    <row r="60" spans="1:6" x14ac:dyDescent="0.25">
      <c r="A60" s="6">
        <v>2385880</v>
      </c>
      <c r="B60" s="6" t="s">
        <v>193</v>
      </c>
      <c r="C60" s="6" t="s">
        <v>194</v>
      </c>
      <c r="D60" s="6" t="s">
        <v>195</v>
      </c>
      <c r="E60" s="7" t="s">
        <v>20</v>
      </c>
      <c r="F60" s="7" t="s">
        <v>196</v>
      </c>
    </row>
    <row r="61" spans="1:6" x14ac:dyDescent="0.25">
      <c r="A61" s="6">
        <v>2386038</v>
      </c>
      <c r="B61" s="6" t="s">
        <v>197</v>
      </c>
      <c r="C61" s="6" t="s">
        <v>198</v>
      </c>
      <c r="D61" s="6" t="s">
        <v>199</v>
      </c>
      <c r="E61" s="7" t="s">
        <v>20</v>
      </c>
      <c r="F61" s="7" t="s">
        <v>196</v>
      </c>
    </row>
    <row r="62" spans="1:6" x14ac:dyDescent="0.25">
      <c r="A62" s="6">
        <v>2410834</v>
      </c>
      <c r="B62" s="6" t="s">
        <v>200</v>
      </c>
      <c r="C62" s="6" t="s">
        <v>201</v>
      </c>
      <c r="D62" s="6" t="s">
        <v>202</v>
      </c>
      <c r="E62" s="7" t="s">
        <v>140</v>
      </c>
      <c r="F62" s="7" t="s">
        <v>203</v>
      </c>
    </row>
    <row r="63" spans="1:6" x14ac:dyDescent="0.25">
      <c r="A63" s="6">
        <v>2411164</v>
      </c>
      <c r="B63" s="6" t="s">
        <v>204</v>
      </c>
      <c r="C63" s="6" t="s">
        <v>205</v>
      </c>
      <c r="D63" s="6" t="s">
        <v>206</v>
      </c>
      <c r="E63" s="7" t="s">
        <v>140</v>
      </c>
      <c r="F63" s="7" t="s">
        <v>203</v>
      </c>
    </row>
    <row r="64" spans="1:6" x14ac:dyDescent="0.25">
      <c r="A64" s="6">
        <v>2411245</v>
      </c>
      <c r="B64" s="6" t="s">
        <v>207</v>
      </c>
      <c r="C64" s="6" t="s">
        <v>208</v>
      </c>
      <c r="D64" s="6" t="s">
        <v>209</v>
      </c>
      <c r="E64" s="7" t="s">
        <v>140</v>
      </c>
      <c r="F64" s="7" t="s">
        <v>203</v>
      </c>
    </row>
    <row r="65" spans="1:6" x14ac:dyDescent="0.25">
      <c r="A65" s="6">
        <v>2411393</v>
      </c>
      <c r="B65" s="6" t="s">
        <v>210</v>
      </c>
      <c r="C65" s="6" t="s">
        <v>211</v>
      </c>
      <c r="D65" s="6" t="s">
        <v>212</v>
      </c>
      <c r="E65" s="7" t="s">
        <v>140</v>
      </c>
      <c r="F65" s="7" t="s">
        <v>203</v>
      </c>
    </row>
    <row r="66" spans="1:6" x14ac:dyDescent="0.25">
      <c r="A66" s="6">
        <v>2411415</v>
      </c>
      <c r="B66" s="6" t="s">
        <v>213</v>
      </c>
      <c r="C66" s="6" t="s">
        <v>214</v>
      </c>
      <c r="D66" s="6" t="s">
        <v>215</v>
      </c>
      <c r="E66" s="7" t="s">
        <v>140</v>
      </c>
      <c r="F66" s="7" t="s">
        <v>203</v>
      </c>
    </row>
    <row r="67" spans="1:6" x14ac:dyDescent="0.25">
      <c r="A67" s="6">
        <v>2418177</v>
      </c>
      <c r="B67" s="6" t="s">
        <v>79</v>
      </c>
      <c r="C67" s="6" t="s">
        <v>216</v>
      </c>
      <c r="D67" s="6" t="s">
        <v>217</v>
      </c>
      <c r="E67" s="7" t="s">
        <v>9</v>
      </c>
      <c r="F67" s="7" t="s">
        <v>10</v>
      </c>
    </row>
    <row r="68" spans="1:6" x14ac:dyDescent="0.25">
      <c r="A68" s="6">
        <v>2418304</v>
      </c>
      <c r="B68" s="6" t="s">
        <v>218</v>
      </c>
      <c r="C68" s="6" t="s">
        <v>219</v>
      </c>
      <c r="D68" s="6" t="s">
        <v>220</v>
      </c>
      <c r="E68" s="7" t="s">
        <v>9</v>
      </c>
      <c r="F68" s="7" t="s">
        <v>10</v>
      </c>
    </row>
    <row r="69" spans="1:6" x14ac:dyDescent="0.25">
      <c r="A69" s="6">
        <v>2418630</v>
      </c>
      <c r="B69" s="6" t="s">
        <v>221</v>
      </c>
      <c r="C69" s="6" t="s">
        <v>222</v>
      </c>
      <c r="D69" s="6" t="s">
        <v>223</v>
      </c>
      <c r="E69" s="7" t="s">
        <v>9</v>
      </c>
      <c r="F69" s="7" t="s">
        <v>10</v>
      </c>
    </row>
    <row r="70" spans="1:6" x14ac:dyDescent="0.25">
      <c r="A70" s="6">
        <v>2418967</v>
      </c>
      <c r="B70" s="6" t="s">
        <v>224</v>
      </c>
      <c r="C70" s="6" t="s">
        <v>225</v>
      </c>
      <c r="D70" s="6" t="s">
        <v>226</v>
      </c>
      <c r="E70" s="7" t="s">
        <v>9</v>
      </c>
      <c r="F70" s="7" t="s">
        <v>10</v>
      </c>
    </row>
    <row r="71" spans="1:6" x14ac:dyDescent="0.25">
      <c r="A71" s="6">
        <v>2419246</v>
      </c>
      <c r="B71" s="6" t="s">
        <v>227</v>
      </c>
      <c r="C71" s="6" t="s">
        <v>228</v>
      </c>
      <c r="D71" s="6" t="s">
        <v>229</v>
      </c>
      <c r="E71" s="7" t="s">
        <v>20</v>
      </c>
      <c r="F71" s="7" t="s">
        <v>230</v>
      </c>
    </row>
    <row r="72" spans="1:6" x14ac:dyDescent="0.25">
      <c r="A72" s="6">
        <v>2419378</v>
      </c>
      <c r="B72" s="6" t="s">
        <v>231</v>
      </c>
      <c r="C72" s="6" t="s">
        <v>232</v>
      </c>
      <c r="D72" s="6" t="s">
        <v>233</v>
      </c>
      <c r="E72" s="7" t="s">
        <v>20</v>
      </c>
      <c r="F72" s="7" t="s">
        <v>230</v>
      </c>
    </row>
    <row r="73" spans="1:6" x14ac:dyDescent="0.25">
      <c r="A73" s="6">
        <v>2419653</v>
      </c>
      <c r="B73" s="6" t="s">
        <v>234</v>
      </c>
      <c r="C73" s="6" t="s">
        <v>235</v>
      </c>
      <c r="D73" s="6" t="s">
        <v>236</v>
      </c>
      <c r="E73" s="7" t="s">
        <v>20</v>
      </c>
      <c r="F73" s="7" t="s">
        <v>230</v>
      </c>
    </row>
    <row r="74" spans="1:6" x14ac:dyDescent="0.25">
      <c r="A74" s="6">
        <v>2420015</v>
      </c>
      <c r="B74" s="6" t="s">
        <v>237</v>
      </c>
      <c r="C74" s="6" t="s">
        <v>238</v>
      </c>
      <c r="D74" s="6" t="s">
        <v>239</v>
      </c>
      <c r="E74" s="7" t="s">
        <v>20</v>
      </c>
      <c r="F74" s="7" t="s">
        <v>230</v>
      </c>
    </row>
    <row r="75" spans="1:6" x14ac:dyDescent="0.25">
      <c r="A75" s="6">
        <v>2436450</v>
      </c>
      <c r="B75" s="6" t="s">
        <v>240</v>
      </c>
      <c r="C75" s="6" t="s">
        <v>241</v>
      </c>
      <c r="D75" s="6" t="s">
        <v>242</v>
      </c>
      <c r="E75" s="7" t="s">
        <v>98</v>
      </c>
      <c r="F75" s="7" t="s">
        <v>243</v>
      </c>
    </row>
    <row r="76" spans="1:6" x14ac:dyDescent="0.25">
      <c r="A76" s="6">
        <v>2436469</v>
      </c>
      <c r="B76" s="6" t="s">
        <v>244</v>
      </c>
      <c r="C76" s="6" t="s">
        <v>245</v>
      </c>
      <c r="D76" s="6" t="s">
        <v>242</v>
      </c>
      <c r="E76" s="7" t="s">
        <v>98</v>
      </c>
      <c r="F76" s="7" t="s">
        <v>243</v>
      </c>
    </row>
    <row r="77" spans="1:6" x14ac:dyDescent="0.25">
      <c r="A77" s="6">
        <v>2436477</v>
      </c>
      <c r="B77" s="6" t="s">
        <v>246</v>
      </c>
      <c r="C77" s="6" t="s">
        <v>247</v>
      </c>
      <c r="D77" s="6" t="s">
        <v>242</v>
      </c>
      <c r="E77" s="7" t="s">
        <v>98</v>
      </c>
      <c r="F77" s="7" t="s">
        <v>243</v>
      </c>
    </row>
    <row r="78" spans="1:6" x14ac:dyDescent="0.25">
      <c r="A78" s="6">
        <v>2490935</v>
      </c>
      <c r="B78" s="6" t="s">
        <v>248</v>
      </c>
      <c r="C78" s="6" t="s">
        <v>249</v>
      </c>
      <c r="D78" s="6" t="s">
        <v>250</v>
      </c>
      <c r="E78" s="7" t="s">
        <v>98</v>
      </c>
      <c r="F78" s="7" t="s">
        <v>169</v>
      </c>
    </row>
    <row r="79" spans="1:6" x14ac:dyDescent="0.25">
      <c r="A79" s="6">
        <v>2491249</v>
      </c>
      <c r="B79" s="6" t="s">
        <v>251</v>
      </c>
      <c r="C79" s="6" t="s">
        <v>252</v>
      </c>
      <c r="D79" s="6" t="s">
        <v>253</v>
      </c>
      <c r="E79" s="7" t="s">
        <v>98</v>
      </c>
      <c r="F79" s="7" t="s">
        <v>169</v>
      </c>
    </row>
    <row r="80" spans="1:6" x14ac:dyDescent="0.25">
      <c r="A80" s="6">
        <v>2491311</v>
      </c>
      <c r="B80" s="6" t="s">
        <v>254</v>
      </c>
      <c r="C80" s="6" t="s">
        <v>255</v>
      </c>
      <c r="D80" s="6" t="s">
        <v>256</v>
      </c>
      <c r="E80" s="7" t="s">
        <v>98</v>
      </c>
      <c r="F80" s="7" t="s">
        <v>169</v>
      </c>
    </row>
    <row r="81" spans="1:6" x14ac:dyDescent="0.25">
      <c r="A81" s="6">
        <v>2491710</v>
      </c>
      <c r="B81" s="6" t="s">
        <v>257</v>
      </c>
      <c r="C81" s="6" t="s">
        <v>258</v>
      </c>
      <c r="D81" s="6" t="s">
        <v>259</v>
      </c>
      <c r="E81" s="7" t="s">
        <v>20</v>
      </c>
      <c r="F81" s="7" t="s">
        <v>196</v>
      </c>
    </row>
    <row r="82" spans="1:6" x14ac:dyDescent="0.25">
      <c r="A82" s="6">
        <v>2492342</v>
      </c>
      <c r="B82" s="6" t="s">
        <v>260</v>
      </c>
      <c r="C82" s="6" t="s">
        <v>261</v>
      </c>
      <c r="D82" s="6" t="s">
        <v>262</v>
      </c>
      <c r="E82" s="7" t="s">
        <v>98</v>
      </c>
      <c r="F82" s="7" t="s">
        <v>99</v>
      </c>
    </row>
    <row r="83" spans="1:6" x14ac:dyDescent="0.25">
      <c r="A83" s="6">
        <v>2504316</v>
      </c>
      <c r="B83" s="6" t="s">
        <v>263</v>
      </c>
      <c r="C83" s="6" t="s">
        <v>264</v>
      </c>
      <c r="D83" s="6" t="s">
        <v>265</v>
      </c>
      <c r="E83" s="7" t="s">
        <v>28</v>
      </c>
      <c r="F83" s="7" t="s">
        <v>33</v>
      </c>
    </row>
    <row r="84" spans="1:6" x14ac:dyDescent="0.25">
      <c r="A84" s="6">
        <v>2504332</v>
      </c>
      <c r="B84" s="6" t="s">
        <v>266</v>
      </c>
      <c r="C84" s="6" t="s">
        <v>267</v>
      </c>
      <c r="D84" s="6" t="s">
        <v>265</v>
      </c>
      <c r="E84" s="7" t="s">
        <v>28</v>
      </c>
      <c r="F84" s="7" t="s">
        <v>33</v>
      </c>
    </row>
    <row r="85" spans="1:6" x14ac:dyDescent="0.25">
      <c r="A85" s="6">
        <v>2513838</v>
      </c>
      <c r="B85" s="6" t="s">
        <v>268</v>
      </c>
      <c r="C85" s="6" t="s">
        <v>269</v>
      </c>
      <c r="D85" s="6" t="s">
        <v>270</v>
      </c>
      <c r="E85" s="7" t="s">
        <v>105</v>
      </c>
      <c r="F85" s="7" t="s">
        <v>271</v>
      </c>
    </row>
    <row r="86" spans="1:6" x14ac:dyDescent="0.25">
      <c r="A86" s="6">
        <v>2521296</v>
      </c>
      <c r="B86" s="6" t="s">
        <v>272</v>
      </c>
      <c r="C86" s="6" t="s">
        <v>273</v>
      </c>
      <c r="D86" s="6" t="s">
        <v>242</v>
      </c>
      <c r="E86" s="7" t="s">
        <v>98</v>
      </c>
      <c r="F86" s="7" t="s">
        <v>243</v>
      </c>
    </row>
    <row r="87" spans="1:6" x14ac:dyDescent="0.25">
      <c r="A87" s="6">
        <v>2521385</v>
      </c>
      <c r="B87" s="6" t="s">
        <v>274</v>
      </c>
      <c r="C87" s="6" t="s">
        <v>275</v>
      </c>
      <c r="D87" s="6" t="s">
        <v>242</v>
      </c>
      <c r="E87" s="7" t="s">
        <v>98</v>
      </c>
      <c r="F87" s="7" t="s">
        <v>243</v>
      </c>
    </row>
    <row r="88" spans="1:6" x14ac:dyDescent="0.25">
      <c r="A88" s="6">
        <v>2521431</v>
      </c>
      <c r="B88" s="6" t="s">
        <v>276</v>
      </c>
      <c r="C88" s="6" t="s">
        <v>277</v>
      </c>
      <c r="D88" s="6" t="s">
        <v>242</v>
      </c>
      <c r="E88" s="7" t="s">
        <v>98</v>
      </c>
      <c r="F88" s="7" t="s">
        <v>243</v>
      </c>
    </row>
    <row r="89" spans="1:6" x14ac:dyDescent="0.25">
      <c r="A89" s="6">
        <v>2521695</v>
      </c>
      <c r="B89" s="6" t="s">
        <v>278</v>
      </c>
      <c r="C89" s="6" t="s">
        <v>279</v>
      </c>
      <c r="D89" s="6" t="s">
        <v>280</v>
      </c>
      <c r="E89" s="7" t="s">
        <v>98</v>
      </c>
      <c r="F89" s="7" t="s">
        <v>169</v>
      </c>
    </row>
    <row r="90" spans="1:6" x14ac:dyDescent="0.25">
      <c r="A90" s="6">
        <v>2521792</v>
      </c>
      <c r="B90" s="6" t="s">
        <v>281</v>
      </c>
      <c r="C90" s="6" t="s">
        <v>282</v>
      </c>
      <c r="D90" s="6" t="s">
        <v>283</v>
      </c>
      <c r="E90" s="7" t="s">
        <v>98</v>
      </c>
      <c r="F90" s="7" t="s">
        <v>169</v>
      </c>
    </row>
    <row r="91" spans="1:6" x14ac:dyDescent="0.25">
      <c r="A91" s="6">
        <v>2521873</v>
      </c>
      <c r="B91" s="6" t="s">
        <v>284</v>
      </c>
      <c r="C91" s="6" t="s">
        <v>285</v>
      </c>
      <c r="D91" s="6" t="s">
        <v>286</v>
      </c>
      <c r="E91" s="7" t="s">
        <v>105</v>
      </c>
      <c r="F91" s="7" t="s">
        <v>271</v>
      </c>
    </row>
    <row r="92" spans="1:6" x14ac:dyDescent="0.25">
      <c r="A92" s="6">
        <v>2522209</v>
      </c>
      <c r="B92" s="6" t="s">
        <v>287</v>
      </c>
      <c r="C92" s="6" t="s">
        <v>288</v>
      </c>
      <c r="D92" s="6" t="s">
        <v>289</v>
      </c>
      <c r="E92" s="7" t="s">
        <v>105</v>
      </c>
      <c r="F92" s="7" t="s">
        <v>271</v>
      </c>
    </row>
    <row r="93" spans="1:6" x14ac:dyDescent="0.25">
      <c r="A93" s="6">
        <v>2522411</v>
      </c>
      <c r="B93" s="6" t="s">
        <v>290</v>
      </c>
      <c r="C93" s="6" t="s">
        <v>291</v>
      </c>
      <c r="D93" s="6" t="s">
        <v>292</v>
      </c>
      <c r="E93" s="7" t="s">
        <v>105</v>
      </c>
      <c r="F93" s="7" t="s">
        <v>271</v>
      </c>
    </row>
    <row r="94" spans="1:6" x14ac:dyDescent="0.25">
      <c r="A94" s="6">
        <v>2522489</v>
      </c>
      <c r="B94" s="6" t="s">
        <v>293</v>
      </c>
      <c r="C94" s="6" t="s">
        <v>294</v>
      </c>
      <c r="D94" s="6" t="s">
        <v>292</v>
      </c>
      <c r="E94" s="7" t="s">
        <v>105</v>
      </c>
      <c r="F94" s="7" t="s">
        <v>271</v>
      </c>
    </row>
    <row r="95" spans="1:6" x14ac:dyDescent="0.25">
      <c r="A95" s="6">
        <v>2522691</v>
      </c>
      <c r="B95" s="6" t="s">
        <v>295</v>
      </c>
      <c r="C95" s="6" t="s">
        <v>296</v>
      </c>
      <c r="D95" s="6" t="s">
        <v>297</v>
      </c>
      <c r="E95" s="7" t="s">
        <v>77</v>
      </c>
      <c r="F95" s="7" t="s">
        <v>78</v>
      </c>
    </row>
    <row r="96" spans="1:6" x14ac:dyDescent="0.25">
      <c r="A96" s="6">
        <v>2537192</v>
      </c>
      <c r="B96" s="6" t="s">
        <v>298</v>
      </c>
      <c r="C96" s="6" t="s">
        <v>299</v>
      </c>
      <c r="D96" s="6" t="s">
        <v>300</v>
      </c>
      <c r="E96" s="7" t="s">
        <v>105</v>
      </c>
      <c r="F96" s="7" t="s">
        <v>271</v>
      </c>
    </row>
    <row r="97" spans="1:6" x14ac:dyDescent="0.25">
      <c r="A97" s="6">
        <v>2537397</v>
      </c>
      <c r="B97" s="6" t="s">
        <v>301</v>
      </c>
      <c r="C97" s="6" t="s">
        <v>302</v>
      </c>
      <c r="D97" s="6" t="s">
        <v>303</v>
      </c>
      <c r="E97" s="7" t="s">
        <v>140</v>
      </c>
      <c r="F97" s="7" t="s">
        <v>304</v>
      </c>
    </row>
    <row r="98" spans="1:6" x14ac:dyDescent="0.25">
      <c r="A98" s="6">
        <v>2537788</v>
      </c>
      <c r="B98" s="6" t="s">
        <v>305</v>
      </c>
      <c r="C98" s="6" t="s">
        <v>306</v>
      </c>
      <c r="D98" s="6" t="s">
        <v>303</v>
      </c>
      <c r="E98" s="7" t="s">
        <v>140</v>
      </c>
      <c r="F98" s="7" t="s">
        <v>304</v>
      </c>
    </row>
    <row r="99" spans="1:6" x14ac:dyDescent="0.25">
      <c r="A99" s="6">
        <v>2537826</v>
      </c>
      <c r="B99" s="6" t="s">
        <v>307</v>
      </c>
      <c r="C99" s="6" t="s">
        <v>308</v>
      </c>
      <c r="D99" s="6" t="s">
        <v>309</v>
      </c>
      <c r="E99" s="7" t="s">
        <v>140</v>
      </c>
      <c r="F99" s="7" t="s">
        <v>304</v>
      </c>
    </row>
    <row r="100" spans="1:6" x14ac:dyDescent="0.25">
      <c r="A100" s="6">
        <v>2537850</v>
      </c>
      <c r="B100" s="6" t="s">
        <v>310</v>
      </c>
      <c r="C100" s="6" t="s">
        <v>311</v>
      </c>
      <c r="D100" s="6" t="s">
        <v>312</v>
      </c>
      <c r="E100" s="7" t="s">
        <v>140</v>
      </c>
      <c r="F100" s="7" t="s">
        <v>203</v>
      </c>
    </row>
    <row r="101" spans="1:6" x14ac:dyDescent="0.25">
      <c r="A101" s="6">
        <v>2537958</v>
      </c>
      <c r="B101" s="6" t="s">
        <v>313</v>
      </c>
      <c r="C101" s="6" t="s">
        <v>314</v>
      </c>
      <c r="D101" s="6" t="s">
        <v>315</v>
      </c>
      <c r="E101" s="7" t="s">
        <v>140</v>
      </c>
      <c r="F101" s="7" t="s">
        <v>304</v>
      </c>
    </row>
    <row r="102" spans="1:6" x14ac:dyDescent="0.25">
      <c r="A102" s="6">
        <v>2538083</v>
      </c>
      <c r="B102" s="6" t="s">
        <v>316</v>
      </c>
      <c r="C102" s="6" t="s">
        <v>317</v>
      </c>
      <c r="D102" s="6" t="s">
        <v>318</v>
      </c>
      <c r="E102" s="7" t="s">
        <v>140</v>
      </c>
      <c r="F102" s="7" t="s">
        <v>304</v>
      </c>
    </row>
    <row r="103" spans="1:6" x14ac:dyDescent="0.25">
      <c r="A103" s="6">
        <v>2538148</v>
      </c>
      <c r="B103" s="6" t="s">
        <v>319</v>
      </c>
      <c r="C103" s="6" t="s">
        <v>320</v>
      </c>
      <c r="D103" s="6" t="s">
        <v>321</v>
      </c>
      <c r="E103" s="7" t="s">
        <v>140</v>
      </c>
      <c r="F103" s="7" t="s">
        <v>304</v>
      </c>
    </row>
    <row r="104" spans="1:6" x14ac:dyDescent="0.25">
      <c r="A104" s="6">
        <v>2538180</v>
      </c>
      <c r="B104" s="6" t="s">
        <v>322</v>
      </c>
      <c r="C104" s="6" t="s">
        <v>323</v>
      </c>
      <c r="D104" s="6" t="s">
        <v>324</v>
      </c>
      <c r="E104" s="7" t="s">
        <v>140</v>
      </c>
      <c r="F104" s="7" t="s">
        <v>141</v>
      </c>
    </row>
    <row r="105" spans="1:6" x14ac:dyDescent="0.25">
      <c r="A105" s="6">
        <v>2538229</v>
      </c>
      <c r="B105" s="6" t="s">
        <v>325</v>
      </c>
      <c r="C105" s="6" t="s">
        <v>326</v>
      </c>
      <c r="D105" s="6" t="s">
        <v>327</v>
      </c>
      <c r="E105" s="7" t="s">
        <v>140</v>
      </c>
      <c r="F105" s="7" t="s">
        <v>141</v>
      </c>
    </row>
    <row r="106" spans="1:6" x14ac:dyDescent="0.25">
      <c r="A106" s="6">
        <v>2538342</v>
      </c>
      <c r="B106" s="6" t="s">
        <v>328</v>
      </c>
      <c r="C106" s="6" t="s">
        <v>329</v>
      </c>
      <c r="D106" s="6" t="s">
        <v>330</v>
      </c>
      <c r="E106" s="7" t="s">
        <v>140</v>
      </c>
      <c r="F106" s="7" t="s">
        <v>304</v>
      </c>
    </row>
    <row r="107" spans="1:6" x14ac:dyDescent="0.25">
      <c r="A107" s="6">
        <v>2538571</v>
      </c>
      <c r="B107" s="6" t="s">
        <v>331</v>
      </c>
      <c r="C107" s="6" t="s">
        <v>332</v>
      </c>
      <c r="D107" s="6" t="s">
        <v>333</v>
      </c>
      <c r="E107" s="7" t="s">
        <v>140</v>
      </c>
      <c r="F107" s="7" t="s">
        <v>304</v>
      </c>
    </row>
    <row r="108" spans="1:6" x14ac:dyDescent="0.25">
      <c r="A108" s="6">
        <v>2543044</v>
      </c>
      <c r="B108" s="6" t="s">
        <v>334</v>
      </c>
      <c r="C108" s="6" t="s">
        <v>335</v>
      </c>
      <c r="D108" s="6" t="s">
        <v>336</v>
      </c>
      <c r="E108" s="7" t="s">
        <v>98</v>
      </c>
      <c r="F108" s="7" t="s">
        <v>169</v>
      </c>
    </row>
    <row r="109" spans="1:6" x14ac:dyDescent="0.25">
      <c r="A109" s="6">
        <v>2543079</v>
      </c>
      <c r="B109" s="6" t="s">
        <v>337</v>
      </c>
      <c r="C109" s="6" t="s">
        <v>338</v>
      </c>
      <c r="D109" s="6" t="s">
        <v>339</v>
      </c>
      <c r="E109" s="7" t="s">
        <v>98</v>
      </c>
      <c r="F109" s="7" t="s">
        <v>169</v>
      </c>
    </row>
    <row r="110" spans="1:6" x14ac:dyDescent="0.25">
      <c r="A110" s="6">
        <v>2550881</v>
      </c>
      <c r="B110" s="6" t="s">
        <v>340</v>
      </c>
      <c r="C110" s="6" t="s">
        <v>341</v>
      </c>
      <c r="D110" s="6" t="s">
        <v>342</v>
      </c>
      <c r="E110" s="7" t="s">
        <v>20</v>
      </c>
      <c r="F110" s="7" t="s">
        <v>196</v>
      </c>
    </row>
    <row r="111" spans="1:6" x14ac:dyDescent="0.25">
      <c r="A111" s="6">
        <v>2550938</v>
      </c>
      <c r="B111" s="6" t="s">
        <v>343</v>
      </c>
      <c r="C111" s="6" t="s">
        <v>344</v>
      </c>
      <c r="D111" s="6" t="s">
        <v>345</v>
      </c>
      <c r="E111" s="7" t="s">
        <v>20</v>
      </c>
      <c r="F111" s="7" t="s">
        <v>196</v>
      </c>
    </row>
    <row r="112" spans="1:6" x14ac:dyDescent="0.25">
      <c r="A112" s="6">
        <v>2550962</v>
      </c>
      <c r="B112" s="6" t="s">
        <v>346</v>
      </c>
      <c r="C112" s="6" t="s">
        <v>347</v>
      </c>
      <c r="D112" s="6" t="s">
        <v>348</v>
      </c>
      <c r="E112" s="7" t="s">
        <v>20</v>
      </c>
      <c r="F112" s="7" t="s">
        <v>196</v>
      </c>
    </row>
    <row r="113" spans="1:6" x14ac:dyDescent="0.25">
      <c r="A113" s="6">
        <v>2553066</v>
      </c>
      <c r="B113" s="6" t="s">
        <v>349</v>
      </c>
      <c r="C113" s="6" t="s">
        <v>350</v>
      </c>
      <c r="D113" s="6" t="s">
        <v>351</v>
      </c>
      <c r="E113" s="7" t="s">
        <v>140</v>
      </c>
      <c r="F113" s="7" t="s">
        <v>141</v>
      </c>
    </row>
    <row r="114" spans="1:6" x14ac:dyDescent="0.25">
      <c r="A114" s="6">
        <v>2553155</v>
      </c>
      <c r="B114" s="6" t="s">
        <v>352</v>
      </c>
      <c r="C114" s="6" t="s">
        <v>353</v>
      </c>
      <c r="D114" s="6" t="s">
        <v>354</v>
      </c>
      <c r="E114" s="7" t="s">
        <v>140</v>
      </c>
      <c r="F114" s="7" t="s">
        <v>203</v>
      </c>
    </row>
    <row r="115" spans="1:6" x14ac:dyDescent="0.25">
      <c r="A115" s="6">
        <v>2553163</v>
      </c>
      <c r="B115" s="6" t="s">
        <v>355</v>
      </c>
      <c r="C115" s="6" t="s">
        <v>356</v>
      </c>
      <c r="D115" s="6" t="s">
        <v>357</v>
      </c>
      <c r="E115" s="7" t="s">
        <v>140</v>
      </c>
      <c r="F115" s="7" t="s">
        <v>304</v>
      </c>
    </row>
    <row r="116" spans="1:6" x14ac:dyDescent="0.25">
      <c r="A116" s="6">
        <v>2555646</v>
      </c>
      <c r="B116" s="6" t="s">
        <v>358</v>
      </c>
      <c r="C116" s="6" t="s">
        <v>359</v>
      </c>
      <c r="D116" s="6" t="s">
        <v>73</v>
      </c>
      <c r="E116" s="7" t="s">
        <v>9</v>
      </c>
      <c r="F116" s="7" t="s">
        <v>10</v>
      </c>
    </row>
    <row r="117" spans="1:6" x14ac:dyDescent="0.25">
      <c r="A117" s="6">
        <v>2555840</v>
      </c>
      <c r="B117" s="6" t="s">
        <v>360</v>
      </c>
      <c r="C117" s="6" t="s">
        <v>361</v>
      </c>
      <c r="D117" s="6" t="s">
        <v>362</v>
      </c>
      <c r="E117" s="7" t="s">
        <v>20</v>
      </c>
      <c r="F117" s="7" t="s">
        <v>230</v>
      </c>
    </row>
    <row r="118" spans="1:6" x14ac:dyDescent="0.25">
      <c r="A118" s="6">
        <v>2557975</v>
      </c>
      <c r="B118" s="6" t="s">
        <v>363</v>
      </c>
      <c r="C118" s="6" t="s">
        <v>364</v>
      </c>
      <c r="D118" s="6" t="s">
        <v>365</v>
      </c>
      <c r="E118" s="7" t="s">
        <v>28</v>
      </c>
      <c r="F118" s="7" t="s">
        <v>82</v>
      </c>
    </row>
    <row r="119" spans="1:6" x14ac:dyDescent="0.25">
      <c r="A119" s="6">
        <v>2558017</v>
      </c>
      <c r="B119" s="6" t="s">
        <v>366</v>
      </c>
      <c r="C119" s="6" t="s">
        <v>367</v>
      </c>
      <c r="D119" s="6" t="s">
        <v>368</v>
      </c>
      <c r="E119" s="7" t="s">
        <v>20</v>
      </c>
      <c r="F119" s="7" t="s">
        <v>196</v>
      </c>
    </row>
    <row r="120" spans="1:6" x14ac:dyDescent="0.25">
      <c r="A120" s="6">
        <v>2558246</v>
      </c>
      <c r="B120" s="6" t="s">
        <v>369</v>
      </c>
      <c r="C120" s="6" t="s">
        <v>370</v>
      </c>
      <c r="D120" s="6" t="s">
        <v>289</v>
      </c>
      <c r="E120" s="7" t="s">
        <v>105</v>
      </c>
      <c r="F120" s="7" t="s">
        <v>271</v>
      </c>
    </row>
    <row r="121" spans="1:6" x14ac:dyDescent="0.25">
      <c r="A121" s="6">
        <v>2558254</v>
      </c>
      <c r="B121" s="6" t="s">
        <v>371</v>
      </c>
      <c r="C121" s="6" t="s">
        <v>372</v>
      </c>
      <c r="D121" s="6" t="s">
        <v>289</v>
      </c>
      <c r="E121" s="7" t="s">
        <v>105</v>
      </c>
      <c r="F121" s="7" t="s">
        <v>271</v>
      </c>
    </row>
    <row r="122" spans="1:6" x14ac:dyDescent="0.25">
      <c r="A122" s="6">
        <v>2560771</v>
      </c>
      <c r="B122" s="6" t="s">
        <v>373</v>
      </c>
      <c r="C122" s="6" t="s">
        <v>374</v>
      </c>
      <c r="D122" s="6" t="s">
        <v>375</v>
      </c>
      <c r="E122" s="7" t="s">
        <v>28</v>
      </c>
      <c r="F122" s="7" t="s">
        <v>29</v>
      </c>
    </row>
    <row r="123" spans="1:6" x14ac:dyDescent="0.25">
      <c r="A123" s="6">
        <v>2566893</v>
      </c>
      <c r="B123" s="6" t="s">
        <v>376</v>
      </c>
      <c r="C123" s="6" t="s">
        <v>377</v>
      </c>
      <c r="D123" s="6" t="s">
        <v>378</v>
      </c>
      <c r="E123" s="7" t="s">
        <v>28</v>
      </c>
      <c r="F123" s="7" t="s">
        <v>33</v>
      </c>
    </row>
    <row r="124" spans="1:6" x14ac:dyDescent="0.25">
      <c r="A124" s="6">
        <v>2568713</v>
      </c>
      <c r="B124" s="6" t="s">
        <v>379</v>
      </c>
      <c r="C124" s="6" t="s">
        <v>380</v>
      </c>
      <c r="D124" s="6" t="s">
        <v>177</v>
      </c>
      <c r="E124" s="7" t="s">
        <v>105</v>
      </c>
      <c r="F124" s="7" t="s">
        <v>106</v>
      </c>
    </row>
    <row r="125" spans="1:6" x14ac:dyDescent="0.25">
      <c r="A125" s="6">
        <v>2588897</v>
      </c>
      <c r="B125" s="6" t="s">
        <v>381</v>
      </c>
      <c r="C125" s="6" t="s">
        <v>382</v>
      </c>
      <c r="D125" s="6" t="s">
        <v>383</v>
      </c>
      <c r="E125" s="7" t="s">
        <v>105</v>
      </c>
      <c r="F125" s="7" t="s">
        <v>106</v>
      </c>
    </row>
    <row r="126" spans="1:6" x14ac:dyDescent="0.25">
      <c r="A126" s="6">
        <v>2594277</v>
      </c>
      <c r="B126" s="6" t="s">
        <v>384</v>
      </c>
      <c r="C126" s="6" t="s">
        <v>385</v>
      </c>
      <c r="D126" s="6" t="s">
        <v>386</v>
      </c>
      <c r="E126" s="7" t="s">
        <v>20</v>
      </c>
      <c r="F126" s="7" t="s">
        <v>230</v>
      </c>
    </row>
    <row r="127" spans="1:6" x14ac:dyDescent="0.25">
      <c r="A127" s="6">
        <v>2596784</v>
      </c>
      <c r="B127" s="6" t="s">
        <v>387</v>
      </c>
      <c r="C127" s="6" t="s">
        <v>388</v>
      </c>
      <c r="D127" s="6" t="s">
        <v>389</v>
      </c>
      <c r="E127" s="7" t="s">
        <v>9</v>
      </c>
      <c r="F127" s="7" t="s">
        <v>10</v>
      </c>
    </row>
    <row r="128" spans="1:6" x14ac:dyDescent="0.25">
      <c r="A128" s="6">
        <v>2596792</v>
      </c>
      <c r="B128" s="6" t="s">
        <v>390</v>
      </c>
      <c r="C128" s="6" t="s">
        <v>391</v>
      </c>
      <c r="D128" s="6" t="s">
        <v>392</v>
      </c>
      <c r="E128" s="7" t="s">
        <v>9</v>
      </c>
      <c r="F128" s="7" t="s">
        <v>10</v>
      </c>
    </row>
    <row r="129" spans="1:6" x14ac:dyDescent="0.25">
      <c r="A129" s="6">
        <v>2626659</v>
      </c>
      <c r="B129" s="6" t="s">
        <v>393</v>
      </c>
      <c r="C129" s="6" t="s">
        <v>394</v>
      </c>
      <c r="D129" s="6" t="s">
        <v>395</v>
      </c>
      <c r="E129" s="7" t="s">
        <v>9</v>
      </c>
      <c r="F129" s="7" t="s">
        <v>10</v>
      </c>
    </row>
    <row r="130" spans="1:6" x14ac:dyDescent="0.25">
      <c r="A130" s="6">
        <v>2626667</v>
      </c>
      <c r="B130" s="6" t="s">
        <v>396</v>
      </c>
      <c r="C130" s="6" t="s">
        <v>397</v>
      </c>
      <c r="D130" s="6" t="s">
        <v>398</v>
      </c>
      <c r="E130" s="7" t="s">
        <v>140</v>
      </c>
      <c r="F130" s="7" t="s">
        <v>304</v>
      </c>
    </row>
    <row r="131" spans="1:6" x14ac:dyDescent="0.25">
      <c r="A131" s="6">
        <v>2652099</v>
      </c>
      <c r="B131" s="6" t="s">
        <v>399</v>
      </c>
      <c r="C131" s="6" t="s">
        <v>400</v>
      </c>
      <c r="D131" s="6" t="s">
        <v>401</v>
      </c>
      <c r="E131" s="7" t="s">
        <v>140</v>
      </c>
      <c r="F131" s="7" t="s">
        <v>203</v>
      </c>
    </row>
    <row r="132" spans="1:6" x14ac:dyDescent="0.25">
      <c r="A132" s="6">
        <v>2658372</v>
      </c>
      <c r="B132" s="6" t="s">
        <v>402</v>
      </c>
      <c r="C132" s="6" t="s">
        <v>403</v>
      </c>
      <c r="D132" s="6" t="s">
        <v>404</v>
      </c>
      <c r="E132" s="7" t="s">
        <v>140</v>
      </c>
      <c r="F132" s="7" t="s">
        <v>141</v>
      </c>
    </row>
    <row r="133" spans="1:6" x14ac:dyDescent="0.25">
      <c r="A133" s="6">
        <v>2662914</v>
      </c>
      <c r="B133" s="6" t="s">
        <v>405</v>
      </c>
      <c r="C133" s="6" t="s">
        <v>406</v>
      </c>
      <c r="D133" s="6" t="s">
        <v>265</v>
      </c>
      <c r="E133" s="7" t="s">
        <v>28</v>
      </c>
      <c r="F133" s="7" t="s">
        <v>33</v>
      </c>
    </row>
    <row r="134" spans="1:6" x14ac:dyDescent="0.25">
      <c r="A134" s="6">
        <v>2663422</v>
      </c>
      <c r="B134" s="6" t="s">
        <v>407</v>
      </c>
      <c r="C134" s="6" t="s">
        <v>408</v>
      </c>
      <c r="D134" s="6" t="s">
        <v>409</v>
      </c>
      <c r="E134" s="7" t="s">
        <v>98</v>
      </c>
      <c r="F134" s="7" t="s">
        <v>169</v>
      </c>
    </row>
    <row r="135" spans="1:6" x14ac:dyDescent="0.25">
      <c r="A135" s="6">
        <v>2664879</v>
      </c>
      <c r="B135" s="6" t="s">
        <v>410</v>
      </c>
      <c r="C135" s="6" t="s">
        <v>411</v>
      </c>
      <c r="D135" s="6" t="s">
        <v>8</v>
      </c>
      <c r="E135" s="7" t="s">
        <v>9</v>
      </c>
      <c r="F135" s="7" t="s">
        <v>10</v>
      </c>
    </row>
    <row r="136" spans="1:6" x14ac:dyDescent="0.25">
      <c r="A136" s="6">
        <v>2664984</v>
      </c>
      <c r="B136" s="6" t="s">
        <v>412</v>
      </c>
      <c r="C136" s="6" t="s">
        <v>413</v>
      </c>
      <c r="D136" s="6" t="s">
        <v>414</v>
      </c>
      <c r="E136" s="7" t="s">
        <v>140</v>
      </c>
      <c r="F136" s="7" t="s">
        <v>304</v>
      </c>
    </row>
    <row r="137" spans="1:6" x14ac:dyDescent="0.25">
      <c r="A137" s="6">
        <v>2664992</v>
      </c>
      <c r="B137" s="6" t="s">
        <v>415</v>
      </c>
      <c r="C137" s="6" t="s">
        <v>416</v>
      </c>
      <c r="D137" s="6" t="s">
        <v>417</v>
      </c>
      <c r="E137" s="7" t="s">
        <v>98</v>
      </c>
      <c r="F137" s="7" t="s">
        <v>169</v>
      </c>
    </row>
    <row r="138" spans="1:6" x14ac:dyDescent="0.25">
      <c r="A138" s="6">
        <v>2665085</v>
      </c>
      <c r="B138" s="6" t="s">
        <v>418</v>
      </c>
      <c r="C138" s="6" t="s">
        <v>419</v>
      </c>
      <c r="D138" s="6" t="s">
        <v>420</v>
      </c>
      <c r="E138" s="7" t="s">
        <v>28</v>
      </c>
      <c r="F138" s="7" t="s">
        <v>33</v>
      </c>
    </row>
    <row r="139" spans="1:6" x14ac:dyDescent="0.25">
      <c r="A139" s="6">
        <v>2665107</v>
      </c>
      <c r="B139" s="6" t="s">
        <v>421</v>
      </c>
      <c r="C139" s="6" t="s">
        <v>422</v>
      </c>
      <c r="D139" s="6" t="s">
        <v>423</v>
      </c>
      <c r="E139" s="7" t="s">
        <v>98</v>
      </c>
      <c r="F139" s="7" t="s">
        <v>169</v>
      </c>
    </row>
    <row r="140" spans="1:6" x14ac:dyDescent="0.25">
      <c r="A140" s="6">
        <v>2665883</v>
      </c>
      <c r="B140" s="6" t="s">
        <v>424</v>
      </c>
      <c r="C140" s="6" t="s">
        <v>425</v>
      </c>
      <c r="D140" s="6" t="s">
        <v>426</v>
      </c>
      <c r="E140" s="7" t="s">
        <v>20</v>
      </c>
      <c r="F140" s="7" t="s">
        <v>196</v>
      </c>
    </row>
    <row r="141" spans="1:6" x14ac:dyDescent="0.25">
      <c r="A141" s="6">
        <v>2666138</v>
      </c>
      <c r="B141" s="6" t="s">
        <v>427</v>
      </c>
      <c r="C141" s="6" t="s">
        <v>428</v>
      </c>
      <c r="D141" s="6" t="s">
        <v>429</v>
      </c>
      <c r="E141" s="7" t="s">
        <v>28</v>
      </c>
      <c r="F141" s="7" t="s">
        <v>82</v>
      </c>
    </row>
    <row r="142" spans="1:6" x14ac:dyDescent="0.25">
      <c r="A142" s="6">
        <v>2672154</v>
      </c>
      <c r="B142" s="6" t="s">
        <v>430</v>
      </c>
      <c r="C142" s="6" t="s">
        <v>431</v>
      </c>
      <c r="D142" s="6" t="s">
        <v>432</v>
      </c>
      <c r="E142" s="7" t="s">
        <v>77</v>
      </c>
      <c r="F142" s="7" t="s">
        <v>78</v>
      </c>
    </row>
    <row r="143" spans="1:6" x14ac:dyDescent="0.25">
      <c r="A143" s="6">
        <v>2672839</v>
      </c>
      <c r="B143" s="6" t="s">
        <v>433</v>
      </c>
      <c r="C143" s="6" t="s">
        <v>434</v>
      </c>
      <c r="D143" s="6" t="s">
        <v>435</v>
      </c>
      <c r="E143" s="7" t="s">
        <v>20</v>
      </c>
      <c r="F143" s="7" t="s">
        <v>21</v>
      </c>
    </row>
    <row r="144" spans="1:6" x14ac:dyDescent="0.25">
      <c r="A144" s="6">
        <v>2674327</v>
      </c>
      <c r="B144" s="6" t="s">
        <v>436</v>
      </c>
      <c r="C144" s="6" t="s">
        <v>437</v>
      </c>
      <c r="D144" s="6" t="s">
        <v>438</v>
      </c>
      <c r="E144" s="7" t="s">
        <v>77</v>
      </c>
      <c r="F144" s="7" t="s">
        <v>78</v>
      </c>
    </row>
    <row r="145" spans="1:6" x14ac:dyDescent="0.25">
      <c r="A145" s="6">
        <v>2689863</v>
      </c>
      <c r="B145" s="6" t="s">
        <v>439</v>
      </c>
      <c r="C145" s="6" t="s">
        <v>440</v>
      </c>
      <c r="D145" s="6" t="s">
        <v>441</v>
      </c>
      <c r="E145" s="7" t="s">
        <v>28</v>
      </c>
      <c r="F145" s="7" t="s">
        <v>82</v>
      </c>
    </row>
    <row r="146" spans="1:6" x14ac:dyDescent="0.25">
      <c r="A146" s="6">
        <v>2691469</v>
      </c>
      <c r="B146" s="6" t="s">
        <v>442</v>
      </c>
      <c r="C146" s="6" t="s">
        <v>443</v>
      </c>
      <c r="D146" s="6" t="s">
        <v>444</v>
      </c>
      <c r="E146" s="7" t="s">
        <v>77</v>
      </c>
      <c r="F146" s="7" t="s">
        <v>78</v>
      </c>
    </row>
    <row r="147" spans="1:6" x14ac:dyDescent="0.25">
      <c r="A147" s="6">
        <v>2691477</v>
      </c>
      <c r="B147" s="6" t="s">
        <v>445</v>
      </c>
      <c r="C147" s="6" t="s">
        <v>446</v>
      </c>
      <c r="D147" s="6" t="s">
        <v>447</v>
      </c>
      <c r="E147" s="7" t="s">
        <v>28</v>
      </c>
      <c r="F147" s="7" t="s">
        <v>33</v>
      </c>
    </row>
    <row r="148" spans="1:6" x14ac:dyDescent="0.25">
      <c r="A148" s="6">
        <v>2691485</v>
      </c>
      <c r="B148" s="6" t="s">
        <v>448</v>
      </c>
      <c r="C148" s="6" t="s">
        <v>449</v>
      </c>
      <c r="D148" s="6" t="s">
        <v>450</v>
      </c>
      <c r="E148" s="7" t="s">
        <v>105</v>
      </c>
      <c r="F148" s="7" t="s">
        <v>271</v>
      </c>
    </row>
    <row r="149" spans="1:6" x14ac:dyDescent="0.25">
      <c r="A149" s="6">
        <v>2691493</v>
      </c>
      <c r="B149" s="6" t="s">
        <v>451</v>
      </c>
      <c r="C149" s="6" t="s">
        <v>452</v>
      </c>
      <c r="D149" s="6" t="s">
        <v>453</v>
      </c>
      <c r="E149" s="7" t="s">
        <v>28</v>
      </c>
      <c r="F149" s="7" t="s">
        <v>82</v>
      </c>
    </row>
    <row r="150" spans="1:6" x14ac:dyDescent="0.25">
      <c r="A150" s="6">
        <v>2691507</v>
      </c>
      <c r="B150" s="6" t="s">
        <v>454</v>
      </c>
      <c r="C150" s="6" t="s">
        <v>455</v>
      </c>
      <c r="D150" s="6" t="s">
        <v>456</v>
      </c>
      <c r="E150" s="7" t="s">
        <v>28</v>
      </c>
      <c r="F150" s="7" t="s">
        <v>82</v>
      </c>
    </row>
    <row r="151" spans="1:6" x14ac:dyDescent="0.25">
      <c r="A151" s="6">
        <v>2691515</v>
      </c>
      <c r="B151" s="6" t="s">
        <v>457</v>
      </c>
      <c r="C151" s="6" t="s">
        <v>458</v>
      </c>
      <c r="D151" s="6" t="s">
        <v>459</v>
      </c>
      <c r="E151" s="7" t="s">
        <v>20</v>
      </c>
      <c r="F151" s="7" t="s">
        <v>21</v>
      </c>
    </row>
    <row r="152" spans="1:6" x14ac:dyDescent="0.25">
      <c r="A152" s="6">
        <v>2691523</v>
      </c>
      <c r="B152" s="6" t="s">
        <v>460</v>
      </c>
      <c r="C152" s="6" t="s">
        <v>461</v>
      </c>
      <c r="D152" s="6" t="s">
        <v>462</v>
      </c>
      <c r="E152" s="7" t="s">
        <v>77</v>
      </c>
      <c r="F152" s="7" t="s">
        <v>78</v>
      </c>
    </row>
    <row r="153" spans="1:6" x14ac:dyDescent="0.25">
      <c r="A153" s="6">
        <v>2691558</v>
      </c>
      <c r="B153" s="6" t="s">
        <v>463</v>
      </c>
      <c r="C153" s="6" t="s">
        <v>464</v>
      </c>
      <c r="D153" s="6" t="s">
        <v>465</v>
      </c>
      <c r="E153" s="7" t="s">
        <v>20</v>
      </c>
      <c r="F153" s="7" t="s">
        <v>230</v>
      </c>
    </row>
    <row r="154" spans="1:6" x14ac:dyDescent="0.25">
      <c r="A154" s="6">
        <v>2691566</v>
      </c>
      <c r="B154" s="6" t="s">
        <v>466</v>
      </c>
      <c r="C154" s="6" t="s">
        <v>467</v>
      </c>
      <c r="D154" s="6" t="s">
        <v>468</v>
      </c>
      <c r="E154" s="7" t="s">
        <v>28</v>
      </c>
      <c r="F154" s="7" t="s">
        <v>82</v>
      </c>
    </row>
    <row r="155" spans="1:6" x14ac:dyDescent="0.25">
      <c r="A155" s="6">
        <v>2691574</v>
      </c>
      <c r="B155" s="6" t="s">
        <v>166</v>
      </c>
      <c r="C155" s="6" t="s">
        <v>469</v>
      </c>
      <c r="D155" s="6" t="s">
        <v>470</v>
      </c>
      <c r="E155" s="7" t="s">
        <v>9</v>
      </c>
      <c r="F155" s="7" t="s">
        <v>10</v>
      </c>
    </row>
    <row r="156" spans="1:6" x14ac:dyDescent="0.25">
      <c r="A156" s="6">
        <v>2691833</v>
      </c>
      <c r="B156" s="6" t="s">
        <v>471</v>
      </c>
      <c r="C156" s="6" t="s">
        <v>472</v>
      </c>
      <c r="D156" s="6" t="s">
        <v>473</v>
      </c>
      <c r="E156" s="7" t="s">
        <v>28</v>
      </c>
      <c r="F156" s="7" t="s">
        <v>52</v>
      </c>
    </row>
    <row r="157" spans="1:6" x14ac:dyDescent="0.25">
      <c r="A157" s="6">
        <v>2691841</v>
      </c>
      <c r="B157" s="6" t="s">
        <v>474</v>
      </c>
      <c r="C157" s="6" t="s">
        <v>475</v>
      </c>
      <c r="D157" s="6" t="s">
        <v>8</v>
      </c>
      <c r="E157" s="7" t="s">
        <v>9</v>
      </c>
      <c r="F157" s="7" t="s">
        <v>10</v>
      </c>
    </row>
    <row r="158" spans="1:6" x14ac:dyDescent="0.25">
      <c r="A158" s="6">
        <v>2691868</v>
      </c>
      <c r="B158" s="6" t="s">
        <v>476</v>
      </c>
      <c r="C158" s="6" t="s">
        <v>477</v>
      </c>
      <c r="D158" s="6" t="s">
        <v>8</v>
      </c>
      <c r="E158" s="7" t="s">
        <v>9</v>
      </c>
      <c r="F158" s="7" t="s">
        <v>10</v>
      </c>
    </row>
    <row r="159" spans="1:6" x14ac:dyDescent="0.25">
      <c r="A159" s="6">
        <v>2691876</v>
      </c>
      <c r="B159" s="6" t="s">
        <v>478</v>
      </c>
      <c r="C159" s="6" t="s">
        <v>479</v>
      </c>
      <c r="D159" s="6" t="s">
        <v>480</v>
      </c>
      <c r="E159" s="7" t="s">
        <v>28</v>
      </c>
      <c r="F159" s="7" t="s">
        <v>82</v>
      </c>
    </row>
    <row r="160" spans="1:6" x14ac:dyDescent="0.25">
      <c r="A160" s="6">
        <v>2691884</v>
      </c>
      <c r="B160" s="6" t="s">
        <v>481</v>
      </c>
      <c r="C160" s="6" t="s">
        <v>482</v>
      </c>
      <c r="D160" s="6" t="s">
        <v>483</v>
      </c>
      <c r="E160" s="7" t="s">
        <v>105</v>
      </c>
      <c r="F160" s="7" t="s">
        <v>106</v>
      </c>
    </row>
    <row r="161" spans="1:6" x14ac:dyDescent="0.25">
      <c r="A161" s="6">
        <v>2706369</v>
      </c>
      <c r="B161" s="6" t="s">
        <v>484</v>
      </c>
      <c r="C161" s="6" t="s">
        <v>485</v>
      </c>
      <c r="D161" s="6" t="s">
        <v>73</v>
      </c>
      <c r="E161" s="7" t="s">
        <v>9</v>
      </c>
      <c r="F161" s="7" t="s">
        <v>10</v>
      </c>
    </row>
    <row r="162" spans="1:6" x14ac:dyDescent="0.25">
      <c r="A162" s="6">
        <v>2744937</v>
      </c>
      <c r="B162" s="6" t="s">
        <v>486</v>
      </c>
      <c r="C162" s="6" t="s">
        <v>487</v>
      </c>
      <c r="D162" s="6" t="s">
        <v>297</v>
      </c>
      <c r="E162" s="7" t="s">
        <v>77</v>
      </c>
      <c r="F162" s="7" t="s">
        <v>78</v>
      </c>
    </row>
    <row r="163" spans="1:6" x14ac:dyDescent="0.25">
      <c r="A163" s="6">
        <v>2758164</v>
      </c>
      <c r="B163" s="6" t="s">
        <v>95</v>
      </c>
      <c r="C163" s="6" t="s">
        <v>488</v>
      </c>
      <c r="D163" s="6" t="s">
        <v>386</v>
      </c>
      <c r="E163" s="7" t="s">
        <v>20</v>
      </c>
      <c r="F163" s="7" t="s">
        <v>230</v>
      </c>
    </row>
    <row r="164" spans="1:6" x14ac:dyDescent="0.25">
      <c r="A164" s="6">
        <v>2778785</v>
      </c>
      <c r="B164" s="6" t="s">
        <v>489</v>
      </c>
      <c r="C164" s="6" t="s">
        <v>490</v>
      </c>
      <c r="D164" s="6" t="s">
        <v>73</v>
      </c>
      <c r="E164" s="7" t="s">
        <v>9</v>
      </c>
      <c r="F164" s="7" t="s">
        <v>10</v>
      </c>
    </row>
    <row r="165" spans="1:6" x14ac:dyDescent="0.25">
      <c r="A165" s="6">
        <v>2778831</v>
      </c>
      <c r="B165" s="6" t="s">
        <v>491</v>
      </c>
      <c r="C165" s="6" t="s">
        <v>492</v>
      </c>
      <c r="D165" s="6" t="s">
        <v>493</v>
      </c>
      <c r="E165" s="7" t="s">
        <v>9</v>
      </c>
      <c r="F165" s="7" t="s">
        <v>10</v>
      </c>
    </row>
    <row r="166" spans="1:6" x14ac:dyDescent="0.25">
      <c r="A166" s="6">
        <v>2778858</v>
      </c>
      <c r="B166" s="6" t="s">
        <v>166</v>
      </c>
      <c r="C166" s="6" t="s">
        <v>494</v>
      </c>
      <c r="D166" s="6" t="s">
        <v>495</v>
      </c>
      <c r="E166" s="7" t="s">
        <v>20</v>
      </c>
      <c r="F166" s="7" t="s">
        <v>196</v>
      </c>
    </row>
    <row r="167" spans="1:6" x14ac:dyDescent="0.25">
      <c r="A167" s="6">
        <v>3157245</v>
      </c>
      <c r="B167" s="6" t="s">
        <v>496</v>
      </c>
      <c r="C167" s="6" t="s">
        <v>497</v>
      </c>
      <c r="D167" s="6" t="s">
        <v>8</v>
      </c>
      <c r="E167" s="7" t="s">
        <v>9</v>
      </c>
      <c r="F167" s="7" t="s">
        <v>10</v>
      </c>
    </row>
    <row r="168" spans="1:6" x14ac:dyDescent="0.25">
      <c r="A168" s="6">
        <v>3321452</v>
      </c>
      <c r="B168" s="6" t="s">
        <v>498</v>
      </c>
      <c r="C168" s="6" t="s">
        <v>499</v>
      </c>
      <c r="D168" s="6" t="s">
        <v>8</v>
      </c>
      <c r="E168" s="7" t="s">
        <v>9</v>
      </c>
      <c r="F168" s="7" t="s">
        <v>10</v>
      </c>
    </row>
    <row r="169" spans="1:6" x14ac:dyDescent="0.25">
      <c r="A169" s="6">
        <v>3426572</v>
      </c>
      <c r="B169" s="6" t="s">
        <v>500</v>
      </c>
      <c r="C169" s="6" t="s">
        <v>501</v>
      </c>
      <c r="D169" s="6" t="s">
        <v>8</v>
      </c>
      <c r="E169" s="7" t="s">
        <v>9</v>
      </c>
      <c r="F169" s="7" t="s">
        <v>10</v>
      </c>
    </row>
    <row r="170" spans="1:6" x14ac:dyDescent="0.25">
      <c r="A170" s="6">
        <v>5749018</v>
      </c>
      <c r="B170" s="6" t="s">
        <v>502</v>
      </c>
      <c r="C170" s="6" t="s">
        <v>503</v>
      </c>
      <c r="D170" s="6" t="s">
        <v>504</v>
      </c>
      <c r="E170" s="7" t="s">
        <v>140</v>
      </c>
      <c r="F170" s="7" t="s">
        <v>141</v>
      </c>
    </row>
    <row r="171" spans="1:6" x14ac:dyDescent="0.25">
      <c r="A171" s="6">
        <v>6048692</v>
      </c>
      <c r="B171" s="6" t="s">
        <v>505</v>
      </c>
      <c r="C171" s="6" t="s">
        <v>506</v>
      </c>
      <c r="D171" s="6" t="s">
        <v>242</v>
      </c>
      <c r="E171" s="7" t="s">
        <v>98</v>
      </c>
      <c r="F171" s="7" t="s">
        <v>243</v>
      </c>
    </row>
    <row r="172" spans="1:6" x14ac:dyDescent="0.25">
      <c r="A172" s="6">
        <v>6249604</v>
      </c>
      <c r="B172" s="6" t="s">
        <v>193</v>
      </c>
      <c r="C172" s="6" t="s">
        <v>507</v>
      </c>
      <c r="D172" s="6" t="s">
        <v>508</v>
      </c>
      <c r="E172" s="7" t="s">
        <v>28</v>
      </c>
      <c r="F172" s="7" t="s">
        <v>82</v>
      </c>
    </row>
    <row r="173" spans="1:6" x14ac:dyDescent="0.25">
      <c r="A173" s="6">
        <v>6273874</v>
      </c>
      <c r="B173" s="6" t="s">
        <v>509</v>
      </c>
      <c r="C173" s="6" t="s">
        <v>510</v>
      </c>
      <c r="D173" s="6" t="s">
        <v>511</v>
      </c>
      <c r="E173" s="7" t="s">
        <v>105</v>
      </c>
      <c r="F173" s="7" t="s">
        <v>271</v>
      </c>
    </row>
    <row r="174" spans="1:6" x14ac:dyDescent="0.25">
      <c r="A174" s="6">
        <v>6680305</v>
      </c>
      <c r="B174" s="6" t="s">
        <v>512</v>
      </c>
      <c r="C174" s="6" t="s">
        <v>513</v>
      </c>
      <c r="D174" s="6" t="s">
        <v>8</v>
      </c>
      <c r="E174" s="7" t="s">
        <v>9</v>
      </c>
      <c r="F174" s="7" t="s">
        <v>10</v>
      </c>
    </row>
    <row r="175" spans="1:6" x14ac:dyDescent="0.25">
      <c r="A175" s="6">
        <v>6683134</v>
      </c>
      <c r="B175" s="6" t="s">
        <v>514</v>
      </c>
      <c r="C175" s="6" t="s">
        <v>515</v>
      </c>
      <c r="D175" s="6" t="s">
        <v>516</v>
      </c>
      <c r="E175" s="7" t="s">
        <v>140</v>
      </c>
      <c r="F175" s="7" t="s">
        <v>141</v>
      </c>
    </row>
    <row r="176" spans="1:6" x14ac:dyDescent="0.25">
      <c r="A176" s="6">
        <v>6854729</v>
      </c>
      <c r="B176" s="6" t="s">
        <v>517</v>
      </c>
      <c r="C176" s="6" t="s">
        <v>518</v>
      </c>
      <c r="D176" s="6" t="s">
        <v>519</v>
      </c>
      <c r="E176" s="7" t="s">
        <v>77</v>
      </c>
      <c r="F176" s="7" t="s">
        <v>78</v>
      </c>
    </row>
    <row r="177" spans="1:6" x14ac:dyDescent="0.25">
      <c r="A177" s="6">
        <v>7105088</v>
      </c>
      <c r="B177" s="6" t="s">
        <v>520</v>
      </c>
      <c r="C177" s="6" t="s">
        <v>521</v>
      </c>
      <c r="D177" s="6" t="s">
        <v>522</v>
      </c>
      <c r="E177" s="7" t="s">
        <v>98</v>
      </c>
      <c r="F177" s="7" t="s">
        <v>243</v>
      </c>
    </row>
    <row r="178" spans="1:6" x14ac:dyDescent="0.25">
      <c r="A178" s="6">
        <v>7274351</v>
      </c>
      <c r="B178" s="6" t="s">
        <v>523</v>
      </c>
      <c r="C178" s="6" t="s">
        <v>524</v>
      </c>
      <c r="D178" s="6" t="s">
        <v>525</v>
      </c>
      <c r="E178" s="7" t="s">
        <v>28</v>
      </c>
      <c r="F178" s="7" t="s">
        <v>52</v>
      </c>
    </row>
    <row r="179" spans="1:6" x14ac:dyDescent="0.25">
      <c r="A179" s="6">
        <v>7286082</v>
      </c>
      <c r="B179" s="6" t="s">
        <v>526</v>
      </c>
      <c r="C179" s="6" t="s">
        <v>527</v>
      </c>
      <c r="D179" s="6" t="s">
        <v>303</v>
      </c>
      <c r="E179" s="7" t="s">
        <v>140</v>
      </c>
      <c r="F179" s="7" t="s">
        <v>304</v>
      </c>
    </row>
    <row r="180" spans="1:6" x14ac:dyDescent="0.25">
      <c r="A180" s="6">
        <v>7486596</v>
      </c>
      <c r="B180" s="6" t="s">
        <v>528</v>
      </c>
      <c r="C180" s="6" t="s">
        <v>529</v>
      </c>
      <c r="D180" s="6" t="s">
        <v>530</v>
      </c>
      <c r="E180" s="7" t="s">
        <v>9</v>
      </c>
      <c r="F180" s="7" t="s">
        <v>10</v>
      </c>
    </row>
    <row r="181" spans="1:6" x14ac:dyDescent="0.25">
      <c r="A181" s="6">
        <v>7620098</v>
      </c>
      <c r="B181" s="6" t="s">
        <v>531</v>
      </c>
      <c r="C181" s="6" t="s">
        <v>532</v>
      </c>
      <c r="D181" s="6" t="s">
        <v>73</v>
      </c>
      <c r="E181" s="7" t="s">
        <v>9</v>
      </c>
      <c r="F181" s="7" t="s">
        <v>10</v>
      </c>
    </row>
    <row r="182" spans="1:6" x14ac:dyDescent="0.25">
      <c r="A182" s="6">
        <v>7847777</v>
      </c>
      <c r="B182" s="6" t="s">
        <v>533</v>
      </c>
      <c r="C182" s="6" t="s">
        <v>534</v>
      </c>
      <c r="D182" s="6" t="s">
        <v>535</v>
      </c>
      <c r="E182" s="7" t="s">
        <v>98</v>
      </c>
      <c r="F182" s="7" t="s">
        <v>99</v>
      </c>
    </row>
    <row r="183" spans="1:6" x14ac:dyDescent="0.25">
      <c r="A183" s="6">
        <v>2500388</v>
      </c>
      <c r="B183" s="6" t="s">
        <v>536</v>
      </c>
      <c r="C183" s="6" t="s">
        <v>537</v>
      </c>
      <c r="D183" s="6" t="s">
        <v>265</v>
      </c>
      <c r="E183" s="7" t="s">
        <v>28</v>
      </c>
      <c r="F183" s="7" t="s">
        <v>33</v>
      </c>
    </row>
    <row r="184" spans="1:6" x14ac:dyDescent="0.25">
      <c r="A184" s="8">
        <v>2691450</v>
      </c>
      <c r="B184" s="6" t="s">
        <v>538</v>
      </c>
      <c r="C184" s="6" t="s">
        <v>539</v>
      </c>
      <c r="D184" s="9" t="s">
        <v>540</v>
      </c>
      <c r="E184" s="9" t="s">
        <v>28</v>
      </c>
      <c r="F184" s="6" t="s">
        <v>29</v>
      </c>
    </row>
    <row r="185" spans="1:6" x14ac:dyDescent="0.25">
      <c r="A185" s="6">
        <v>451126</v>
      </c>
      <c r="B185" s="6" t="s">
        <v>541</v>
      </c>
      <c r="C185" s="6" t="s">
        <v>542</v>
      </c>
      <c r="D185" s="6" t="s">
        <v>386</v>
      </c>
      <c r="E185" s="7" t="s">
        <v>20</v>
      </c>
      <c r="F185" s="7" t="s">
        <v>230</v>
      </c>
    </row>
    <row r="186" spans="1:6" x14ac:dyDescent="0.25">
      <c r="A186" s="8">
        <v>2691892</v>
      </c>
      <c r="B186" s="6" t="s">
        <v>543</v>
      </c>
      <c r="C186" s="6" t="s">
        <v>544</v>
      </c>
      <c r="D186" s="9" t="s">
        <v>186</v>
      </c>
      <c r="E186" s="9" t="s">
        <v>28</v>
      </c>
      <c r="F186" s="6" t="s">
        <v>52</v>
      </c>
    </row>
    <row r="187" spans="1:6" x14ac:dyDescent="0.25">
      <c r="A187">
        <v>7278977</v>
      </c>
      <c r="B187" s="10" t="s">
        <v>545</v>
      </c>
      <c r="C187" s="6" t="s">
        <v>546</v>
      </c>
      <c r="D187" s="6" t="s">
        <v>547</v>
      </c>
      <c r="E187" s="6" t="s">
        <v>105</v>
      </c>
      <c r="F187" s="6" t="s">
        <v>106</v>
      </c>
    </row>
    <row r="188" spans="1:6" x14ac:dyDescent="0.25">
      <c r="A188" s="11">
        <v>2691531</v>
      </c>
      <c r="B188" s="12" t="s">
        <v>548</v>
      </c>
      <c r="C188" t="s">
        <v>549</v>
      </c>
      <c r="D188" s="9" t="s">
        <v>550</v>
      </c>
      <c r="E188" s="9" t="s">
        <v>20</v>
      </c>
      <c r="F188" s="6" t="s">
        <v>196</v>
      </c>
    </row>
    <row r="189" spans="1:6" x14ac:dyDescent="0.25">
      <c r="A189" s="11">
        <v>9175849</v>
      </c>
      <c r="B189" s="12" t="s">
        <v>551</v>
      </c>
      <c r="C189" s="12" t="s">
        <v>552</v>
      </c>
      <c r="D189" s="6" t="s">
        <v>242</v>
      </c>
      <c r="E189" s="6" t="s">
        <v>98</v>
      </c>
      <c r="F189" s="6" t="s">
        <v>243</v>
      </c>
    </row>
    <row r="190" spans="1:6" x14ac:dyDescent="0.25">
      <c r="A190">
        <v>136751</v>
      </c>
      <c r="B190" t="s">
        <v>553</v>
      </c>
      <c r="C190" t="s">
        <v>554</v>
      </c>
      <c r="D190" s="6" t="s">
        <v>8</v>
      </c>
    </row>
  </sheetData>
  <conditionalFormatting sqref="A1:A189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36D-955A-4627-A2A8-26FC18B315FD}">
  <dimension ref="A1:J16"/>
  <sheetViews>
    <sheetView workbookViewId="0">
      <selection activeCell="I16" sqref="I16"/>
    </sheetView>
  </sheetViews>
  <sheetFormatPr defaultRowHeight="15" x14ac:dyDescent="0.25"/>
  <cols>
    <col min="1" max="1" width="29.28515625" customWidth="1"/>
    <col min="2" max="2" width="10.85546875" bestFit="1" customWidth="1"/>
    <col min="3" max="3" width="14.28515625" style="13" bestFit="1" customWidth="1"/>
    <col min="4" max="4" width="21.85546875" style="13" bestFit="1" customWidth="1"/>
    <col min="5" max="5" width="29.140625" style="13" bestFit="1" customWidth="1"/>
    <col min="6" max="6" width="29.42578125" style="13" bestFit="1" customWidth="1"/>
    <col min="7" max="7" width="23.28515625" style="13" bestFit="1" customWidth="1"/>
    <col min="8" max="8" width="24.28515625" style="13" bestFit="1" customWidth="1"/>
    <col min="9" max="9" width="23.42578125" style="13" bestFit="1" customWidth="1"/>
    <col min="10" max="10" width="9.140625" style="13"/>
  </cols>
  <sheetData>
    <row r="1" spans="1:9" x14ac:dyDescent="0.25">
      <c r="A1" t="s">
        <v>2</v>
      </c>
      <c r="B1" t="s">
        <v>555</v>
      </c>
      <c r="C1" s="13" t="s">
        <v>556</v>
      </c>
      <c r="D1" s="13" t="s">
        <v>557</v>
      </c>
      <c r="E1" s="13" t="s">
        <v>558</v>
      </c>
      <c r="F1" s="13" t="s">
        <v>559</v>
      </c>
      <c r="G1" s="13" t="s">
        <v>560</v>
      </c>
      <c r="H1" s="13" t="s">
        <v>561</v>
      </c>
      <c r="I1" s="13" t="s">
        <v>562</v>
      </c>
    </row>
    <row r="2" spans="1:9" x14ac:dyDescent="0.25">
      <c r="A2" t="s">
        <v>96</v>
      </c>
      <c r="B2">
        <v>19</v>
      </c>
      <c r="C2" s="13">
        <v>36362.44</v>
      </c>
      <c r="D2" s="13">
        <v>19319.509999999998</v>
      </c>
      <c r="E2" s="13">
        <v>6444.4</v>
      </c>
      <c r="F2" s="13">
        <v>0</v>
      </c>
      <c r="G2" s="13">
        <v>7623.92</v>
      </c>
      <c r="H2" s="13">
        <v>2974.61</v>
      </c>
      <c r="I2" s="13">
        <v>0</v>
      </c>
    </row>
    <row r="3" spans="1:9" x14ac:dyDescent="0.25">
      <c r="A3" t="s">
        <v>563</v>
      </c>
      <c r="B3">
        <v>1</v>
      </c>
      <c r="C3" s="13">
        <v>1636.37</v>
      </c>
      <c r="D3" s="13">
        <v>871.39</v>
      </c>
      <c r="E3" s="13">
        <v>153.31</v>
      </c>
      <c r="F3" s="13">
        <v>0</v>
      </c>
      <c r="G3" s="13">
        <v>427.76</v>
      </c>
      <c r="H3" s="13">
        <v>183.91</v>
      </c>
      <c r="I3" s="13">
        <v>0</v>
      </c>
    </row>
    <row r="4" spans="1:9" x14ac:dyDescent="0.25">
      <c r="A4" t="s">
        <v>176</v>
      </c>
      <c r="B4">
        <v>3</v>
      </c>
      <c r="C4" s="13">
        <v>2546.36</v>
      </c>
      <c r="D4" s="13">
        <v>1692.52</v>
      </c>
      <c r="E4" s="13">
        <v>0</v>
      </c>
      <c r="F4" s="13">
        <v>0</v>
      </c>
      <c r="G4" s="13">
        <v>853.84</v>
      </c>
      <c r="H4" s="13">
        <v>0</v>
      </c>
      <c r="I4" s="13">
        <v>0</v>
      </c>
    </row>
    <row r="5" spans="1:9" x14ac:dyDescent="0.25">
      <c r="A5" t="s">
        <v>245</v>
      </c>
      <c r="B5">
        <v>4</v>
      </c>
      <c r="C5" s="13">
        <v>16070.03</v>
      </c>
      <c r="D5" s="13">
        <v>10212.25</v>
      </c>
      <c r="E5" s="13">
        <v>3090.24</v>
      </c>
      <c r="F5" s="13">
        <v>0</v>
      </c>
      <c r="G5" s="13">
        <v>1861.38</v>
      </c>
      <c r="H5" s="13">
        <v>906.16</v>
      </c>
      <c r="I5" s="13">
        <v>0</v>
      </c>
    </row>
    <row r="6" spans="1:9" x14ac:dyDescent="0.25">
      <c r="A6" t="s">
        <v>288</v>
      </c>
      <c r="B6">
        <v>1</v>
      </c>
      <c r="C6" s="13">
        <v>776.84</v>
      </c>
      <c r="D6" s="13">
        <v>290.91000000000003</v>
      </c>
      <c r="E6" s="13">
        <v>250.13</v>
      </c>
      <c r="F6" s="13">
        <v>0</v>
      </c>
      <c r="G6" s="13">
        <v>117.9</v>
      </c>
      <c r="H6" s="13">
        <v>117.9</v>
      </c>
      <c r="I6" s="13">
        <v>0</v>
      </c>
    </row>
    <row r="7" spans="1:9" x14ac:dyDescent="0.25">
      <c r="A7" t="s">
        <v>291</v>
      </c>
      <c r="B7">
        <v>8</v>
      </c>
      <c r="C7" s="13">
        <v>14436.87</v>
      </c>
      <c r="D7" s="13">
        <v>9976.1</v>
      </c>
      <c r="E7" s="13">
        <v>1612.7</v>
      </c>
      <c r="F7" s="13">
        <v>0</v>
      </c>
      <c r="G7" s="13">
        <v>1984.53</v>
      </c>
      <c r="H7" s="13">
        <v>863.54</v>
      </c>
      <c r="I7" s="13">
        <v>0</v>
      </c>
    </row>
    <row r="8" spans="1:9" x14ac:dyDescent="0.25">
      <c r="A8" t="s">
        <v>294</v>
      </c>
      <c r="B8">
        <v>3</v>
      </c>
      <c r="C8" s="13">
        <v>3357.34</v>
      </c>
      <c r="D8" s="13">
        <v>1382.99</v>
      </c>
      <c r="E8" s="13">
        <v>980.99</v>
      </c>
      <c r="F8" s="13">
        <v>0</v>
      </c>
      <c r="G8" s="13">
        <v>496.68</v>
      </c>
      <c r="H8" s="13">
        <v>496.68</v>
      </c>
      <c r="I8" s="13">
        <v>0</v>
      </c>
    </row>
    <row r="9" spans="1:9" x14ac:dyDescent="0.25">
      <c r="A9" t="s">
        <v>296</v>
      </c>
      <c r="B9">
        <v>1</v>
      </c>
      <c r="C9" s="13">
        <v>53548.69</v>
      </c>
      <c r="D9" s="13">
        <v>49160.1</v>
      </c>
      <c r="E9" s="13">
        <v>0</v>
      </c>
      <c r="F9" s="13">
        <v>0</v>
      </c>
      <c r="G9" s="13">
        <v>4388.59</v>
      </c>
      <c r="H9" s="13">
        <v>0</v>
      </c>
      <c r="I9" s="13">
        <v>0</v>
      </c>
    </row>
    <row r="10" spans="1:9" x14ac:dyDescent="0.25">
      <c r="A10" t="s">
        <v>306</v>
      </c>
      <c r="B10">
        <v>10</v>
      </c>
      <c r="C10" s="13">
        <v>10404.370000000001</v>
      </c>
      <c r="D10" s="13">
        <v>4599.6000000000004</v>
      </c>
      <c r="E10" s="13">
        <v>2113.46</v>
      </c>
      <c r="F10" s="13">
        <v>0</v>
      </c>
      <c r="G10" s="13">
        <v>2634.5</v>
      </c>
      <c r="H10" s="13">
        <v>1056.81</v>
      </c>
      <c r="I10" s="13">
        <v>0</v>
      </c>
    </row>
    <row r="11" spans="1:9" x14ac:dyDescent="0.25">
      <c r="A11" t="s">
        <v>370</v>
      </c>
      <c r="B11">
        <v>2</v>
      </c>
      <c r="C11" s="13">
        <v>3807.8</v>
      </c>
      <c r="D11" s="13">
        <v>1384.96</v>
      </c>
      <c r="E11" s="13">
        <v>1384.96</v>
      </c>
      <c r="F11" s="13">
        <v>0</v>
      </c>
      <c r="G11" s="13">
        <v>518.94000000000005</v>
      </c>
      <c r="H11" s="13">
        <v>518.94000000000005</v>
      </c>
      <c r="I11" s="13">
        <v>0</v>
      </c>
    </row>
    <row r="12" spans="1:9" x14ac:dyDescent="0.25">
      <c r="A12" t="s">
        <v>564</v>
      </c>
      <c r="B12">
        <v>1</v>
      </c>
      <c r="C12" s="13">
        <v>318.70999999999998</v>
      </c>
      <c r="D12" s="13">
        <v>243.59</v>
      </c>
      <c r="E12" s="13">
        <v>0</v>
      </c>
      <c r="F12" s="13">
        <v>0</v>
      </c>
      <c r="G12" s="13">
        <v>75.12</v>
      </c>
      <c r="H12" s="13">
        <v>0</v>
      </c>
      <c r="I12" s="13">
        <v>0</v>
      </c>
    </row>
    <row r="13" spans="1:9" x14ac:dyDescent="0.25">
      <c r="A13" t="s">
        <v>492</v>
      </c>
      <c r="B13">
        <v>1</v>
      </c>
      <c r="C13" s="13">
        <v>1490.19</v>
      </c>
      <c r="D13" s="13">
        <v>557.45000000000005</v>
      </c>
      <c r="E13" s="13">
        <v>427.52</v>
      </c>
      <c r="F13" s="13">
        <v>0</v>
      </c>
      <c r="G13" s="13">
        <v>294.77</v>
      </c>
      <c r="H13" s="13">
        <v>210.45</v>
      </c>
      <c r="I13" s="13">
        <v>0</v>
      </c>
    </row>
    <row r="14" spans="1:9" x14ac:dyDescent="0.25">
      <c r="A14" t="s">
        <v>518</v>
      </c>
      <c r="B14">
        <v>26</v>
      </c>
      <c r="C14" s="13">
        <v>13688.85</v>
      </c>
      <c r="D14" s="13">
        <v>9806.2900000000009</v>
      </c>
      <c r="E14" s="13">
        <v>0</v>
      </c>
      <c r="F14" s="13">
        <v>0</v>
      </c>
      <c r="G14" s="13">
        <v>3882.56</v>
      </c>
      <c r="H14" s="13">
        <v>0</v>
      </c>
      <c r="I14" s="13">
        <v>0</v>
      </c>
    </row>
    <row r="15" spans="1:9" x14ac:dyDescent="0.25">
      <c r="A15" t="s">
        <v>527</v>
      </c>
      <c r="B15">
        <v>2</v>
      </c>
      <c r="C15" s="13">
        <v>2307.83</v>
      </c>
      <c r="D15" s="13">
        <v>843.86</v>
      </c>
      <c r="E15" s="13">
        <v>675.93</v>
      </c>
      <c r="F15" s="13">
        <v>0</v>
      </c>
      <c r="G15" s="13">
        <v>462.1</v>
      </c>
      <c r="H15" s="13">
        <v>325.94</v>
      </c>
      <c r="I15" s="13">
        <v>0</v>
      </c>
    </row>
    <row r="16" spans="1:9" x14ac:dyDescent="0.25">
      <c r="A16" t="s">
        <v>565</v>
      </c>
      <c r="B16">
        <v>82</v>
      </c>
      <c r="C16" s="13">
        <v>160752.69</v>
      </c>
      <c r="D16" s="13">
        <v>110341.52</v>
      </c>
      <c r="E16" s="13">
        <v>17133.64</v>
      </c>
      <c r="F16" s="13">
        <v>0</v>
      </c>
      <c r="G16" s="13">
        <v>25622.59</v>
      </c>
      <c r="H16" s="13">
        <v>7654.94</v>
      </c>
      <c r="I16" s="13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B6E8-FD9D-4EAD-8476-97BB92366CAD}">
  <dimension ref="A1:U50"/>
  <sheetViews>
    <sheetView topLeftCell="A22" workbookViewId="0">
      <selection activeCell="U50" sqref="U50"/>
    </sheetView>
  </sheetViews>
  <sheetFormatPr defaultRowHeight="15" x14ac:dyDescent="0.25"/>
  <cols>
    <col min="1" max="1" width="62.85546875" bestFit="1" customWidth="1"/>
    <col min="2" max="2" width="9.28515625" bestFit="1" customWidth="1"/>
    <col min="3" max="3" width="12.140625" bestFit="1" customWidth="1"/>
    <col min="4" max="5" width="10.5703125" bestFit="1" customWidth="1"/>
    <col min="6" max="6" width="12.140625" bestFit="1" customWidth="1"/>
    <col min="7" max="7" width="10.5703125" bestFit="1" customWidth="1"/>
    <col min="8" max="9" width="12.140625" bestFit="1" customWidth="1"/>
    <col min="10" max="13" width="10.5703125" bestFit="1" customWidth="1"/>
    <col min="14" max="19" width="9.5703125" bestFit="1" customWidth="1"/>
    <col min="20" max="20" width="9.28515625" bestFit="1" customWidth="1"/>
    <col min="21" max="21" width="13.28515625" bestFit="1" customWidth="1"/>
  </cols>
  <sheetData>
    <row r="1" spans="1:21" x14ac:dyDescent="0.25">
      <c r="A1" t="s">
        <v>2</v>
      </c>
      <c r="B1" t="s">
        <v>566</v>
      </c>
      <c r="C1" t="s">
        <v>567</v>
      </c>
      <c r="D1" t="s">
        <v>568</v>
      </c>
      <c r="E1" t="s">
        <v>569</v>
      </c>
      <c r="F1" t="s">
        <v>570</v>
      </c>
      <c r="G1" t="s">
        <v>571</v>
      </c>
      <c r="H1" t="s">
        <v>572</v>
      </c>
      <c r="I1" t="s">
        <v>573</v>
      </c>
      <c r="J1" t="s">
        <v>574</v>
      </c>
      <c r="K1" t="s">
        <v>575</v>
      </c>
      <c r="L1" t="s">
        <v>576</v>
      </c>
      <c r="M1" t="s">
        <v>577</v>
      </c>
      <c r="N1" t="s">
        <v>578</v>
      </c>
      <c r="O1" t="s">
        <v>579</v>
      </c>
      <c r="P1" t="s">
        <v>580</v>
      </c>
      <c r="Q1" t="s">
        <v>581</v>
      </c>
      <c r="R1" t="s">
        <v>582</v>
      </c>
      <c r="S1" t="s">
        <v>583</v>
      </c>
      <c r="T1" t="s">
        <v>584</v>
      </c>
      <c r="U1" t="s">
        <v>565</v>
      </c>
    </row>
    <row r="2" spans="1:21" x14ac:dyDescent="0.25">
      <c r="A2" t="s">
        <v>96</v>
      </c>
      <c r="B2">
        <v>6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1</v>
      </c>
      <c r="J2">
        <v>0</v>
      </c>
      <c r="K2">
        <v>2</v>
      </c>
      <c r="L2">
        <v>2</v>
      </c>
      <c r="M2">
        <v>0</v>
      </c>
      <c r="N2">
        <v>0</v>
      </c>
      <c r="O2">
        <v>0</v>
      </c>
      <c r="P2">
        <v>1</v>
      </c>
      <c r="Q2">
        <v>0</v>
      </c>
      <c r="R2">
        <v>1</v>
      </c>
      <c r="S2">
        <v>0</v>
      </c>
      <c r="T2">
        <v>5</v>
      </c>
      <c r="U2">
        <v>19</v>
      </c>
    </row>
    <row r="3" spans="1:21" x14ac:dyDescent="0.25">
      <c r="A3" t="s">
        <v>563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1</v>
      </c>
    </row>
    <row r="4" spans="1:21" x14ac:dyDescent="0.25">
      <c r="A4" t="s">
        <v>176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3</v>
      </c>
    </row>
    <row r="5" spans="1:21" x14ac:dyDescent="0.25">
      <c r="A5" t="s">
        <v>245</v>
      </c>
      <c r="B5">
        <v>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1</v>
      </c>
      <c r="U5">
        <v>4</v>
      </c>
    </row>
    <row r="6" spans="1:21" x14ac:dyDescent="0.25">
      <c r="A6" t="s">
        <v>288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1</v>
      </c>
    </row>
    <row r="7" spans="1:21" x14ac:dyDescent="0.25">
      <c r="A7" t="s">
        <v>291</v>
      </c>
      <c r="B7">
        <v>2</v>
      </c>
      <c r="C7">
        <v>0</v>
      </c>
      <c r="D7">
        <v>0</v>
      </c>
      <c r="E7">
        <v>0</v>
      </c>
      <c r="F7">
        <v>2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8</v>
      </c>
    </row>
    <row r="8" spans="1:21" x14ac:dyDescent="0.25">
      <c r="A8" t="s">
        <v>294</v>
      </c>
      <c r="B8">
        <v>1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3</v>
      </c>
    </row>
    <row r="9" spans="1:21" x14ac:dyDescent="0.25">
      <c r="A9" t="s">
        <v>296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1</v>
      </c>
    </row>
    <row r="10" spans="1:21" x14ac:dyDescent="0.25">
      <c r="A10" t="s">
        <v>306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3</v>
      </c>
      <c r="J10">
        <v>0</v>
      </c>
      <c r="K10">
        <v>0</v>
      </c>
      <c r="L10">
        <v>0</v>
      </c>
      <c r="M10">
        <v>2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3</v>
      </c>
      <c r="U10">
        <v>10</v>
      </c>
    </row>
    <row r="11" spans="1:21" x14ac:dyDescent="0.25">
      <c r="A11" t="s">
        <v>370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</v>
      </c>
    </row>
    <row r="12" spans="1:21" x14ac:dyDescent="0.25">
      <c r="A12" t="s">
        <v>564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</row>
    <row r="13" spans="1:21" x14ac:dyDescent="0.25">
      <c r="A13" t="s">
        <v>492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1</v>
      </c>
    </row>
    <row r="14" spans="1:21" x14ac:dyDescent="0.25">
      <c r="A14" t="s">
        <v>518</v>
      </c>
      <c r="B14">
        <v>1</v>
      </c>
      <c r="C14">
        <v>1</v>
      </c>
      <c r="D14">
        <v>0</v>
      </c>
      <c r="E14">
        <v>0</v>
      </c>
      <c r="F14">
        <v>3</v>
      </c>
      <c r="G14">
        <v>2</v>
      </c>
      <c r="H14">
        <v>6</v>
      </c>
      <c r="I14">
        <v>5</v>
      </c>
      <c r="J14">
        <v>2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5</v>
      </c>
      <c r="U14">
        <v>26</v>
      </c>
    </row>
    <row r="15" spans="1:21" x14ac:dyDescent="0.25">
      <c r="A15" t="s">
        <v>527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1</v>
      </c>
      <c r="U15">
        <v>2</v>
      </c>
    </row>
    <row r="16" spans="1:21" x14ac:dyDescent="0.25">
      <c r="A16" t="s">
        <v>565</v>
      </c>
      <c r="B16">
        <v>14</v>
      </c>
      <c r="C16">
        <v>1</v>
      </c>
      <c r="D16">
        <v>1</v>
      </c>
      <c r="E16">
        <v>1</v>
      </c>
      <c r="F16">
        <v>6</v>
      </c>
      <c r="G16">
        <v>3</v>
      </c>
      <c r="H16">
        <v>7</v>
      </c>
      <c r="I16">
        <v>9</v>
      </c>
      <c r="J16">
        <v>3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3</v>
      </c>
      <c r="S16">
        <v>1</v>
      </c>
      <c r="T16">
        <v>21</v>
      </c>
      <c r="U16">
        <v>82</v>
      </c>
    </row>
    <row r="18" spans="1:21" x14ac:dyDescent="0.25">
      <c r="A18" t="s">
        <v>2</v>
      </c>
      <c r="B18">
        <v>0</v>
      </c>
      <c r="C18" s="14">
        <v>1325.64</v>
      </c>
      <c r="D18">
        <v>652.38</v>
      </c>
      <c r="E18">
        <v>524.20000000000005</v>
      </c>
      <c r="F18">
        <v>374.84</v>
      </c>
      <c r="G18">
        <v>328.34</v>
      </c>
      <c r="H18">
        <v>248.34</v>
      </c>
      <c r="I18">
        <v>248.33</v>
      </c>
      <c r="J18">
        <v>243.03</v>
      </c>
      <c r="K18">
        <v>180.88</v>
      </c>
      <c r="L18">
        <v>61.13</v>
      </c>
      <c r="M18">
        <v>56.34</v>
      </c>
      <c r="N18">
        <v>50.28</v>
      </c>
      <c r="O18">
        <v>44.19</v>
      </c>
      <c r="P18">
        <v>43.19</v>
      </c>
      <c r="Q18">
        <v>36.1</v>
      </c>
      <c r="R18">
        <v>31.97</v>
      </c>
      <c r="S18">
        <v>23</v>
      </c>
      <c r="T18">
        <v>0</v>
      </c>
      <c r="U18" t="s">
        <v>565</v>
      </c>
    </row>
    <row r="19" spans="1:21" x14ac:dyDescent="0.25">
      <c r="A19" t="s">
        <v>96</v>
      </c>
      <c r="B19">
        <v>6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2</v>
      </c>
      <c r="L19">
        <v>2</v>
      </c>
      <c r="M19">
        <v>0</v>
      </c>
      <c r="N19">
        <v>0</v>
      </c>
      <c r="O19">
        <v>0</v>
      </c>
      <c r="P19">
        <v>1</v>
      </c>
      <c r="Q19">
        <v>0</v>
      </c>
      <c r="R19">
        <v>1</v>
      </c>
      <c r="S19">
        <v>0</v>
      </c>
      <c r="T19">
        <v>5</v>
      </c>
      <c r="U19">
        <v>19</v>
      </c>
    </row>
    <row r="20" spans="1:21" x14ac:dyDescent="0.25">
      <c r="A20" t="s">
        <v>563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1</v>
      </c>
    </row>
    <row r="21" spans="1:21" x14ac:dyDescent="0.25">
      <c r="A21" t="s">
        <v>176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2</v>
      </c>
      <c r="U21">
        <v>3</v>
      </c>
    </row>
    <row r="22" spans="1:21" x14ac:dyDescent="0.25">
      <c r="A22" t="s">
        <v>245</v>
      </c>
      <c r="B22">
        <v>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1</v>
      </c>
      <c r="U22">
        <v>4</v>
      </c>
    </row>
    <row r="23" spans="1:21" x14ac:dyDescent="0.25">
      <c r="A23" t="s">
        <v>288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1</v>
      </c>
    </row>
    <row r="24" spans="1:21" x14ac:dyDescent="0.25">
      <c r="A24" t="s">
        <v>291</v>
      </c>
      <c r="B24">
        <v>2</v>
      </c>
      <c r="C24">
        <v>0</v>
      </c>
      <c r="D24">
        <v>0</v>
      </c>
      <c r="E24">
        <v>0</v>
      </c>
      <c r="F24">
        <v>2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8</v>
      </c>
    </row>
    <row r="25" spans="1:21" x14ac:dyDescent="0.25">
      <c r="A25" t="s">
        <v>294</v>
      </c>
      <c r="B25">
        <v>1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3</v>
      </c>
    </row>
    <row r="26" spans="1:21" x14ac:dyDescent="0.25">
      <c r="A26" t="s">
        <v>296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1</v>
      </c>
    </row>
    <row r="27" spans="1:21" x14ac:dyDescent="0.25">
      <c r="A27" t="s">
        <v>306</v>
      </c>
      <c r="B27">
        <v>0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3</v>
      </c>
      <c r="J27">
        <v>0</v>
      </c>
      <c r="K27">
        <v>0</v>
      </c>
      <c r="L27">
        <v>0</v>
      </c>
      <c r="M27">
        <v>2</v>
      </c>
      <c r="N27">
        <v>0</v>
      </c>
      <c r="O27">
        <v>0</v>
      </c>
      <c r="P27">
        <v>0</v>
      </c>
      <c r="Q27">
        <v>0</v>
      </c>
      <c r="R27">
        <v>0</v>
      </c>
      <c r="S27">
        <v>1</v>
      </c>
      <c r="T27">
        <v>3</v>
      </c>
      <c r="U27">
        <v>10</v>
      </c>
    </row>
    <row r="28" spans="1:21" x14ac:dyDescent="0.25">
      <c r="A28" t="s">
        <v>370</v>
      </c>
      <c r="B28">
        <v>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2</v>
      </c>
    </row>
    <row r="29" spans="1:21" x14ac:dyDescent="0.25">
      <c r="A29" t="s">
        <v>564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</row>
    <row r="30" spans="1:21" x14ac:dyDescent="0.25">
      <c r="A30" t="s">
        <v>492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1</v>
      </c>
    </row>
    <row r="31" spans="1:21" x14ac:dyDescent="0.25">
      <c r="A31" t="s">
        <v>518</v>
      </c>
      <c r="B31">
        <v>1</v>
      </c>
      <c r="C31">
        <v>1</v>
      </c>
      <c r="D31">
        <v>0</v>
      </c>
      <c r="E31">
        <v>0</v>
      </c>
      <c r="F31">
        <v>3</v>
      </c>
      <c r="G31">
        <v>2</v>
      </c>
      <c r="H31">
        <v>6</v>
      </c>
      <c r="I31">
        <v>5</v>
      </c>
      <c r="J31">
        <v>2</v>
      </c>
      <c r="K31">
        <v>0</v>
      </c>
      <c r="L31">
        <v>0</v>
      </c>
      <c r="M31">
        <v>0</v>
      </c>
      <c r="N31">
        <v>0</v>
      </c>
      <c r="O31">
        <v>1</v>
      </c>
      <c r="P31">
        <v>0</v>
      </c>
      <c r="Q31">
        <v>0</v>
      </c>
      <c r="R31">
        <v>0</v>
      </c>
      <c r="S31">
        <v>0</v>
      </c>
      <c r="T31">
        <v>5</v>
      </c>
      <c r="U31">
        <v>26</v>
      </c>
    </row>
    <row r="32" spans="1:21" x14ac:dyDescent="0.25">
      <c r="A32" t="s">
        <v>527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1</v>
      </c>
      <c r="U32">
        <v>2</v>
      </c>
    </row>
    <row r="33" spans="1:21" x14ac:dyDescent="0.25">
      <c r="A33" t="s">
        <v>565</v>
      </c>
      <c r="B33">
        <v>14</v>
      </c>
      <c r="C33">
        <v>1</v>
      </c>
      <c r="D33">
        <v>1</v>
      </c>
      <c r="E33">
        <v>1</v>
      </c>
      <c r="F33">
        <v>6</v>
      </c>
      <c r="G33">
        <v>3</v>
      </c>
      <c r="H33">
        <v>7</v>
      </c>
      <c r="I33">
        <v>9</v>
      </c>
      <c r="J33">
        <v>3</v>
      </c>
      <c r="K33">
        <v>2</v>
      </c>
      <c r="L33">
        <v>2</v>
      </c>
      <c r="M33">
        <v>2</v>
      </c>
      <c r="N33">
        <v>1</v>
      </c>
      <c r="O33">
        <v>1</v>
      </c>
      <c r="P33">
        <v>2</v>
      </c>
      <c r="Q33">
        <v>2</v>
      </c>
      <c r="R33">
        <v>3</v>
      </c>
      <c r="S33">
        <v>1</v>
      </c>
      <c r="T33">
        <v>21</v>
      </c>
      <c r="U33">
        <v>82</v>
      </c>
    </row>
    <row r="35" spans="1:21" x14ac:dyDescent="0.25">
      <c r="A35" t="s">
        <v>2</v>
      </c>
      <c r="B35" t="s">
        <v>566</v>
      </c>
      <c r="C35" t="s">
        <v>567</v>
      </c>
      <c r="D35" t="s">
        <v>568</v>
      </c>
      <c r="E35" t="s">
        <v>569</v>
      </c>
      <c r="F35" t="s">
        <v>570</v>
      </c>
      <c r="G35" t="s">
        <v>571</v>
      </c>
      <c r="H35" t="s">
        <v>572</v>
      </c>
      <c r="I35" t="s">
        <v>573</v>
      </c>
      <c r="J35" t="s">
        <v>574</v>
      </c>
      <c r="K35" t="s">
        <v>575</v>
      </c>
      <c r="L35" t="s">
        <v>576</v>
      </c>
      <c r="M35" t="s">
        <v>577</v>
      </c>
      <c r="N35" t="s">
        <v>578</v>
      </c>
      <c r="O35" t="s">
        <v>579</v>
      </c>
      <c r="P35" t="s">
        <v>580</v>
      </c>
      <c r="Q35" t="s">
        <v>581</v>
      </c>
      <c r="R35" t="s">
        <v>582</v>
      </c>
      <c r="S35" t="s">
        <v>583</v>
      </c>
      <c r="T35" t="s">
        <v>584</v>
      </c>
      <c r="U35" t="s">
        <v>565</v>
      </c>
    </row>
    <row r="36" spans="1:21" x14ac:dyDescent="0.25">
      <c r="A36" t="s">
        <v>96</v>
      </c>
      <c r="B36" s="13">
        <f>B$18*B2</f>
        <v>0</v>
      </c>
      <c r="C36" s="13">
        <f t="shared" ref="C36:T36" si="0">C$18*C2</f>
        <v>0</v>
      </c>
      <c r="D36" s="13">
        <f t="shared" si="0"/>
        <v>0</v>
      </c>
      <c r="E36" s="13">
        <f t="shared" si="0"/>
        <v>0</v>
      </c>
      <c r="F36" s="13">
        <f t="shared" si="0"/>
        <v>374.84</v>
      </c>
      <c r="G36" s="13">
        <f t="shared" si="0"/>
        <v>0</v>
      </c>
      <c r="H36" s="13">
        <f t="shared" si="0"/>
        <v>0</v>
      </c>
      <c r="I36" s="13">
        <f t="shared" si="0"/>
        <v>248.33</v>
      </c>
      <c r="J36" s="13">
        <f t="shared" si="0"/>
        <v>0</v>
      </c>
      <c r="K36" s="13">
        <f t="shared" si="0"/>
        <v>361.76</v>
      </c>
      <c r="L36" s="13">
        <f t="shared" si="0"/>
        <v>122.26</v>
      </c>
      <c r="M36" s="13">
        <f t="shared" si="0"/>
        <v>0</v>
      </c>
      <c r="N36" s="13">
        <f t="shared" si="0"/>
        <v>0</v>
      </c>
      <c r="O36" s="13">
        <f t="shared" si="0"/>
        <v>0</v>
      </c>
      <c r="P36" s="13">
        <f t="shared" si="0"/>
        <v>43.19</v>
      </c>
      <c r="Q36" s="13">
        <f t="shared" si="0"/>
        <v>0</v>
      </c>
      <c r="R36" s="13">
        <f t="shared" si="0"/>
        <v>31.97</v>
      </c>
      <c r="S36" s="13">
        <f t="shared" si="0"/>
        <v>0</v>
      </c>
      <c r="T36" s="13">
        <f t="shared" si="0"/>
        <v>0</v>
      </c>
      <c r="U36" s="13">
        <f>SUM(B36:T36)</f>
        <v>1182.3500000000001</v>
      </c>
    </row>
    <row r="37" spans="1:21" x14ac:dyDescent="0.25">
      <c r="A37" t="s">
        <v>563</v>
      </c>
      <c r="B37" s="13">
        <f t="shared" ref="B37:T37" si="1">B$18*B3</f>
        <v>0</v>
      </c>
      <c r="C37" s="13">
        <f t="shared" si="1"/>
        <v>0</v>
      </c>
      <c r="D37" s="13">
        <f t="shared" si="1"/>
        <v>0</v>
      </c>
      <c r="E37" s="13">
        <f t="shared" si="1"/>
        <v>0</v>
      </c>
      <c r="F37" s="13">
        <f t="shared" si="1"/>
        <v>0</v>
      </c>
      <c r="G37" s="13">
        <f t="shared" si="1"/>
        <v>0</v>
      </c>
      <c r="H37" s="13">
        <f t="shared" si="1"/>
        <v>0</v>
      </c>
      <c r="I37" s="13">
        <f t="shared" si="1"/>
        <v>0</v>
      </c>
      <c r="J37" s="13">
        <f t="shared" si="1"/>
        <v>0</v>
      </c>
      <c r="K37" s="13">
        <f t="shared" si="1"/>
        <v>0</v>
      </c>
      <c r="L37" s="13">
        <f t="shared" si="1"/>
        <v>0</v>
      </c>
      <c r="M37" s="13">
        <f t="shared" si="1"/>
        <v>0</v>
      </c>
      <c r="N37" s="13">
        <f t="shared" si="1"/>
        <v>0</v>
      </c>
      <c r="O37" s="13">
        <f t="shared" si="1"/>
        <v>0</v>
      </c>
      <c r="P37" s="13">
        <f t="shared" si="1"/>
        <v>0</v>
      </c>
      <c r="Q37" s="13">
        <f t="shared" si="1"/>
        <v>0</v>
      </c>
      <c r="R37" s="13">
        <f t="shared" si="1"/>
        <v>0</v>
      </c>
      <c r="S37" s="13">
        <f t="shared" si="1"/>
        <v>0</v>
      </c>
      <c r="T37" s="13">
        <f t="shared" si="1"/>
        <v>0</v>
      </c>
      <c r="U37" s="13">
        <f t="shared" ref="U37:U50" si="2">SUM(B37:T37)</f>
        <v>0</v>
      </c>
    </row>
    <row r="38" spans="1:21" x14ac:dyDescent="0.25">
      <c r="A38" t="s">
        <v>176</v>
      </c>
      <c r="B38" s="13">
        <f t="shared" ref="B38:T38" si="3">B$18*B4</f>
        <v>0</v>
      </c>
      <c r="C38" s="13">
        <f t="shared" si="3"/>
        <v>0</v>
      </c>
      <c r="D38" s="13">
        <f t="shared" si="3"/>
        <v>0</v>
      </c>
      <c r="E38" s="13">
        <f t="shared" si="3"/>
        <v>0</v>
      </c>
      <c r="F38" s="13">
        <f t="shared" si="3"/>
        <v>0</v>
      </c>
      <c r="G38" s="13">
        <f t="shared" si="3"/>
        <v>0</v>
      </c>
      <c r="H38" s="13">
        <f t="shared" si="3"/>
        <v>0</v>
      </c>
      <c r="I38" s="13">
        <f t="shared" si="3"/>
        <v>0</v>
      </c>
      <c r="J38" s="13">
        <f t="shared" si="3"/>
        <v>0</v>
      </c>
      <c r="K38" s="13">
        <f t="shared" si="3"/>
        <v>0</v>
      </c>
      <c r="L38" s="13">
        <f t="shared" si="3"/>
        <v>0</v>
      </c>
      <c r="M38" s="13">
        <f t="shared" si="3"/>
        <v>0</v>
      </c>
      <c r="N38" s="13">
        <f t="shared" si="3"/>
        <v>50.28</v>
      </c>
      <c r="O38" s="13">
        <f t="shared" si="3"/>
        <v>0</v>
      </c>
      <c r="P38" s="13">
        <f t="shared" si="3"/>
        <v>0</v>
      </c>
      <c r="Q38" s="13">
        <f t="shared" si="3"/>
        <v>0</v>
      </c>
      <c r="R38" s="13">
        <f t="shared" si="3"/>
        <v>0</v>
      </c>
      <c r="S38" s="13">
        <f t="shared" si="3"/>
        <v>0</v>
      </c>
      <c r="T38" s="13">
        <f t="shared" si="3"/>
        <v>0</v>
      </c>
      <c r="U38" s="13">
        <f t="shared" si="2"/>
        <v>50.28</v>
      </c>
    </row>
    <row r="39" spans="1:21" x14ac:dyDescent="0.25">
      <c r="A39" t="s">
        <v>245</v>
      </c>
      <c r="B39" s="13">
        <f t="shared" ref="B39:T39" si="4">B$18*B5</f>
        <v>0</v>
      </c>
      <c r="C39" s="13">
        <f t="shared" si="4"/>
        <v>0</v>
      </c>
      <c r="D39" s="13">
        <f t="shared" si="4"/>
        <v>0</v>
      </c>
      <c r="E39" s="13">
        <f t="shared" si="4"/>
        <v>0</v>
      </c>
      <c r="F39" s="13">
        <f t="shared" si="4"/>
        <v>0</v>
      </c>
      <c r="G39" s="13">
        <f t="shared" si="4"/>
        <v>0</v>
      </c>
      <c r="H39" s="13">
        <f t="shared" si="4"/>
        <v>0</v>
      </c>
      <c r="I39" s="13">
        <f t="shared" si="4"/>
        <v>0</v>
      </c>
      <c r="J39" s="13">
        <f t="shared" si="4"/>
        <v>0</v>
      </c>
      <c r="K39" s="13">
        <f t="shared" si="4"/>
        <v>0</v>
      </c>
      <c r="L39" s="13">
        <f t="shared" si="4"/>
        <v>0</v>
      </c>
      <c r="M39" s="13">
        <f t="shared" si="4"/>
        <v>0</v>
      </c>
      <c r="N39" s="13">
        <f t="shared" si="4"/>
        <v>0</v>
      </c>
      <c r="O39" s="13">
        <f t="shared" si="4"/>
        <v>0</v>
      </c>
      <c r="P39" s="13">
        <f>P$18*P5</f>
        <v>43.19</v>
      </c>
      <c r="Q39" s="13">
        <f t="shared" si="4"/>
        <v>0</v>
      </c>
      <c r="R39" s="13">
        <f t="shared" si="4"/>
        <v>0</v>
      </c>
      <c r="S39" s="13">
        <f t="shared" si="4"/>
        <v>0</v>
      </c>
      <c r="T39" s="13">
        <f t="shared" si="4"/>
        <v>0</v>
      </c>
      <c r="U39" s="13">
        <f t="shared" si="2"/>
        <v>43.19</v>
      </c>
    </row>
    <row r="40" spans="1:21" x14ac:dyDescent="0.25">
      <c r="A40" t="s">
        <v>288</v>
      </c>
      <c r="B40" s="13">
        <f t="shared" ref="B40:T40" si="5">B$18*B6</f>
        <v>0</v>
      </c>
      <c r="C40" s="13">
        <f t="shared" si="5"/>
        <v>0</v>
      </c>
      <c r="D40" s="13">
        <f t="shared" si="5"/>
        <v>0</v>
      </c>
      <c r="E40" s="13">
        <f t="shared" si="5"/>
        <v>0</v>
      </c>
      <c r="F40" s="13">
        <f t="shared" si="5"/>
        <v>0</v>
      </c>
      <c r="G40" s="13">
        <f t="shared" si="5"/>
        <v>0</v>
      </c>
      <c r="H40" s="13">
        <f t="shared" si="5"/>
        <v>0</v>
      </c>
      <c r="I40" s="13">
        <f t="shared" si="5"/>
        <v>0</v>
      </c>
      <c r="J40" s="13">
        <f t="shared" si="5"/>
        <v>0</v>
      </c>
      <c r="K40" s="13">
        <f t="shared" si="5"/>
        <v>0</v>
      </c>
      <c r="L40" s="13">
        <f t="shared" si="5"/>
        <v>0</v>
      </c>
      <c r="M40" s="13">
        <f t="shared" si="5"/>
        <v>0</v>
      </c>
      <c r="N40" s="13">
        <f t="shared" si="5"/>
        <v>0</v>
      </c>
      <c r="O40" s="13">
        <f t="shared" si="5"/>
        <v>0</v>
      </c>
      <c r="P40" s="13">
        <f t="shared" si="5"/>
        <v>0</v>
      </c>
      <c r="Q40" s="13">
        <f t="shared" si="5"/>
        <v>0</v>
      </c>
      <c r="R40" s="13">
        <f t="shared" si="5"/>
        <v>31.97</v>
      </c>
      <c r="S40" s="13">
        <f t="shared" si="5"/>
        <v>0</v>
      </c>
      <c r="T40" s="13">
        <f t="shared" si="5"/>
        <v>0</v>
      </c>
      <c r="U40" s="13">
        <f t="shared" si="2"/>
        <v>31.97</v>
      </c>
    </row>
    <row r="41" spans="1:21" x14ac:dyDescent="0.25">
      <c r="A41" t="s">
        <v>291</v>
      </c>
      <c r="B41" s="13">
        <f t="shared" ref="B41:T41" si="6">B$18*B7</f>
        <v>0</v>
      </c>
      <c r="C41" s="13">
        <f t="shared" si="6"/>
        <v>0</v>
      </c>
      <c r="D41" s="13">
        <f t="shared" si="6"/>
        <v>0</v>
      </c>
      <c r="E41" s="13">
        <f t="shared" si="6"/>
        <v>0</v>
      </c>
      <c r="F41" s="13">
        <f t="shared" si="6"/>
        <v>749.68</v>
      </c>
      <c r="G41" s="13">
        <f t="shared" si="6"/>
        <v>328.34</v>
      </c>
      <c r="H41" s="13">
        <f t="shared" si="6"/>
        <v>248.34</v>
      </c>
      <c r="I41" s="13">
        <f t="shared" si="6"/>
        <v>0</v>
      </c>
      <c r="J41" s="13">
        <f t="shared" si="6"/>
        <v>0</v>
      </c>
      <c r="K41" s="13">
        <f t="shared" si="6"/>
        <v>0</v>
      </c>
      <c r="L41" s="13">
        <f t="shared" si="6"/>
        <v>0</v>
      </c>
      <c r="M41" s="13">
        <f t="shared" si="6"/>
        <v>0</v>
      </c>
      <c r="N41" s="13">
        <f t="shared" si="6"/>
        <v>0</v>
      </c>
      <c r="O41" s="13">
        <f t="shared" si="6"/>
        <v>0</v>
      </c>
      <c r="P41" s="13">
        <f t="shared" si="6"/>
        <v>0</v>
      </c>
      <c r="Q41" s="13">
        <f t="shared" si="6"/>
        <v>0</v>
      </c>
      <c r="R41" s="13">
        <f t="shared" si="6"/>
        <v>31.97</v>
      </c>
      <c r="S41" s="13">
        <f t="shared" si="6"/>
        <v>0</v>
      </c>
      <c r="T41" s="13">
        <f t="shared" si="6"/>
        <v>0</v>
      </c>
      <c r="U41" s="13">
        <f t="shared" si="2"/>
        <v>1358.33</v>
      </c>
    </row>
    <row r="42" spans="1:21" x14ac:dyDescent="0.25">
      <c r="A42" t="s">
        <v>294</v>
      </c>
      <c r="B42" s="13">
        <f t="shared" ref="B42:T42" si="7">B$18*B8</f>
        <v>0</v>
      </c>
      <c r="C42" s="13">
        <f t="shared" si="7"/>
        <v>0</v>
      </c>
      <c r="D42" s="13">
        <f t="shared" si="7"/>
        <v>0</v>
      </c>
      <c r="E42" s="13">
        <f t="shared" si="7"/>
        <v>524.20000000000005</v>
      </c>
      <c r="F42" s="13">
        <f t="shared" si="7"/>
        <v>0</v>
      </c>
      <c r="G42" s="13">
        <f t="shared" si="7"/>
        <v>0</v>
      </c>
      <c r="H42" s="13">
        <f t="shared" si="7"/>
        <v>0</v>
      </c>
      <c r="I42" s="13">
        <f t="shared" si="7"/>
        <v>0</v>
      </c>
      <c r="J42" s="13">
        <f t="shared" si="7"/>
        <v>0</v>
      </c>
      <c r="K42" s="13">
        <f t="shared" si="7"/>
        <v>0</v>
      </c>
      <c r="L42" s="13">
        <f t="shared" si="7"/>
        <v>0</v>
      </c>
      <c r="M42" s="13">
        <f t="shared" si="7"/>
        <v>0</v>
      </c>
      <c r="N42" s="13">
        <f t="shared" si="7"/>
        <v>0</v>
      </c>
      <c r="O42" s="13">
        <f t="shared" si="7"/>
        <v>0</v>
      </c>
      <c r="P42" s="13">
        <f t="shared" si="7"/>
        <v>0</v>
      </c>
      <c r="Q42" s="13">
        <f t="shared" si="7"/>
        <v>36.1</v>
      </c>
      <c r="R42" s="13">
        <f t="shared" si="7"/>
        <v>0</v>
      </c>
      <c r="S42" s="13">
        <f t="shared" si="7"/>
        <v>0</v>
      </c>
      <c r="T42" s="13">
        <f t="shared" si="7"/>
        <v>0</v>
      </c>
      <c r="U42" s="13">
        <f t="shared" si="2"/>
        <v>560.30000000000007</v>
      </c>
    </row>
    <row r="43" spans="1:21" x14ac:dyDescent="0.25">
      <c r="A43" t="s">
        <v>296</v>
      </c>
      <c r="B43" s="13">
        <f t="shared" ref="B43:T43" si="8">B$18*B9</f>
        <v>0</v>
      </c>
      <c r="C43" s="13">
        <f t="shared" si="8"/>
        <v>0</v>
      </c>
      <c r="D43" s="13">
        <f t="shared" si="8"/>
        <v>0</v>
      </c>
      <c r="E43" s="13">
        <f t="shared" si="8"/>
        <v>0</v>
      </c>
      <c r="F43" s="13">
        <f t="shared" si="8"/>
        <v>0</v>
      </c>
      <c r="G43" s="13">
        <f t="shared" si="8"/>
        <v>0</v>
      </c>
      <c r="H43" s="13">
        <f t="shared" si="8"/>
        <v>0</v>
      </c>
      <c r="I43" s="13">
        <f t="shared" si="8"/>
        <v>0</v>
      </c>
      <c r="J43" s="13">
        <f t="shared" si="8"/>
        <v>0</v>
      </c>
      <c r="K43" s="13">
        <f t="shared" si="8"/>
        <v>0</v>
      </c>
      <c r="L43" s="13">
        <f t="shared" si="8"/>
        <v>0</v>
      </c>
      <c r="M43" s="13">
        <f t="shared" si="8"/>
        <v>0</v>
      </c>
      <c r="N43" s="13">
        <f t="shared" si="8"/>
        <v>0</v>
      </c>
      <c r="O43" s="13">
        <f t="shared" si="8"/>
        <v>0</v>
      </c>
      <c r="P43" s="13">
        <f t="shared" si="8"/>
        <v>0</v>
      </c>
      <c r="Q43" s="13">
        <f t="shared" si="8"/>
        <v>0</v>
      </c>
      <c r="R43" s="13">
        <f t="shared" si="8"/>
        <v>0</v>
      </c>
      <c r="S43" s="13">
        <f t="shared" si="8"/>
        <v>0</v>
      </c>
      <c r="T43" s="13">
        <f t="shared" si="8"/>
        <v>0</v>
      </c>
      <c r="U43" s="13">
        <f t="shared" si="2"/>
        <v>0</v>
      </c>
    </row>
    <row r="44" spans="1:21" x14ac:dyDescent="0.25">
      <c r="A44" t="s">
        <v>306</v>
      </c>
      <c r="B44" s="13">
        <f t="shared" ref="B44:T44" si="9">B$18*B10</f>
        <v>0</v>
      </c>
      <c r="C44" s="13">
        <f t="shared" si="9"/>
        <v>0</v>
      </c>
      <c r="D44" s="13">
        <f t="shared" si="9"/>
        <v>652.38</v>
      </c>
      <c r="E44" s="13">
        <f t="shared" si="9"/>
        <v>0</v>
      </c>
      <c r="F44" s="13">
        <f t="shared" si="9"/>
        <v>0</v>
      </c>
      <c r="G44" s="13">
        <f t="shared" si="9"/>
        <v>0</v>
      </c>
      <c r="H44" s="13">
        <f t="shared" si="9"/>
        <v>0</v>
      </c>
      <c r="I44" s="13">
        <f t="shared" si="9"/>
        <v>744.99</v>
      </c>
      <c r="J44" s="13">
        <f t="shared" si="9"/>
        <v>0</v>
      </c>
      <c r="K44" s="13">
        <f t="shared" si="9"/>
        <v>0</v>
      </c>
      <c r="L44" s="13">
        <f t="shared" si="9"/>
        <v>0</v>
      </c>
      <c r="M44" s="13">
        <f t="shared" si="9"/>
        <v>112.68</v>
      </c>
      <c r="N44" s="13">
        <f t="shared" si="9"/>
        <v>0</v>
      </c>
      <c r="O44" s="13">
        <f t="shared" si="9"/>
        <v>0</v>
      </c>
      <c r="P44" s="13">
        <f t="shared" si="9"/>
        <v>0</v>
      </c>
      <c r="Q44" s="13">
        <f t="shared" si="9"/>
        <v>0</v>
      </c>
      <c r="R44" s="13">
        <f t="shared" si="9"/>
        <v>0</v>
      </c>
      <c r="S44" s="13">
        <f t="shared" si="9"/>
        <v>23</v>
      </c>
      <c r="T44" s="13">
        <f t="shared" si="9"/>
        <v>0</v>
      </c>
      <c r="U44" s="13">
        <f t="shared" si="2"/>
        <v>1533.05</v>
      </c>
    </row>
    <row r="45" spans="1:21" x14ac:dyDescent="0.25">
      <c r="A45" t="s">
        <v>370</v>
      </c>
      <c r="B45" s="13">
        <f t="shared" ref="B45:T45" si="10">B$18*B11</f>
        <v>0</v>
      </c>
      <c r="C45" s="13">
        <f t="shared" si="10"/>
        <v>0</v>
      </c>
      <c r="D45" s="13">
        <f t="shared" si="10"/>
        <v>0</v>
      </c>
      <c r="E45" s="13">
        <f t="shared" si="10"/>
        <v>0</v>
      </c>
      <c r="F45" s="13">
        <f t="shared" si="10"/>
        <v>0</v>
      </c>
      <c r="G45" s="13">
        <f t="shared" si="10"/>
        <v>0</v>
      </c>
      <c r="H45" s="13">
        <f t="shared" si="10"/>
        <v>0</v>
      </c>
      <c r="I45" s="13">
        <f t="shared" si="10"/>
        <v>0</v>
      </c>
      <c r="J45" s="13">
        <f t="shared" si="10"/>
        <v>0</v>
      </c>
      <c r="K45" s="13">
        <f t="shared" si="10"/>
        <v>0</v>
      </c>
      <c r="L45" s="13">
        <f t="shared" si="10"/>
        <v>0</v>
      </c>
      <c r="M45" s="13">
        <f t="shared" si="10"/>
        <v>0</v>
      </c>
      <c r="N45" s="13">
        <f t="shared" si="10"/>
        <v>0</v>
      </c>
      <c r="O45" s="13">
        <f t="shared" si="10"/>
        <v>0</v>
      </c>
      <c r="P45" s="13">
        <f t="shared" si="10"/>
        <v>0</v>
      </c>
      <c r="Q45" s="13">
        <f t="shared" si="10"/>
        <v>0</v>
      </c>
      <c r="R45" s="13">
        <f t="shared" si="10"/>
        <v>0</v>
      </c>
      <c r="S45" s="13">
        <f t="shared" si="10"/>
        <v>0</v>
      </c>
      <c r="T45" s="13">
        <f t="shared" si="10"/>
        <v>0</v>
      </c>
      <c r="U45" s="13">
        <f t="shared" si="2"/>
        <v>0</v>
      </c>
    </row>
    <row r="46" spans="1:21" x14ac:dyDescent="0.25">
      <c r="A46" t="s">
        <v>564</v>
      </c>
      <c r="B46" s="13">
        <f t="shared" ref="B46:T46" si="11">B$18*B12</f>
        <v>0</v>
      </c>
      <c r="C46" s="13">
        <f t="shared" si="11"/>
        <v>0</v>
      </c>
      <c r="D46" s="13">
        <f t="shared" si="11"/>
        <v>0</v>
      </c>
      <c r="E46" s="13">
        <f t="shared" si="11"/>
        <v>0</v>
      </c>
      <c r="F46" s="13">
        <f t="shared" si="11"/>
        <v>0</v>
      </c>
      <c r="G46" s="13">
        <f t="shared" si="11"/>
        <v>0</v>
      </c>
      <c r="H46" s="13">
        <f t="shared" si="11"/>
        <v>0</v>
      </c>
      <c r="I46" s="13">
        <f t="shared" si="11"/>
        <v>0</v>
      </c>
      <c r="J46" s="13">
        <f t="shared" si="11"/>
        <v>243.03</v>
      </c>
      <c r="K46" s="13">
        <f t="shared" si="11"/>
        <v>0</v>
      </c>
      <c r="L46" s="13">
        <f t="shared" si="11"/>
        <v>0</v>
      </c>
      <c r="M46" s="13">
        <f t="shared" si="11"/>
        <v>0</v>
      </c>
      <c r="N46" s="13">
        <f t="shared" si="11"/>
        <v>0</v>
      </c>
      <c r="O46" s="13">
        <f t="shared" si="11"/>
        <v>0</v>
      </c>
      <c r="P46" s="13">
        <f t="shared" si="11"/>
        <v>0</v>
      </c>
      <c r="Q46" s="13">
        <f t="shared" si="11"/>
        <v>0</v>
      </c>
      <c r="R46" s="13">
        <f t="shared" si="11"/>
        <v>0</v>
      </c>
      <c r="S46" s="13">
        <f t="shared" si="11"/>
        <v>0</v>
      </c>
      <c r="T46" s="13">
        <f t="shared" si="11"/>
        <v>0</v>
      </c>
      <c r="U46" s="13">
        <f t="shared" si="2"/>
        <v>243.03</v>
      </c>
    </row>
    <row r="47" spans="1:21" x14ac:dyDescent="0.25">
      <c r="A47" t="s">
        <v>492</v>
      </c>
      <c r="B47" s="13">
        <f t="shared" ref="B47:T47" si="12">B$18*B13</f>
        <v>0</v>
      </c>
      <c r="C47" s="13">
        <f t="shared" si="12"/>
        <v>0</v>
      </c>
      <c r="D47" s="13">
        <f t="shared" si="12"/>
        <v>0</v>
      </c>
      <c r="E47" s="13">
        <f t="shared" si="12"/>
        <v>0</v>
      </c>
      <c r="F47" s="13">
        <f t="shared" si="12"/>
        <v>0</v>
      </c>
      <c r="G47" s="13">
        <f t="shared" si="12"/>
        <v>0</v>
      </c>
      <c r="H47" s="13">
        <f t="shared" si="12"/>
        <v>0</v>
      </c>
      <c r="I47" s="13">
        <f t="shared" si="12"/>
        <v>0</v>
      </c>
      <c r="J47" s="13">
        <f t="shared" si="12"/>
        <v>0</v>
      </c>
      <c r="K47" s="13">
        <f t="shared" si="12"/>
        <v>0</v>
      </c>
      <c r="L47" s="13">
        <f t="shared" si="12"/>
        <v>0</v>
      </c>
      <c r="M47" s="13">
        <f t="shared" si="12"/>
        <v>0</v>
      </c>
      <c r="N47" s="13">
        <f t="shared" si="12"/>
        <v>0</v>
      </c>
      <c r="O47" s="13">
        <f t="shared" si="12"/>
        <v>0</v>
      </c>
      <c r="P47" s="13">
        <f t="shared" si="12"/>
        <v>0</v>
      </c>
      <c r="Q47" s="13">
        <f t="shared" si="12"/>
        <v>0</v>
      </c>
      <c r="R47" s="13">
        <f t="shared" si="12"/>
        <v>0</v>
      </c>
      <c r="S47" s="13">
        <f t="shared" si="12"/>
        <v>0</v>
      </c>
      <c r="T47" s="13">
        <f t="shared" si="12"/>
        <v>0</v>
      </c>
      <c r="U47" s="13">
        <f t="shared" si="2"/>
        <v>0</v>
      </c>
    </row>
    <row r="48" spans="1:21" x14ac:dyDescent="0.25">
      <c r="A48" t="s">
        <v>518</v>
      </c>
      <c r="B48" s="13">
        <f t="shared" ref="B48:T48" si="13">B$18*B14</f>
        <v>0</v>
      </c>
      <c r="C48" s="13">
        <f t="shared" si="13"/>
        <v>1325.64</v>
      </c>
      <c r="D48" s="13">
        <f t="shared" si="13"/>
        <v>0</v>
      </c>
      <c r="E48" s="13">
        <f t="shared" si="13"/>
        <v>0</v>
      </c>
      <c r="F48" s="13">
        <f t="shared" si="13"/>
        <v>1124.52</v>
      </c>
      <c r="G48" s="13">
        <f t="shared" si="13"/>
        <v>656.68</v>
      </c>
      <c r="H48" s="13">
        <f t="shared" si="13"/>
        <v>1490.04</v>
      </c>
      <c r="I48" s="13">
        <f t="shared" si="13"/>
        <v>1241.6500000000001</v>
      </c>
      <c r="J48" s="13">
        <f t="shared" si="13"/>
        <v>486.06</v>
      </c>
      <c r="K48" s="13">
        <f t="shared" si="13"/>
        <v>0</v>
      </c>
      <c r="L48" s="13">
        <f t="shared" si="13"/>
        <v>0</v>
      </c>
      <c r="M48" s="13">
        <f t="shared" si="13"/>
        <v>0</v>
      </c>
      <c r="N48" s="13">
        <f t="shared" si="13"/>
        <v>0</v>
      </c>
      <c r="O48" s="13">
        <f t="shared" si="13"/>
        <v>44.19</v>
      </c>
      <c r="P48" s="13">
        <f t="shared" si="13"/>
        <v>0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2"/>
        <v>6368.7799999999988</v>
      </c>
    </row>
    <row r="49" spans="1:21" x14ac:dyDescent="0.25">
      <c r="A49" t="s">
        <v>527</v>
      </c>
      <c r="B49" s="13">
        <f t="shared" ref="B49:T49" si="14">B$18*B15</f>
        <v>0</v>
      </c>
      <c r="C49" s="13">
        <f t="shared" si="14"/>
        <v>0</v>
      </c>
      <c r="D49" s="13">
        <f t="shared" si="14"/>
        <v>0</v>
      </c>
      <c r="E49" s="13">
        <f t="shared" si="14"/>
        <v>0</v>
      </c>
      <c r="F49" s="13">
        <f t="shared" si="14"/>
        <v>0</v>
      </c>
      <c r="G49" s="13">
        <f t="shared" si="14"/>
        <v>0</v>
      </c>
      <c r="H49" s="13">
        <f t="shared" si="14"/>
        <v>0</v>
      </c>
      <c r="I49" s="13">
        <f t="shared" si="14"/>
        <v>0</v>
      </c>
      <c r="J49" s="13">
        <f t="shared" si="14"/>
        <v>0</v>
      </c>
      <c r="K49" s="13">
        <f t="shared" si="14"/>
        <v>0</v>
      </c>
      <c r="L49" s="13">
        <f t="shared" si="14"/>
        <v>0</v>
      </c>
      <c r="M49" s="13">
        <f t="shared" si="14"/>
        <v>0</v>
      </c>
      <c r="N49" s="13">
        <f t="shared" si="14"/>
        <v>0</v>
      </c>
      <c r="O49" s="13">
        <f t="shared" si="14"/>
        <v>0</v>
      </c>
      <c r="P49" s="13">
        <f t="shared" si="14"/>
        <v>0</v>
      </c>
      <c r="Q49" s="13">
        <f t="shared" si="14"/>
        <v>36.1</v>
      </c>
      <c r="R49" s="13">
        <f t="shared" si="14"/>
        <v>0</v>
      </c>
      <c r="S49" s="13">
        <f t="shared" si="14"/>
        <v>0</v>
      </c>
      <c r="T49" s="13">
        <f t="shared" si="14"/>
        <v>0</v>
      </c>
      <c r="U49" s="13">
        <f t="shared" si="2"/>
        <v>36.1</v>
      </c>
    </row>
    <row r="50" spans="1:21" x14ac:dyDescent="0.25">
      <c r="A50" t="s">
        <v>565</v>
      </c>
      <c r="B50" s="13">
        <f t="shared" ref="B50:T50" si="15">B$18*B16</f>
        <v>0</v>
      </c>
      <c r="C50" s="13">
        <f t="shared" si="15"/>
        <v>1325.64</v>
      </c>
      <c r="D50" s="13">
        <f t="shared" si="15"/>
        <v>652.38</v>
      </c>
      <c r="E50" s="13">
        <f t="shared" si="15"/>
        <v>524.20000000000005</v>
      </c>
      <c r="F50" s="13">
        <f t="shared" si="15"/>
        <v>2249.04</v>
      </c>
      <c r="G50" s="13">
        <f t="shared" si="15"/>
        <v>985.02</v>
      </c>
      <c r="H50" s="13">
        <f t="shared" si="15"/>
        <v>1738.38</v>
      </c>
      <c r="I50" s="13">
        <f t="shared" si="15"/>
        <v>2234.9700000000003</v>
      </c>
      <c r="J50" s="13">
        <f t="shared" si="15"/>
        <v>729.09</v>
      </c>
      <c r="K50" s="13">
        <f t="shared" si="15"/>
        <v>361.76</v>
      </c>
      <c r="L50" s="13">
        <f t="shared" si="15"/>
        <v>122.26</v>
      </c>
      <c r="M50" s="13">
        <f t="shared" si="15"/>
        <v>112.68</v>
      </c>
      <c r="N50" s="13">
        <f t="shared" si="15"/>
        <v>50.28</v>
      </c>
      <c r="O50" s="13">
        <f t="shared" si="15"/>
        <v>44.19</v>
      </c>
      <c r="P50" s="13">
        <f t="shared" si="15"/>
        <v>86.38</v>
      </c>
      <c r="Q50" s="13">
        <f t="shared" si="15"/>
        <v>72.2</v>
      </c>
      <c r="R50" s="13">
        <f t="shared" si="15"/>
        <v>95.91</v>
      </c>
      <c r="S50" s="13">
        <f t="shared" si="15"/>
        <v>23</v>
      </c>
      <c r="T50" s="13">
        <f t="shared" si="15"/>
        <v>0</v>
      </c>
      <c r="U50" s="13">
        <f t="shared" si="2"/>
        <v>11407.380000000003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9EF6-C8C9-4DFD-B870-39C101A48DF7}">
  <dimension ref="A1:H50"/>
  <sheetViews>
    <sheetView topLeftCell="A19" workbookViewId="0">
      <selection activeCell="H50" sqref="H50"/>
    </sheetView>
  </sheetViews>
  <sheetFormatPr defaultRowHeight="15" x14ac:dyDescent="0.25"/>
  <cols>
    <col min="1" max="1" width="62.85546875" bestFit="1" customWidth="1"/>
    <col min="2" max="2" width="12.5703125" bestFit="1" customWidth="1"/>
    <col min="3" max="4" width="12.140625" bestFit="1" customWidth="1"/>
    <col min="5" max="6" width="13.28515625" bestFit="1" customWidth="1"/>
    <col min="7" max="7" width="12.140625" bestFit="1" customWidth="1"/>
    <col min="8" max="8" width="13.28515625" bestFit="1" customWidth="1"/>
  </cols>
  <sheetData>
    <row r="1" spans="1:8" x14ac:dyDescent="0.25">
      <c r="A1" t="s">
        <v>2</v>
      </c>
      <c r="B1" t="s">
        <v>585</v>
      </c>
      <c r="C1" t="s">
        <v>586</v>
      </c>
      <c r="D1" t="s">
        <v>587</v>
      </c>
      <c r="E1" t="s">
        <v>588</v>
      </c>
      <c r="F1" t="s">
        <v>589</v>
      </c>
      <c r="G1" t="s">
        <v>590</v>
      </c>
      <c r="H1" t="s">
        <v>565</v>
      </c>
    </row>
    <row r="2" spans="1:8" x14ac:dyDescent="0.25">
      <c r="A2" t="s">
        <v>96</v>
      </c>
      <c r="B2">
        <v>0</v>
      </c>
      <c r="C2">
        <v>4</v>
      </c>
      <c r="D2">
        <v>2</v>
      </c>
      <c r="E2">
        <v>5</v>
      </c>
      <c r="F2">
        <v>3</v>
      </c>
      <c r="G2">
        <v>5</v>
      </c>
      <c r="H2">
        <v>19</v>
      </c>
    </row>
    <row r="3" spans="1:8" x14ac:dyDescent="0.25">
      <c r="A3" t="s">
        <v>563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</row>
    <row r="4" spans="1:8" x14ac:dyDescent="0.25">
      <c r="A4" t="s">
        <v>176</v>
      </c>
      <c r="B4">
        <v>0</v>
      </c>
      <c r="C4">
        <v>0</v>
      </c>
      <c r="D4">
        <v>0</v>
      </c>
      <c r="E4">
        <v>2</v>
      </c>
      <c r="F4">
        <v>0</v>
      </c>
      <c r="G4">
        <v>1</v>
      </c>
      <c r="H4">
        <v>3</v>
      </c>
    </row>
    <row r="5" spans="1:8" x14ac:dyDescent="0.25">
      <c r="A5" t="s">
        <v>245</v>
      </c>
      <c r="B5">
        <v>0</v>
      </c>
      <c r="C5">
        <v>3</v>
      </c>
      <c r="D5">
        <v>0</v>
      </c>
      <c r="E5">
        <v>1</v>
      </c>
      <c r="F5">
        <v>0</v>
      </c>
      <c r="G5">
        <v>0</v>
      </c>
      <c r="H5">
        <v>4</v>
      </c>
    </row>
    <row r="6" spans="1:8" x14ac:dyDescent="0.25">
      <c r="A6" t="s">
        <v>288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1</v>
      </c>
    </row>
    <row r="7" spans="1:8" x14ac:dyDescent="0.25">
      <c r="A7" t="s">
        <v>291</v>
      </c>
      <c r="B7">
        <v>1</v>
      </c>
      <c r="C7">
        <v>2</v>
      </c>
      <c r="D7">
        <v>0</v>
      </c>
      <c r="E7">
        <v>1</v>
      </c>
      <c r="F7">
        <v>4</v>
      </c>
      <c r="G7">
        <v>0</v>
      </c>
      <c r="H7">
        <v>8</v>
      </c>
    </row>
    <row r="8" spans="1:8" x14ac:dyDescent="0.25">
      <c r="A8" t="s">
        <v>294</v>
      </c>
      <c r="B8">
        <v>0</v>
      </c>
      <c r="C8">
        <v>2</v>
      </c>
      <c r="D8">
        <v>0</v>
      </c>
      <c r="E8">
        <v>0</v>
      </c>
      <c r="F8">
        <v>1</v>
      </c>
      <c r="G8">
        <v>0</v>
      </c>
      <c r="H8">
        <v>3</v>
      </c>
    </row>
    <row r="9" spans="1:8" x14ac:dyDescent="0.25">
      <c r="A9" t="s">
        <v>296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</row>
    <row r="10" spans="1:8" x14ac:dyDescent="0.25">
      <c r="A10" t="s">
        <v>306</v>
      </c>
      <c r="B10">
        <v>0</v>
      </c>
      <c r="C10">
        <v>0</v>
      </c>
      <c r="D10">
        <v>2</v>
      </c>
      <c r="E10">
        <v>3</v>
      </c>
      <c r="F10">
        <v>5</v>
      </c>
      <c r="G10">
        <v>0</v>
      </c>
      <c r="H10">
        <v>10</v>
      </c>
    </row>
    <row r="11" spans="1:8" x14ac:dyDescent="0.25">
      <c r="A11" t="s">
        <v>370</v>
      </c>
      <c r="B11">
        <v>0</v>
      </c>
      <c r="C11">
        <v>0</v>
      </c>
      <c r="D11">
        <v>0</v>
      </c>
      <c r="E11">
        <v>0</v>
      </c>
      <c r="F11">
        <v>0</v>
      </c>
      <c r="G11">
        <v>2</v>
      </c>
      <c r="H11">
        <v>2</v>
      </c>
    </row>
    <row r="12" spans="1:8" x14ac:dyDescent="0.25">
      <c r="A12" t="s">
        <v>564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1</v>
      </c>
    </row>
    <row r="13" spans="1:8" x14ac:dyDescent="0.25">
      <c r="A13" t="s">
        <v>492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1</v>
      </c>
    </row>
    <row r="14" spans="1:8" x14ac:dyDescent="0.25">
      <c r="A14" t="s">
        <v>518</v>
      </c>
      <c r="B14">
        <v>2</v>
      </c>
      <c r="C14">
        <v>1</v>
      </c>
      <c r="D14">
        <v>1</v>
      </c>
      <c r="E14">
        <v>5</v>
      </c>
      <c r="F14">
        <v>15</v>
      </c>
      <c r="G14">
        <v>2</v>
      </c>
      <c r="H14">
        <v>26</v>
      </c>
    </row>
    <row r="15" spans="1:8" x14ac:dyDescent="0.25">
      <c r="A15" t="s">
        <v>527</v>
      </c>
      <c r="B15">
        <v>0</v>
      </c>
      <c r="C15">
        <v>1</v>
      </c>
      <c r="D15">
        <v>0</v>
      </c>
      <c r="E15">
        <v>1</v>
      </c>
      <c r="F15">
        <v>0</v>
      </c>
      <c r="G15">
        <v>0</v>
      </c>
      <c r="H15">
        <v>2</v>
      </c>
    </row>
    <row r="16" spans="1:8" x14ac:dyDescent="0.25">
      <c r="A16" t="s">
        <v>565</v>
      </c>
      <c r="B16">
        <v>3</v>
      </c>
      <c r="C16">
        <v>13</v>
      </c>
      <c r="D16">
        <v>5</v>
      </c>
      <c r="E16">
        <v>21</v>
      </c>
      <c r="F16">
        <v>29</v>
      </c>
      <c r="G16">
        <v>11</v>
      </c>
      <c r="H16">
        <v>82</v>
      </c>
    </row>
    <row r="18" spans="1:8" x14ac:dyDescent="0.25">
      <c r="A18" t="s">
        <v>2</v>
      </c>
      <c r="B18">
        <v>200</v>
      </c>
      <c r="C18">
        <v>250</v>
      </c>
      <c r="D18">
        <v>250</v>
      </c>
      <c r="E18">
        <v>500</v>
      </c>
      <c r="F18">
        <v>500</v>
      </c>
      <c r="G18">
        <v>250</v>
      </c>
      <c r="H18" t="s">
        <v>565</v>
      </c>
    </row>
    <row r="19" spans="1:8" x14ac:dyDescent="0.25">
      <c r="A19" t="s">
        <v>96</v>
      </c>
      <c r="B19">
        <v>0</v>
      </c>
      <c r="C19">
        <v>4</v>
      </c>
      <c r="D19">
        <v>2</v>
      </c>
      <c r="E19">
        <v>5</v>
      </c>
      <c r="F19">
        <v>3</v>
      </c>
      <c r="G19">
        <v>5</v>
      </c>
      <c r="H19">
        <v>19</v>
      </c>
    </row>
    <row r="20" spans="1:8" x14ac:dyDescent="0.25">
      <c r="A20" t="s">
        <v>563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1</v>
      </c>
    </row>
    <row r="21" spans="1:8" x14ac:dyDescent="0.25">
      <c r="A21" t="s">
        <v>176</v>
      </c>
      <c r="B21">
        <v>0</v>
      </c>
      <c r="C21">
        <v>0</v>
      </c>
      <c r="D21">
        <v>0</v>
      </c>
      <c r="E21">
        <v>2</v>
      </c>
      <c r="F21">
        <v>0</v>
      </c>
      <c r="G21">
        <v>1</v>
      </c>
      <c r="H21">
        <v>3</v>
      </c>
    </row>
    <row r="22" spans="1:8" x14ac:dyDescent="0.25">
      <c r="A22" t="s">
        <v>245</v>
      </c>
      <c r="B22">
        <v>0</v>
      </c>
      <c r="C22">
        <v>3</v>
      </c>
      <c r="D22">
        <v>0</v>
      </c>
      <c r="E22">
        <v>1</v>
      </c>
      <c r="F22">
        <v>0</v>
      </c>
      <c r="G22">
        <v>0</v>
      </c>
      <c r="H22">
        <v>4</v>
      </c>
    </row>
    <row r="23" spans="1:8" x14ac:dyDescent="0.25">
      <c r="A23" t="s">
        <v>288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1</v>
      </c>
    </row>
    <row r="24" spans="1:8" x14ac:dyDescent="0.25">
      <c r="A24" t="s">
        <v>291</v>
      </c>
      <c r="B24">
        <v>1</v>
      </c>
      <c r="C24">
        <v>2</v>
      </c>
      <c r="D24">
        <v>0</v>
      </c>
      <c r="E24">
        <v>1</v>
      </c>
      <c r="F24">
        <v>4</v>
      </c>
      <c r="G24">
        <v>0</v>
      </c>
      <c r="H24">
        <v>8</v>
      </c>
    </row>
    <row r="25" spans="1:8" x14ac:dyDescent="0.25">
      <c r="A25" t="s">
        <v>294</v>
      </c>
      <c r="B25">
        <v>0</v>
      </c>
      <c r="C25">
        <v>2</v>
      </c>
      <c r="D25">
        <v>0</v>
      </c>
      <c r="E25">
        <v>0</v>
      </c>
      <c r="F25">
        <v>1</v>
      </c>
      <c r="G25">
        <v>0</v>
      </c>
      <c r="H25">
        <v>3</v>
      </c>
    </row>
    <row r="26" spans="1:8" x14ac:dyDescent="0.25">
      <c r="A26" t="s">
        <v>296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1</v>
      </c>
    </row>
    <row r="27" spans="1:8" x14ac:dyDescent="0.25">
      <c r="A27" t="s">
        <v>306</v>
      </c>
      <c r="B27">
        <v>0</v>
      </c>
      <c r="C27">
        <v>0</v>
      </c>
      <c r="D27">
        <v>2</v>
      </c>
      <c r="E27">
        <v>3</v>
      </c>
      <c r="F27">
        <v>5</v>
      </c>
      <c r="G27">
        <v>0</v>
      </c>
      <c r="H27">
        <v>10</v>
      </c>
    </row>
    <row r="28" spans="1:8" x14ac:dyDescent="0.25">
      <c r="A28" t="s">
        <v>370</v>
      </c>
      <c r="B28">
        <v>0</v>
      </c>
      <c r="C28">
        <v>0</v>
      </c>
      <c r="D28">
        <v>0</v>
      </c>
      <c r="E28">
        <v>0</v>
      </c>
      <c r="F28">
        <v>0</v>
      </c>
      <c r="G28">
        <v>2</v>
      </c>
      <c r="H28">
        <v>2</v>
      </c>
    </row>
    <row r="29" spans="1:8" x14ac:dyDescent="0.25">
      <c r="A29" t="s">
        <v>564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1</v>
      </c>
    </row>
    <row r="30" spans="1:8" x14ac:dyDescent="0.25">
      <c r="A30" t="s">
        <v>492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1</v>
      </c>
    </row>
    <row r="31" spans="1:8" x14ac:dyDescent="0.25">
      <c r="A31" t="s">
        <v>518</v>
      </c>
      <c r="B31">
        <v>2</v>
      </c>
      <c r="C31">
        <v>1</v>
      </c>
      <c r="D31">
        <v>1</v>
      </c>
      <c r="E31">
        <v>5</v>
      </c>
      <c r="F31">
        <v>15</v>
      </c>
      <c r="G31">
        <v>2</v>
      </c>
      <c r="H31">
        <v>26</v>
      </c>
    </row>
    <row r="32" spans="1:8" x14ac:dyDescent="0.25">
      <c r="A32" t="s">
        <v>527</v>
      </c>
      <c r="B32">
        <v>0</v>
      </c>
      <c r="C32">
        <v>1</v>
      </c>
      <c r="D32">
        <v>0</v>
      </c>
      <c r="E32">
        <v>1</v>
      </c>
      <c r="F32">
        <v>0</v>
      </c>
      <c r="G32">
        <v>0</v>
      </c>
      <c r="H32">
        <v>2</v>
      </c>
    </row>
    <row r="33" spans="1:8" x14ac:dyDescent="0.25">
      <c r="A33" t="s">
        <v>565</v>
      </c>
      <c r="B33">
        <v>3</v>
      </c>
      <c r="C33">
        <v>13</v>
      </c>
      <c r="D33">
        <v>5</v>
      </c>
      <c r="E33">
        <v>21</v>
      </c>
      <c r="F33">
        <v>29</v>
      </c>
      <c r="G33">
        <v>11</v>
      </c>
      <c r="H33">
        <v>82</v>
      </c>
    </row>
    <row r="35" spans="1:8" x14ac:dyDescent="0.25">
      <c r="A35" t="s">
        <v>2</v>
      </c>
      <c r="B35" t="s">
        <v>585</v>
      </c>
      <c r="C35" t="s">
        <v>586</v>
      </c>
      <c r="D35" t="s">
        <v>587</v>
      </c>
      <c r="E35" t="s">
        <v>588</v>
      </c>
      <c r="F35" t="s">
        <v>589</v>
      </c>
      <c r="G35" t="s">
        <v>590</v>
      </c>
      <c r="H35" t="s">
        <v>565</v>
      </c>
    </row>
    <row r="36" spans="1:8" x14ac:dyDescent="0.25">
      <c r="A36" t="s">
        <v>96</v>
      </c>
      <c r="B36" s="13">
        <f>B$18*B2</f>
        <v>0</v>
      </c>
      <c r="C36" s="13">
        <f t="shared" ref="C36:F36" si="0">C$18*C2</f>
        <v>1000</v>
      </c>
      <c r="D36" s="13">
        <f t="shared" si="0"/>
        <v>500</v>
      </c>
      <c r="E36" s="13">
        <f t="shared" si="0"/>
        <v>2500</v>
      </c>
      <c r="F36" s="13">
        <f t="shared" si="0"/>
        <v>1500</v>
      </c>
      <c r="G36" s="13">
        <f>G$18*G2</f>
        <v>1250</v>
      </c>
      <c r="H36" s="13">
        <f>SUM(B36:G36)</f>
        <v>6750</v>
      </c>
    </row>
    <row r="37" spans="1:8" x14ac:dyDescent="0.25">
      <c r="A37" t="s">
        <v>563</v>
      </c>
      <c r="B37" s="13">
        <f t="shared" ref="B37:G37" si="1">B$18*B3</f>
        <v>0</v>
      </c>
      <c r="C37" s="13">
        <f t="shared" si="1"/>
        <v>0</v>
      </c>
      <c r="D37" s="13">
        <f t="shared" si="1"/>
        <v>0</v>
      </c>
      <c r="E37" s="13">
        <f t="shared" si="1"/>
        <v>500</v>
      </c>
      <c r="F37" s="13">
        <f t="shared" si="1"/>
        <v>0</v>
      </c>
      <c r="G37" s="13">
        <f t="shared" si="1"/>
        <v>0</v>
      </c>
      <c r="H37" s="13">
        <f t="shared" ref="H37:H50" si="2">SUM(B37:G37)</f>
        <v>500</v>
      </c>
    </row>
    <row r="38" spans="1:8" x14ac:dyDescent="0.25">
      <c r="A38" t="s">
        <v>176</v>
      </c>
      <c r="B38" s="13">
        <f t="shared" ref="B38:G38" si="3">B$18*B4</f>
        <v>0</v>
      </c>
      <c r="C38" s="13">
        <f t="shared" si="3"/>
        <v>0</v>
      </c>
      <c r="D38" s="13">
        <f t="shared" si="3"/>
        <v>0</v>
      </c>
      <c r="E38" s="13">
        <f t="shared" si="3"/>
        <v>1000</v>
      </c>
      <c r="F38" s="13">
        <f t="shared" si="3"/>
        <v>0</v>
      </c>
      <c r="G38" s="13">
        <f t="shared" si="3"/>
        <v>250</v>
      </c>
      <c r="H38" s="13">
        <f t="shared" si="2"/>
        <v>1250</v>
      </c>
    </row>
    <row r="39" spans="1:8" x14ac:dyDescent="0.25">
      <c r="A39" t="s">
        <v>245</v>
      </c>
      <c r="B39" s="13">
        <f t="shared" ref="B39:G39" si="4">B$18*B5</f>
        <v>0</v>
      </c>
      <c r="C39" s="13">
        <f t="shared" si="4"/>
        <v>750</v>
      </c>
      <c r="D39" s="13">
        <f t="shared" si="4"/>
        <v>0</v>
      </c>
      <c r="E39" s="13">
        <f t="shared" si="4"/>
        <v>500</v>
      </c>
      <c r="F39" s="13">
        <f t="shared" si="4"/>
        <v>0</v>
      </c>
      <c r="G39" s="13">
        <f t="shared" si="4"/>
        <v>0</v>
      </c>
      <c r="H39" s="13">
        <f t="shared" si="2"/>
        <v>1250</v>
      </c>
    </row>
    <row r="40" spans="1:8" x14ac:dyDescent="0.25">
      <c r="A40" t="s">
        <v>288</v>
      </c>
      <c r="B40" s="13">
        <f t="shared" ref="B40:G40" si="5">B$18*B6</f>
        <v>0</v>
      </c>
      <c r="C40" s="13">
        <f t="shared" si="5"/>
        <v>0</v>
      </c>
      <c r="D40" s="13">
        <f t="shared" si="5"/>
        <v>0</v>
      </c>
      <c r="E40" s="13">
        <f t="shared" si="5"/>
        <v>0</v>
      </c>
      <c r="F40" s="13">
        <f t="shared" si="5"/>
        <v>500</v>
      </c>
      <c r="G40" s="13">
        <f t="shared" si="5"/>
        <v>0</v>
      </c>
      <c r="H40" s="13">
        <f t="shared" si="2"/>
        <v>500</v>
      </c>
    </row>
    <row r="41" spans="1:8" x14ac:dyDescent="0.25">
      <c r="A41" t="s">
        <v>291</v>
      </c>
      <c r="B41" s="13">
        <f t="shared" ref="B41:G41" si="6">B$18*B7</f>
        <v>200</v>
      </c>
      <c r="C41" s="13">
        <f t="shared" si="6"/>
        <v>500</v>
      </c>
      <c r="D41" s="13">
        <f t="shared" si="6"/>
        <v>0</v>
      </c>
      <c r="E41" s="13">
        <f t="shared" si="6"/>
        <v>500</v>
      </c>
      <c r="F41" s="13">
        <f t="shared" si="6"/>
        <v>2000</v>
      </c>
      <c r="G41" s="13">
        <f t="shared" si="6"/>
        <v>0</v>
      </c>
      <c r="H41" s="13">
        <f t="shared" si="2"/>
        <v>3200</v>
      </c>
    </row>
    <row r="42" spans="1:8" x14ac:dyDescent="0.25">
      <c r="A42" t="s">
        <v>294</v>
      </c>
      <c r="B42" s="13">
        <f t="shared" ref="B42:G42" si="7">B$18*B8</f>
        <v>0</v>
      </c>
      <c r="C42" s="13">
        <f t="shared" si="7"/>
        <v>500</v>
      </c>
      <c r="D42" s="13">
        <f t="shared" si="7"/>
        <v>0</v>
      </c>
      <c r="E42" s="13">
        <f t="shared" si="7"/>
        <v>0</v>
      </c>
      <c r="F42" s="13">
        <f t="shared" si="7"/>
        <v>500</v>
      </c>
      <c r="G42" s="13">
        <f t="shared" si="7"/>
        <v>0</v>
      </c>
      <c r="H42" s="13">
        <f t="shared" si="2"/>
        <v>1000</v>
      </c>
    </row>
    <row r="43" spans="1:8" x14ac:dyDescent="0.25">
      <c r="A43" t="s">
        <v>296</v>
      </c>
      <c r="B43" s="13">
        <f t="shared" ref="B43:G43" si="8">B$18*B9</f>
        <v>0</v>
      </c>
      <c r="C43" s="13">
        <f t="shared" si="8"/>
        <v>0</v>
      </c>
      <c r="D43" s="13">
        <f t="shared" si="8"/>
        <v>0</v>
      </c>
      <c r="E43" s="13">
        <f t="shared" si="8"/>
        <v>500</v>
      </c>
      <c r="F43" s="13">
        <f t="shared" si="8"/>
        <v>0</v>
      </c>
      <c r="G43" s="13">
        <f t="shared" si="8"/>
        <v>0</v>
      </c>
      <c r="H43" s="13">
        <f t="shared" si="2"/>
        <v>500</v>
      </c>
    </row>
    <row r="44" spans="1:8" x14ac:dyDescent="0.25">
      <c r="A44" t="s">
        <v>306</v>
      </c>
      <c r="B44" s="13">
        <f t="shared" ref="B44:G44" si="9">B$18*B10</f>
        <v>0</v>
      </c>
      <c r="C44" s="13">
        <f t="shared" si="9"/>
        <v>0</v>
      </c>
      <c r="D44" s="13">
        <f t="shared" si="9"/>
        <v>500</v>
      </c>
      <c r="E44" s="13">
        <f t="shared" si="9"/>
        <v>1500</v>
      </c>
      <c r="F44" s="13">
        <f t="shared" si="9"/>
        <v>2500</v>
      </c>
      <c r="G44" s="13">
        <f t="shared" si="9"/>
        <v>0</v>
      </c>
      <c r="H44" s="13">
        <f t="shared" si="2"/>
        <v>4500</v>
      </c>
    </row>
    <row r="45" spans="1:8" x14ac:dyDescent="0.25">
      <c r="A45" t="s">
        <v>370</v>
      </c>
      <c r="B45" s="13">
        <f t="shared" ref="B45:G45" si="10">B$18*B11</f>
        <v>0</v>
      </c>
      <c r="C45" s="13">
        <f t="shared" si="10"/>
        <v>0</v>
      </c>
      <c r="D45" s="13">
        <f t="shared" si="10"/>
        <v>0</v>
      </c>
      <c r="E45" s="13">
        <f t="shared" si="10"/>
        <v>0</v>
      </c>
      <c r="F45" s="13">
        <f t="shared" si="10"/>
        <v>0</v>
      </c>
      <c r="G45" s="13">
        <f t="shared" si="10"/>
        <v>500</v>
      </c>
      <c r="H45" s="13">
        <f t="shared" si="2"/>
        <v>500</v>
      </c>
    </row>
    <row r="46" spans="1:8" x14ac:dyDescent="0.25">
      <c r="A46" t="s">
        <v>564</v>
      </c>
      <c r="B46" s="13">
        <f t="shared" ref="B46:G46" si="11">B$18*B12</f>
        <v>0</v>
      </c>
      <c r="C46" s="13">
        <f t="shared" si="11"/>
        <v>0</v>
      </c>
      <c r="D46" s="13">
        <f t="shared" si="11"/>
        <v>0</v>
      </c>
      <c r="E46" s="13">
        <f t="shared" si="11"/>
        <v>0</v>
      </c>
      <c r="F46" s="13">
        <f t="shared" si="11"/>
        <v>0</v>
      </c>
      <c r="G46" s="13">
        <f t="shared" si="11"/>
        <v>250</v>
      </c>
      <c r="H46" s="13">
        <f t="shared" si="2"/>
        <v>250</v>
      </c>
    </row>
    <row r="47" spans="1:8" x14ac:dyDescent="0.25">
      <c r="A47" t="s">
        <v>492</v>
      </c>
      <c r="B47" s="13">
        <f t="shared" ref="B47:G47" si="12">B$18*B13</f>
        <v>0</v>
      </c>
      <c r="C47" s="13">
        <f t="shared" si="12"/>
        <v>0</v>
      </c>
      <c r="D47" s="13">
        <f t="shared" si="12"/>
        <v>0</v>
      </c>
      <c r="E47" s="13">
        <f t="shared" si="12"/>
        <v>500</v>
      </c>
      <c r="F47" s="13">
        <f t="shared" si="12"/>
        <v>0</v>
      </c>
      <c r="G47" s="13">
        <f t="shared" si="12"/>
        <v>0</v>
      </c>
      <c r="H47" s="13">
        <f t="shared" si="2"/>
        <v>500</v>
      </c>
    </row>
    <row r="48" spans="1:8" x14ac:dyDescent="0.25">
      <c r="A48" t="s">
        <v>518</v>
      </c>
      <c r="B48" s="13">
        <f t="shared" ref="B48:G48" si="13">B$18*B14</f>
        <v>400</v>
      </c>
      <c r="C48" s="13">
        <f t="shared" si="13"/>
        <v>250</v>
      </c>
      <c r="D48" s="13">
        <f t="shared" si="13"/>
        <v>250</v>
      </c>
      <c r="E48" s="13">
        <f t="shared" si="13"/>
        <v>2500</v>
      </c>
      <c r="F48" s="13">
        <f t="shared" si="13"/>
        <v>7500</v>
      </c>
      <c r="G48" s="13">
        <f t="shared" si="13"/>
        <v>500</v>
      </c>
      <c r="H48" s="13">
        <f t="shared" si="2"/>
        <v>11400</v>
      </c>
    </row>
    <row r="49" spans="1:8" x14ac:dyDescent="0.25">
      <c r="A49" t="s">
        <v>527</v>
      </c>
      <c r="B49" s="13">
        <f t="shared" ref="B49:G49" si="14">B$18*B15</f>
        <v>0</v>
      </c>
      <c r="C49" s="13">
        <f t="shared" si="14"/>
        <v>250</v>
      </c>
      <c r="D49" s="13">
        <f t="shared" si="14"/>
        <v>0</v>
      </c>
      <c r="E49" s="13">
        <f t="shared" si="14"/>
        <v>500</v>
      </c>
      <c r="F49" s="13">
        <f t="shared" si="14"/>
        <v>0</v>
      </c>
      <c r="G49" s="13">
        <f t="shared" si="14"/>
        <v>0</v>
      </c>
      <c r="H49" s="13">
        <f t="shared" si="2"/>
        <v>750</v>
      </c>
    </row>
    <row r="50" spans="1:8" x14ac:dyDescent="0.25">
      <c r="A50" t="s">
        <v>565</v>
      </c>
      <c r="B50" s="13">
        <f t="shared" ref="B50:G50" si="15">B$18*B16</f>
        <v>600</v>
      </c>
      <c r="C50" s="13">
        <f t="shared" si="15"/>
        <v>3250</v>
      </c>
      <c r="D50" s="13">
        <f t="shared" si="15"/>
        <v>1250</v>
      </c>
      <c r="E50" s="13">
        <f t="shared" si="15"/>
        <v>10500</v>
      </c>
      <c r="F50" s="13">
        <f t="shared" si="15"/>
        <v>14500</v>
      </c>
      <c r="G50" s="13">
        <f t="shared" si="15"/>
        <v>2750</v>
      </c>
      <c r="H50" s="13">
        <f t="shared" si="2"/>
        <v>32850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19BB-3707-4F26-A23A-0DC43B29B4C2}">
  <dimension ref="A1:K18"/>
  <sheetViews>
    <sheetView tabSelected="1" workbookViewId="0">
      <selection activeCell="K18" sqref="K18"/>
    </sheetView>
  </sheetViews>
  <sheetFormatPr defaultRowHeight="15" x14ac:dyDescent="0.25"/>
  <cols>
    <col min="1" max="1" width="8" style="16" customWidth="1"/>
    <col min="2" max="2" width="13.140625" customWidth="1"/>
    <col min="3" max="3" width="26.140625" customWidth="1"/>
    <col min="4" max="4" width="10.28515625" bestFit="1" customWidth="1"/>
    <col min="5" max="5" width="12.7109375" bestFit="1" customWidth="1"/>
    <col min="6" max="6" width="8.28515625" bestFit="1" customWidth="1"/>
    <col min="7" max="7" width="11.7109375" bestFit="1" customWidth="1"/>
    <col min="8" max="8" width="7.85546875" bestFit="1" customWidth="1"/>
    <col min="9" max="9" width="11.7109375" bestFit="1" customWidth="1"/>
    <col min="10" max="10" width="6" bestFit="1" customWidth="1"/>
    <col min="11" max="11" width="11.7109375" bestFit="1" customWidth="1"/>
  </cols>
  <sheetData>
    <row r="1" spans="1:11" x14ac:dyDescent="0.25">
      <c r="A1" s="16" t="s">
        <v>599</v>
      </c>
    </row>
    <row r="2" spans="1:11" x14ac:dyDescent="0.25">
      <c r="D2" t="s">
        <v>591</v>
      </c>
      <c r="F2" t="s">
        <v>592</v>
      </c>
      <c r="H2" t="s">
        <v>593</v>
      </c>
      <c r="J2" t="s">
        <v>565</v>
      </c>
    </row>
    <row r="3" spans="1:11" x14ac:dyDescent="0.25">
      <c r="A3" s="16" t="s">
        <v>594</v>
      </c>
      <c r="B3" t="s">
        <v>2</v>
      </c>
      <c r="C3" t="s">
        <v>595</v>
      </c>
      <c r="D3" t="s">
        <v>596</v>
      </c>
      <c r="E3" t="s">
        <v>597</v>
      </c>
      <c r="F3" t="s">
        <v>596</v>
      </c>
      <c r="G3" t="s">
        <v>597</v>
      </c>
      <c r="H3" t="s">
        <v>596</v>
      </c>
      <c r="I3" t="s">
        <v>597</v>
      </c>
      <c r="J3" t="s">
        <v>596</v>
      </c>
      <c r="K3" t="s">
        <v>597</v>
      </c>
    </row>
    <row r="4" spans="1:11" x14ac:dyDescent="0.25">
      <c r="A4" s="16">
        <f>LEFT(B4,7)*1</f>
        <v>2306336</v>
      </c>
      <c r="B4" t="s">
        <v>96</v>
      </c>
      <c r="C4" t="str">
        <f>VLOOKUP(A4,bsih,4,0)</f>
        <v>420890 Jaraguá do Sul</v>
      </c>
      <c r="D4">
        <f>VLOOKUP(B4,sihms,2,0)</f>
        <v>19</v>
      </c>
      <c r="E4" s="15">
        <f t="shared" ref="E4:E17" si="0">VLOOKUP(B4,sihms,3,0)</f>
        <v>36362.44</v>
      </c>
      <c r="F4">
        <f t="shared" ref="F4:F17" si="1">D4</f>
        <v>19</v>
      </c>
      <c r="G4" s="15">
        <f t="shared" ref="G4:G18" si="2">VLOOKUP(B4,prems,21,0)</f>
        <v>1182.3500000000001</v>
      </c>
      <c r="H4">
        <f t="shared" ref="H4:H17" si="3">D4</f>
        <v>19</v>
      </c>
      <c r="I4" s="15">
        <f t="shared" ref="I4:I18" si="4">VLOOKUP(B4,pacms,8,0)</f>
        <v>6750</v>
      </c>
      <c r="J4">
        <f t="shared" ref="J4:J17" si="5">H4</f>
        <v>19</v>
      </c>
      <c r="K4" s="15">
        <f>G4+I4</f>
        <v>7932.35</v>
      </c>
    </row>
    <row r="5" spans="1:11" x14ac:dyDescent="0.25">
      <c r="A5" s="16">
        <f t="shared" ref="A5:A17" si="6">LEFT(B5,7)*1</f>
        <v>2306344</v>
      </c>
      <c r="B5" t="s">
        <v>563</v>
      </c>
      <c r="C5" t="str">
        <f t="shared" ref="C5:C17" si="7">VLOOKUP(A5,bsih,4,0)</f>
        <v>420890 Jaraguá do Sul</v>
      </c>
      <c r="D5">
        <f t="shared" ref="D5:D17" si="8">VLOOKUP(B5,sihms,2,0)</f>
        <v>1</v>
      </c>
      <c r="E5" s="15">
        <f t="shared" si="0"/>
        <v>1636.37</v>
      </c>
      <c r="F5">
        <f t="shared" si="1"/>
        <v>1</v>
      </c>
      <c r="G5" s="15">
        <f t="shared" si="2"/>
        <v>0</v>
      </c>
      <c r="H5">
        <f t="shared" si="3"/>
        <v>1</v>
      </c>
      <c r="I5" s="15">
        <f t="shared" si="4"/>
        <v>500</v>
      </c>
      <c r="J5">
        <f t="shared" si="5"/>
        <v>1</v>
      </c>
      <c r="K5" s="15">
        <f t="shared" ref="K5:K18" si="9">G5+I5</f>
        <v>500</v>
      </c>
    </row>
    <row r="6" spans="1:11" x14ac:dyDescent="0.25">
      <c r="A6" s="16">
        <f t="shared" si="6"/>
        <v>2379627</v>
      </c>
      <c r="B6" t="s">
        <v>176</v>
      </c>
      <c r="C6" t="str">
        <f t="shared" si="7"/>
        <v>421480 Rio do Sul</v>
      </c>
      <c r="D6">
        <f t="shared" si="8"/>
        <v>3</v>
      </c>
      <c r="E6" s="15">
        <f t="shared" si="0"/>
        <v>2546.36</v>
      </c>
      <c r="F6">
        <f t="shared" si="1"/>
        <v>3</v>
      </c>
      <c r="G6" s="15">
        <f t="shared" si="2"/>
        <v>50.28</v>
      </c>
      <c r="H6">
        <f t="shared" si="3"/>
        <v>3</v>
      </c>
      <c r="I6" s="15">
        <f t="shared" si="4"/>
        <v>1250</v>
      </c>
      <c r="J6">
        <f t="shared" si="5"/>
        <v>3</v>
      </c>
      <c r="K6" s="15">
        <f t="shared" si="9"/>
        <v>1300.28</v>
      </c>
    </row>
    <row r="7" spans="1:11" x14ac:dyDescent="0.25">
      <c r="A7" s="16">
        <f t="shared" si="6"/>
        <v>2436469</v>
      </c>
      <c r="B7" t="s">
        <v>245</v>
      </c>
      <c r="C7" t="str">
        <f t="shared" si="7"/>
        <v>420910 Joinville</v>
      </c>
      <c r="D7">
        <f t="shared" si="8"/>
        <v>4</v>
      </c>
      <c r="E7" s="15">
        <f t="shared" si="0"/>
        <v>16070.03</v>
      </c>
      <c r="F7">
        <f t="shared" si="1"/>
        <v>4</v>
      </c>
      <c r="G7" s="15">
        <f t="shared" si="2"/>
        <v>43.19</v>
      </c>
      <c r="H7">
        <f t="shared" si="3"/>
        <v>4</v>
      </c>
      <c r="I7" s="15">
        <f t="shared" si="4"/>
        <v>1250</v>
      </c>
      <c r="J7">
        <f t="shared" si="5"/>
        <v>4</v>
      </c>
      <c r="K7" s="15">
        <f t="shared" si="9"/>
        <v>1293.19</v>
      </c>
    </row>
    <row r="8" spans="1:11" x14ac:dyDescent="0.25">
      <c r="A8" s="16">
        <f t="shared" si="6"/>
        <v>2522209</v>
      </c>
      <c r="B8" t="s">
        <v>288</v>
      </c>
      <c r="C8" t="str">
        <f t="shared" si="7"/>
        <v>420240 Blumenau</v>
      </c>
      <c r="D8">
        <f t="shared" si="8"/>
        <v>1</v>
      </c>
      <c r="E8" s="15">
        <f t="shared" si="0"/>
        <v>776.84</v>
      </c>
      <c r="F8">
        <f t="shared" si="1"/>
        <v>1</v>
      </c>
      <c r="G8" s="15">
        <f t="shared" si="2"/>
        <v>31.97</v>
      </c>
      <c r="H8">
        <f t="shared" si="3"/>
        <v>1</v>
      </c>
      <c r="I8" s="15">
        <f t="shared" si="4"/>
        <v>500</v>
      </c>
      <c r="J8">
        <f t="shared" si="5"/>
        <v>1</v>
      </c>
      <c r="K8" s="15">
        <f t="shared" si="9"/>
        <v>531.97</v>
      </c>
    </row>
    <row r="9" spans="1:11" x14ac:dyDescent="0.25">
      <c r="A9" s="16">
        <f t="shared" si="6"/>
        <v>2522411</v>
      </c>
      <c r="B9" t="s">
        <v>291</v>
      </c>
      <c r="C9" t="str">
        <f t="shared" si="7"/>
        <v>420290 Brusque</v>
      </c>
      <c r="D9">
        <f t="shared" si="8"/>
        <v>8</v>
      </c>
      <c r="E9" s="15">
        <f t="shared" si="0"/>
        <v>14436.87</v>
      </c>
      <c r="F9">
        <f t="shared" si="1"/>
        <v>8</v>
      </c>
      <c r="G9" s="15">
        <f t="shared" si="2"/>
        <v>1358.33</v>
      </c>
      <c r="H9">
        <f t="shared" si="3"/>
        <v>8</v>
      </c>
      <c r="I9" s="15">
        <f t="shared" si="4"/>
        <v>3200</v>
      </c>
      <c r="J9">
        <f t="shared" si="5"/>
        <v>8</v>
      </c>
      <c r="K9" s="15">
        <f t="shared" si="9"/>
        <v>4558.33</v>
      </c>
    </row>
    <row r="10" spans="1:11" x14ac:dyDescent="0.25">
      <c r="A10" s="16">
        <f t="shared" si="6"/>
        <v>2522489</v>
      </c>
      <c r="B10" t="s">
        <v>294</v>
      </c>
      <c r="C10" t="str">
        <f t="shared" si="7"/>
        <v>420290 Brusque</v>
      </c>
      <c r="D10">
        <f t="shared" si="8"/>
        <v>3</v>
      </c>
      <c r="E10" s="15">
        <f t="shared" si="0"/>
        <v>3357.34</v>
      </c>
      <c r="F10">
        <f t="shared" si="1"/>
        <v>3</v>
      </c>
      <c r="G10" s="15">
        <f t="shared" si="2"/>
        <v>560.30000000000007</v>
      </c>
      <c r="H10">
        <f t="shared" si="3"/>
        <v>3</v>
      </c>
      <c r="I10" s="15">
        <f t="shared" si="4"/>
        <v>1000</v>
      </c>
      <c r="J10">
        <f t="shared" si="5"/>
        <v>3</v>
      </c>
      <c r="K10" s="15">
        <f t="shared" si="9"/>
        <v>1560.3000000000002</v>
      </c>
    </row>
    <row r="11" spans="1:11" x14ac:dyDescent="0.25">
      <c r="A11" s="16">
        <f t="shared" si="6"/>
        <v>2522691</v>
      </c>
      <c r="B11" t="s">
        <v>296</v>
      </c>
      <c r="C11" t="str">
        <f t="shared" si="7"/>
        <v>420820 Itajaí</v>
      </c>
      <c r="D11">
        <f t="shared" si="8"/>
        <v>1</v>
      </c>
      <c r="E11" s="15">
        <f t="shared" si="0"/>
        <v>53548.69</v>
      </c>
      <c r="F11">
        <f t="shared" si="1"/>
        <v>1</v>
      </c>
      <c r="G11" s="15">
        <f t="shared" si="2"/>
        <v>0</v>
      </c>
      <c r="H11">
        <f t="shared" si="3"/>
        <v>1</v>
      </c>
      <c r="I11" s="15">
        <f t="shared" si="4"/>
        <v>500</v>
      </c>
      <c r="J11">
        <f t="shared" si="5"/>
        <v>1</v>
      </c>
      <c r="K11" s="15">
        <f t="shared" si="9"/>
        <v>500</v>
      </c>
    </row>
    <row r="12" spans="1:11" x14ac:dyDescent="0.25">
      <c r="A12" s="16">
        <f t="shared" si="6"/>
        <v>2537788</v>
      </c>
      <c r="B12" t="s">
        <v>306</v>
      </c>
      <c r="C12" t="str">
        <f t="shared" si="7"/>
        <v>420420 Chapecó</v>
      </c>
      <c r="D12">
        <f t="shared" si="8"/>
        <v>10</v>
      </c>
      <c r="E12" s="15">
        <f t="shared" si="0"/>
        <v>10404.370000000001</v>
      </c>
      <c r="F12">
        <f t="shared" si="1"/>
        <v>10</v>
      </c>
      <c r="G12" s="15">
        <f t="shared" si="2"/>
        <v>1533.05</v>
      </c>
      <c r="H12">
        <f t="shared" si="3"/>
        <v>10</v>
      </c>
      <c r="I12" s="15">
        <f t="shared" si="4"/>
        <v>4500</v>
      </c>
      <c r="J12">
        <f t="shared" si="5"/>
        <v>10</v>
      </c>
      <c r="K12" s="15">
        <f t="shared" si="9"/>
        <v>6033.05</v>
      </c>
    </row>
    <row r="13" spans="1:11" x14ac:dyDescent="0.25">
      <c r="A13" s="16">
        <f t="shared" si="6"/>
        <v>2558246</v>
      </c>
      <c r="B13" t="s">
        <v>370</v>
      </c>
      <c r="C13" t="str">
        <f t="shared" si="7"/>
        <v>420240 Blumenau</v>
      </c>
      <c r="D13">
        <f t="shared" si="8"/>
        <v>2</v>
      </c>
      <c r="E13" s="15">
        <f t="shared" si="0"/>
        <v>3807.8</v>
      </c>
      <c r="F13">
        <f t="shared" si="1"/>
        <v>2</v>
      </c>
      <c r="G13" s="15">
        <f t="shared" si="2"/>
        <v>0</v>
      </c>
      <c r="H13">
        <f t="shared" si="3"/>
        <v>2</v>
      </c>
      <c r="I13" s="15">
        <f t="shared" si="4"/>
        <v>500</v>
      </c>
      <c r="J13">
        <f t="shared" si="5"/>
        <v>2</v>
      </c>
      <c r="K13" s="15">
        <f t="shared" si="9"/>
        <v>500</v>
      </c>
    </row>
    <row r="14" spans="1:11" x14ac:dyDescent="0.25">
      <c r="A14" s="16">
        <f t="shared" si="6"/>
        <v>2658372</v>
      </c>
      <c r="B14" t="s">
        <v>564</v>
      </c>
      <c r="C14" t="str">
        <f t="shared" si="7"/>
        <v>420500 Dionísio Cerqueira</v>
      </c>
      <c r="D14">
        <f t="shared" si="8"/>
        <v>1</v>
      </c>
      <c r="E14" s="15">
        <f t="shared" si="0"/>
        <v>318.70999999999998</v>
      </c>
      <c r="F14">
        <f t="shared" si="1"/>
        <v>1</v>
      </c>
      <c r="G14" s="15">
        <f t="shared" si="2"/>
        <v>243.03</v>
      </c>
      <c r="H14">
        <f t="shared" si="3"/>
        <v>1</v>
      </c>
      <c r="I14" s="15">
        <f t="shared" si="4"/>
        <v>250</v>
      </c>
      <c r="J14">
        <f t="shared" si="5"/>
        <v>1</v>
      </c>
      <c r="K14" s="15">
        <f t="shared" si="9"/>
        <v>493.03</v>
      </c>
    </row>
    <row r="15" spans="1:11" x14ac:dyDescent="0.25">
      <c r="A15" s="16">
        <f t="shared" si="6"/>
        <v>2778831</v>
      </c>
      <c r="B15" t="s">
        <v>492</v>
      </c>
      <c r="C15" t="str">
        <f t="shared" si="7"/>
        <v>421150 Nova Trento</v>
      </c>
      <c r="D15">
        <f t="shared" si="8"/>
        <v>1</v>
      </c>
      <c r="E15" s="15">
        <f t="shared" si="0"/>
        <v>1490.19</v>
      </c>
      <c r="F15">
        <f t="shared" si="1"/>
        <v>1</v>
      </c>
      <c r="G15" s="15">
        <f t="shared" si="2"/>
        <v>0</v>
      </c>
      <c r="H15">
        <f t="shared" si="3"/>
        <v>1</v>
      </c>
      <c r="I15" s="15">
        <f t="shared" si="4"/>
        <v>500</v>
      </c>
      <c r="J15">
        <f t="shared" si="5"/>
        <v>1</v>
      </c>
      <c r="K15" s="15">
        <f t="shared" si="9"/>
        <v>500</v>
      </c>
    </row>
    <row r="16" spans="1:11" x14ac:dyDescent="0.25">
      <c r="A16" s="16">
        <f t="shared" si="6"/>
        <v>6854729</v>
      </c>
      <c r="B16" t="s">
        <v>518</v>
      </c>
      <c r="C16" t="str">
        <f t="shared" si="7"/>
        <v>420200 Balneário Camboriú</v>
      </c>
      <c r="D16">
        <f t="shared" si="8"/>
        <v>26</v>
      </c>
      <c r="E16" s="15">
        <f t="shared" si="0"/>
        <v>13688.85</v>
      </c>
      <c r="F16">
        <f t="shared" si="1"/>
        <v>26</v>
      </c>
      <c r="G16" s="15">
        <f t="shared" si="2"/>
        <v>6368.7799999999988</v>
      </c>
      <c r="H16">
        <f t="shared" si="3"/>
        <v>26</v>
      </c>
      <c r="I16" s="15">
        <f t="shared" si="4"/>
        <v>11400</v>
      </c>
      <c r="J16">
        <f t="shared" si="5"/>
        <v>26</v>
      </c>
      <c r="K16" s="15">
        <f t="shared" si="9"/>
        <v>17768.78</v>
      </c>
    </row>
    <row r="17" spans="1:11" x14ac:dyDescent="0.25">
      <c r="A17" s="16">
        <f t="shared" si="6"/>
        <v>7286082</v>
      </c>
      <c r="B17" t="s">
        <v>527</v>
      </c>
      <c r="C17" t="str">
        <f t="shared" si="7"/>
        <v>420420 Chapecó</v>
      </c>
      <c r="D17">
        <f t="shared" si="8"/>
        <v>2</v>
      </c>
      <c r="E17" s="15">
        <f t="shared" si="0"/>
        <v>2307.83</v>
      </c>
      <c r="F17">
        <f t="shared" si="1"/>
        <v>2</v>
      </c>
      <c r="G17" s="15">
        <f t="shared" si="2"/>
        <v>36.1</v>
      </c>
      <c r="H17">
        <f t="shared" si="3"/>
        <v>2</v>
      </c>
      <c r="I17" s="15">
        <f t="shared" si="4"/>
        <v>750</v>
      </c>
      <c r="J17">
        <f t="shared" si="5"/>
        <v>2</v>
      </c>
      <c r="K17" s="15">
        <f t="shared" si="9"/>
        <v>786.1</v>
      </c>
    </row>
    <row r="18" spans="1:11" x14ac:dyDescent="0.25">
      <c r="B18" t="s">
        <v>598</v>
      </c>
      <c r="D18">
        <f t="shared" ref="D18:J18" si="10">SUM(D4:D17)</f>
        <v>82</v>
      </c>
      <c r="E18" s="15">
        <f t="shared" si="10"/>
        <v>160752.68999999997</v>
      </c>
      <c r="F18">
        <f t="shared" si="10"/>
        <v>82</v>
      </c>
      <c r="G18" s="15">
        <f t="shared" si="2"/>
        <v>11407.380000000003</v>
      </c>
      <c r="H18">
        <f t="shared" si="10"/>
        <v>82</v>
      </c>
      <c r="I18" s="15">
        <f t="shared" si="4"/>
        <v>32850</v>
      </c>
      <c r="J18">
        <f t="shared" si="10"/>
        <v>82</v>
      </c>
      <c r="K18" s="15">
        <f t="shared" si="9"/>
        <v>44257.380000000005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bsih</vt:lpstr>
      <vt:lpstr>SIH MS</vt:lpstr>
      <vt:lpstr>Prêmios</vt:lpstr>
      <vt:lpstr>Pacotes</vt:lpstr>
      <vt:lpstr>Total</vt:lpstr>
      <vt:lpstr>bsih</vt:lpstr>
      <vt:lpstr>pacms</vt:lpstr>
      <vt:lpstr>prems</vt:lpstr>
      <vt:lpstr>sihms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2024-04-11T17:08:45Z</dcterms:created>
  <dcterms:modified xsi:type="dcterms:W3CDTF">2024-08-02T16:20:17Z</dcterms:modified>
</cp:coreProperties>
</file>