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Encontro de Contas\Janeiro\"/>
    </mc:Choice>
  </mc:AlternateContent>
  <xr:revisionPtr revIDLastSave="0" documentId="13_ncr:1_{9CFE5682-5E47-4F5C-9A4E-B6E93BC268DA}" xr6:coauthVersionLast="47" xr6:coauthVersionMax="47" xr10:uidLastSave="{00000000-0000-0000-0000-000000000000}"/>
  <bookViews>
    <workbookView xWindow="-120" yWindow="-120" windowWidth="29040" windowHeight="15840" tabRatio="500" firstSheet="1" activeTab="4" xr2:uid="{00000000-000D-0000-FFFF-FFFF00000000}"/>
  </bookViews>
  <sheets>
    <sheet name="bsih" sheetId="1" state="hidden" r:id="rId1"/>
    <sheet name="SIH SC" sheetId="2" r:id="rId2"/>
    <sheet name="Prêmios" sheetId="3" r:id="rId3"/>
    <sheet name="Pacotes" sheetId="4" r:id="rId4"/>
    <sheet name="Total" sheetId="5" r:id="rId5"/>
  </sheets>
  <externalReferences>
    <externalReference r:id="rId6"/>
  </externalReferences>
  <definedNames>
    <definedName name="bsih">bsih!$A$1:$F$190</definedName>
    <definedName name="Geralm">'[1]Gerais MAC'!$A$1:$C$48</definedName>
    <definedName name="pac">Pacotes!$A$25:$I$35</definedName>
    <definedName name="presc">Prêmios!$A$25:$R$35</definedName>
    <definedName name="sihsc">'SIH SC'!$A$1:$I$11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12" i="5" l="1"/>
  <c r="C12" i="5"/>
  <c r="G12" i="5" s="1"/>
  <c r="I12" i="5" s="1"/>
  <c r="A12" i="5"/>
  <c r="D11" i="5"/>
  <c r="C11" i="5"/>
  <c r="G11" i="5" s="1"/>
  <c r="I11" i="5" s="1"/>
  <c r="A11" i="5"/>
  <c r="D10" i="5"/>
  <c r="C10" i="5"/>
  <c r="G10" i="5" s="1"/>
  <c r="I10" i="5" s="1"/>
  <c r="A10" i="5"/>
  <c r="E9" i="5"/>
  <c r="D9" i="5"/>
  <c r="C9" i="5"/>
  <c r="G9" i="5" s="1"/>
  <c r="I9" i="5" s="1"/>
  <c r="A9" i="5"/>
  <c r="D8" i="5"/>
  <c r="C8" i="5"/>
  <c r="G8" i="5" s="1"/>
  <c r="I8" i="5" s="1"/>
  <c r="A8" i="5"/>
  <c r="D7" i="5"/>
  <c r="C7" i="5"/>
  <c r="G7" i="5" s="1"/>
  <c r="I7" i="5" s="1"/>
  <c r="A7" i="5"/>
  <c r="D6" i="5"/>
  <c r="C6" i="5"/>
  <c r="E6" i="5" s="1"/>
  <c r="A6" i="5"/>
  <c r="D5" i="5"/>
  <c r="C5" i="5"/>
  <c r="G5" i="5" s="1"/>
  <c r="I5" i="5" s="1"/>
  <c r="A5" i="5"/>
  <c r="D4" i="5"/>
  <c r="D13" i="5" s="1"/>
  <c r="C4" i="5"/>
  <c r="C13" i="5" s="1"/>
  <c r="A4" i="5"/>
  <c r="H35" i="4"/>
  <c r="G35" i="4"/>
  <c r="F35" i="4"/>
  <c r="E35" i="4"/>
  <c r="D35" i="4"/>
  <c r="C35" i="4"/>
  <c r="B35" i="4"/>
  <c r="I35" i="4" s="1"/>
  <c r="H34" i="4"/>
  <c r="G34" i="4"/>
  <c r="F34" i="4"/>
  <c r="E34" i="4"/>
  <c r="D34" i="4"/>
  <c r="C34" i="4"/>
  <c r="I34" i="4" s="1"/>
  <c r="H12" i="5" s="1"/>
  <c r="B34" i="4"/>
  <c r="H33" i="4"/>
  <c r="G33" i="4"/>
  <c r="F33" i="4"/>
  <c r="E33" i="4"/>
  <c r="D33" i="4"/>
  <c r="C33" i="4"/>
  <c r="I33" i="4" s="1"/>
  <c r="H11" i="5" s="1"/>
  <c r="B33" i="4"/>
  <c r="H32" i="4"/>
  <c r="G32" i="4"/>
  <c r="F32" i="4"/>
  <c r="E32" i="4"/>
  <c r="D32" i="4"/>
  <c r="C32" i="4"/>
  <c r="I32" i="4" s="1"/>
  <c r="H10" i="5" s="1"/>
  <c r="B32" i="4"/>
  <c r="H31" i="4"/>
  <c r="G31" i="4"/>
  <c r="F31" i="4"/>
  <c r="E31" i="4"/>
  <c r="D31" i="4"/>
  <c r="C31" i="4"/>
  <c r="I31" i="4" s="1"/>
  <c r="H9" i="5" s="1"/>
  <c r="B31" i="4"/>
  <c r="H30" i="4"/>
  <c r="G30" i="4"/>
  <c r="F30" i="4"/>
  <c r="E30" i="4"/>
  <c r="D30" i="4"/>
  <c r="C30" i="4"/>
  <c r="I30" i="4" s="1"/>
  <c r="H8" i="5" s="1"/>
  <c r="B30" i="4"/>
  <c r="H29" i="4"/>
  <c r="G29" i="4"/>
  <c r="F29" i="4"/>
  <c r="E29" i="4"/>
  <c r="D29" i="4"/>
  <c r="C29" i="4"/>
  <c r="I29" i="4" s="1"/>
  <c r="H7" i="5" s="1"/>
  <c r="B29" i="4"/>
  <c r="H28" i="4"/>
  <c r="G28" i="4"/>
  <c r="F28" i="4"/>
  <c r="E28" i="4"/>
  <c r="D28" i="4"/>
  <c r="C28" i="4"/>
  <c r="I28" i="4" s="1"/>
  <c r="H6" i="5" s="1"/>
  <c r="B28" i="4"/>
  <c r="H27" i="4"/>
  <c r="G27" i="4"/>
  <c r="F27" i="4"/>
  <c r="E27" i="4"/>
  <c r="D27" i="4"/>
  <c r="C27" i="4"/>
  <c r="I27" i="4" s="1"/>
  <c r="H5" i="5" s="1"/>
  <c r="B27" i="4"/>
  <c r="H26" i="4"/>
  <c r="G26" i="4"/>
  <c r="F26" i="4"/>
  <c r="E26" i="4"/>
  <c r="D26" i="4"/>
  <c r="C26" i="4"/>
  <c r="I26" i="4" s="1"/>
  <c r="H4" i="5" s="1"/>
  <c r="B26" i="4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R34" i="3" s="1"/>
  <c r="F12" i="5" s="1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R33" i="3" s="1"/>
  <c r="F11" i="5" s="1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R32" i="3" s="1"/>
  <c r="F10" i="5" s="1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R31" i="3" s="1"/>
  <c r="F9" i="5" s="1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R30" i="3" s="1"/>
  <c r="F8" i="5" s="1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R29" i="3" s="1"/>
  <c r="F7" i="5" s="1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R28" i="3" s="1"/>
  <c r="F6" i="5" s="1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R27" i="3" s="1"/>
  <c r="F5" i="5" s="1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R26" i="3" s="1"/>
  <c r="F4" i="5" s="1"/>
  <c r="E5" i="5" l="1"/>
  <c r="E8" i="5"/>
  <c r="E12" i="5"/>
  <c r="E4" i="5"/>
  <c r="G4" i="5"/>
  <c r="I4" i="5" s="1"/>
  <c r="H13" i="5"/>
  <c r="J5" i="5"/>
  <c r="J7" i="5"/>
  <c r="J9" i="5"/>
  <c r="J11" i="5"/>
  <c r="R35" i="3"/>
  <c r="J4" i="5"/>
  <c r="J8" i="5"/>
  <c r="I13" i="5"/>
  <c r="J6" i="5"/>
  <c r="J12" i="5"/>
  <c r="J10" i="5"/>
  <c r="F13" i="5"/>
  <c r="E10" i="5"/>
  <c r="G6" i="5"/>
  <c r="I6" i="5" s="1"/>
  <c r="E7" i="5"/>
  <c r="E13" i="5" s="1"/>
  <c r="E11" i="5"/>
  <c r="G13" i="5"/>
  <c r="J13" i="5" l="1"/>
</calcChain>
</file>

<file path=xl/sharedStrings.xml><?xml version="1.0" encoding="utf-8"?>
<sst xmlns="http://schemas.openxmlformats.org/spreadsheetml/2006/main" count="1111" uniqueCount="596">
  <si>
    <t>(CNES)</t>
  </si>
  <si>
    <t xml:space="preserve">Hospital SC </t>
  </si>
  <si>
    <t>Hospital SC (CNES)</t>
  </si>
  <si>
    <t xml:space="preserve">Munic Atend </t>
  </si>
  <si>
    <t>Macrorregião de Saúde 9</t>
  </si>
  <si>
    <t>Região de Saúde 16</t>
  </si>
  <si>
    <t>MATERNIDADE CARMELA DUTRA</t>
  </si>
  <si>
    <t>0019283 MATERNIDADE CARMELA DUTRA</t>
  </si>
  <si>
    <t>420540 Florianópolis</t>
  </si>
  <si>
    <t>4214 Grande Florianópolis</t>
  </si>
  <si>
    <t>42007 Grande Florianópolis</t>
  </si>
  <si>
    <t>SPDM PAIS HOSPITAL ESTADUAL DE FLORIANOPOLIS</t>
  </si>
  <si>
    <t>0019305 SPDM PAIS HOSPITAL ESTADUAL DE FLORIANOPOLIS</t>
  </si>
  <si>
    <t>IMPERIAL HOSPITAL DE CARIDADE</t>
  </si>
  <si>
    <t>0019402 IMPERIAL HOSPITAL DE CARIDADE</t>
  </si>
  <si>
    <t>CEPON</t>
  </si>
  <si>
    <t>0019445 CEPON</t>
  </si>
  <si>
    <t>HOSPITAL SANTO ANTONIO AHSA</t>
  </si>
  <si>
    <t>2299569 HOSPITAL SANTO ANTONIO AHSA</t>
  </si>
  <si>
    <t>421810 Timbé do Sul</t>
  </si>
  <si>
    <t>4210 Sul</t>
  </si>
  <si>
    <t>42014 ExtremoSul Catarinense</t>
  </si>
  <si>
    <t>HOSPITAL SAO ROQUE</t>
  </si>
  <si>
    <t>2299836 HOSPITAL SAO ROQUE</t>
  </si>
  <si>
    <t>420870 Jacinto Machado</t>
  </si>
  <si>
    <t>HOSPITAL SAO ROQUE DE LUZERNA</t>
  </si>
  <si>
    <t>2300184 HOSPITAL SAO ROQUE DE LUZERNA</t>
  </si>
  <si>
    <t>421003 Luzerna</t>
  </si>
  <si>
    <t>4212 Meio Oeste e Serra Catarinense</t>
  </si>
  <si>
    <t>42008 Meio Oeste</t>
  </si>
  <si>
    <t>HOSPITAL FREI ROGERIO</t>
  </si>
  <si>
    <t>2300435 HOSPITAL FREI ROGERIO</t>
  </si>
  <si>
    <t>420100 Anita Garibaldi</t>
  </si>
  <si>
    <t>42013 Serra Catarinense</t>
  </si>
  <si>
    <t>HOSPITAL FAUSTINO RISCAROLLI</t>
  </si>
  <si>
    <t>2300478 HOSPITAL FAUSTINO RISCAROLLI</t>
  </si>
  <si>
    <t>420455 Correia Pinto</t>
  </si>
  <si>
    <t>HOSPITAL SANTA CLARA</t>
  </si>
  <si>
    <t>2300486 HOSPITAL SANTA CLARA</t>
  </si>
  <si>
    <t>421175 Otacílio Costa</t>
  </si>
  <si>
    <t>HOSPITAL DE CARIDADE CORACAO DE JESUS</t>
  </si>
  <si>
    <t>2300516 HOSPITAL DE CARIDADE CORACAO DE JESUS</t>
  </si>
  <si>
    <t>421650 São Joaquim</t>
  </si>
  <si>
    <t>FUNDACAO MEDICO SOCIAL RURAL DE PONTE ALTA</t>
  </si>
  <si>
    <t>2300850 FUNDACAO MEDICO SOCIAL RURAL DE PONTE ALTA</t>
  </si>
  <si>
    <t>421330 Ponte Alta</t>
  </si>
  <si>
    <t>HOSPITAL SAO JOSE DE URUBICI</t>
  </si>
  <si>
    <t>2300885 HOSPITAL SAO JOSE DE URUBICI</t>
  </si>
  <si>
    <t>421890 Urubici</t>
  </si>
  <si>
    <t>HOSPITAL MAICE</t>
  </si>
  <si>
    <t>2301830 HOSPITAL MAICE</t>
  </si>
  <si>
    <t>420300 Caçador</t>
  </si>
  <si>
    <t>42009 Alto Vale do R.do Peixe</t>
  </si>
  <si>
    <t>HOSPITAL HELIO ANJOS ORTIZ</t>
  </si>
  <si>
    <t>2302101 HOSPITAL HELIO ANJOS ORTIZ</t>
  </si>
  <si>
    <t>420480 Curitibanos</t>
  </si>
  <si>
    <t>HOSPITAL SALVATORIANO DIVINO SALVADOR</t>
  </si>
  <si>
    <t>2302500 HOSPITAL SALVATORIANO DIVINO SALVADOR</t>
  </si>
  <si>
    <t>421930 Videira</t>
  </si>
  <si>
    <t>HOSPITAL SANTA JULIANA</t>
  </si>
  <si>
    <t>2302543 HOSPITAL SANTA JULIANA</t>
  </si>
  <si>
    <t>421540 Salto Veloso</t>
  </si>
  <si>
    <t>HOSPITAL E MATERNIDADE SANTA CECILIA</t>
  </si>
  <si>
    <t>2302748 HOSPITAL E MATERNIDADE SANTA CECILIA</t>
  </si>
  <si>
    <t>421550 Santa Cecília</t>
  </si>
  <si>
    <t>HOSPITAL BENEFICENTE SAO ROQUE</t>
  </si>
  <si>
    <t>2302780 HOSPITAL BENEFICENTE SAO ROQUE</t>
  </si>
  <si>
    <t>420160 Arroio Trinta</t>
  </si>
  <si>
    <t>HOSPITAL SANTA TERESA</t>
  </si>
  <si>
    <t>2302950 HOSPITAL SANTA TERESA</t>
  </si>
  <si>
    <t>421725 São Pedro de Alcântara</t>
  </si>
  <si>
    <t>ICSC</t>
  </si>
  <si>
    <t>2302969 ICSC</t>
  </si>
  <si>
    <t>421660 São José</t>
  </si>
  <si>
    <t>HOSPITAL MUNICIPAL SANTO ANTONIO</t>
  </si>
  <si>
    <t>2303167 HOSPITAL MUNICIPAL SANTO ANTONIO</t>
  </si>
  <si>
    <t>420830 Itapema</t>
  </si>
  <si>
    <t>4215 Foz do Rio Itajaí</t>
  </si>
  <si>
    <t>42005 Foz do Rio Itajaí</t>
  </si>
  <si>
    <t>HOSPITAL SAO FRANCISCO</t>
  </si>
  <si>
    <t>2303892 HOSPITAL SAO FRANCISCO</t>
  </si>
  <si>
    <t>420430 Concórdia</t>
  </si>
  <si>
    <t>42010 Alto Ururguai Catarinense</t>
  </si>
  <si>
    <t>HOSPITAL SAO ROQUE DE SEARA</t>
  </si>
  <si>
    <t>2304155 HOSPITAL SAO ROQUE DE SEARA</t>
  </si>
  <si>
    <t>421750 Seara</t>
  </si>
  <si>
    <t>HSS HOSPITAL SAO SEBASTIAO</t>
  </si>
  <si>
    <t>2305097 HSS HOSPITAL SAO SEBASTIAO</t>
  </si>
  <si>
    <t>421880 Turvo</t>
  </si>
  <si>
    <t>HOSPITAL SAO JUDAS TADEU</t>
  </si>
  <si>
    <t>2305534 HOSPITAL SAO JUDAS TADEU</t>
  </si>
  <si>
    <t>421080 Meleiro</t>
  </si>
  <si>
    <t>HOSPITAL NOSSA SENHORA DE FATIMA</t>
  </si>
  <si>
    <t>2305623 HOSPITAL NOSSA SENHORA DE FATIMA</t>
  </si>
  <si>
    <t>421380 Praia Grande</t>
  </si>
  <si>
    <t>HOSPITAL SAO JOSE</t>
  </si>
  <si>
    <t>2306336 HOSPITAL SAO JOSE</t>
  </si>
  <si>
    <t>420890 Jaraguá do Sul</t>
  </si>
  <si>
    <t>4211 Planalto Norte e Nordeste</t>
  </si>
  <si>
    <t>Vale do Itapocú</t>
  </si>
  <si>
    <t>HOSPITAL E MATERNIDADE JARAGUA</t>
  </si>
  <si>
    <t>2306344 HOSPITAL E MATERNIDADE JARAGUA</t>
  </si>
  <si>
    <t>FUNDACAO HOSPITALAR ALEX KRIESER</t>
  </si>
  <si>
    <t>2377160 FUNDACAO HOSPITALAR ALEX KRIESER</t>
  </si>
  <si>
    <t>420020 Agrolândia</t>
  </si>
  <si>
    <t>4216 Alto Vale do Itajaí</t>
  </si>
  <si>
    <t>42004 Alto Vale do Itajaí</t>
  </si>
  <si>
    <t>HOSPITAL VIDAL RAMOS</t>
  </si>
  <si>
    <t>2377187 HOSPITAL VIDAL RAMOS</t>
  </si>
  <si>
    <t>421920 Vidal Ramos</t>
  </si>
  <si>
    <t>HOSPITAL DE POUSO REDONDO</t>
  </si>
  <si>
    <t>2377225 HOSPITAL DE POUSO REDONDO</t>
  </si>
  <si>
    <t>421370 Pouso Redondo</t>
  </si>
  <si>
    <t>HOSPITAL E MATERNIDADE MARIA AUXILIADORA</t>
  </si>
  <si>
    <t>2377330 HOSPITAL E MATERNIDADE MARIA AUXILIADORA</t>
  </si>
  <si>
    <t>421400 Presidente Getúlio</t>
  </si>
  <si>
    <t>HOSPITAL TROMBUDO CENTRAL</t>
  </si>
  <si>
    <t>2377373 HOSPITAL TROMBUDO CENTRAL</t>
  </si>
  <si>
    <t>421860 Trombudo Central</t>
  </si>
  <si>
    <t>SOCIEDADE CULTURAL E BENEFICENTE SAO JOSE</t>
  </si>
  <si>
    <t>2377462 SOCIEDADE CULTURAL E BENEFICENTE SAO JOSE</t>
  </si>
  <si>
    <t>421450 Rio do Campo</t>
  </si>
  <si>
    <t>HOSPITAL E MATERNIDADE DONA LISETTE</t>
  </si>
  <si>
    <t>2377616 HOSPITAL E MATERNIDADE DONA LISETTE</t>
  </si>
  <si>
    <t>421780 Taió</t>
  </si>
  <si>
    <t>HOSPITAL E MATERNIDADE SANTA TEREZINHA</t>
  </si>
  <si>
    <t>2377632 HOSPITAL E MATERNIDADE SANTA TEREZINHA</t>
  </si>
  <si>
    <t>421530 Salete</t>
  </si>
  <si>
    <t>ASSOCIACAO HOSPITALAR ANGELINA MENEGHELLI</t>
  </si>
  <si>
    <t>2377659 ASSOCIACAO HOSPITALAR ANGELINA MENEGHELLI</t>
  </si>
  <si>
    <t>421935 Vitor Meireles</t>
  </si>
  <si>
    <t>HOSPITAL BOM JESUS</t>
  </si>
  <si>
    <t>2377829 HOSPITAL BOM JESUS</t>
  </si>
  <si>
    <t>420850 Ituporanga</t>
  </si>
  <si>
    <t>FUNDACAO MEDICO SOCIAL RURAL DE SANTA CATARINA</t>
  </si>
  <si>
    <t>2378000 FUNDACAO MEDICO SOCIAL RURAL DE SANTA CATARINA</t>
  </si>
  <si>
    <t>421270 Petrolândia</t>
  </si>
  <si>
    <t>HOSPITAL MONDAI</t>
  </si>
  <si>
    <t>2378108 HOSPITAL MONDAI</t>
  </si>
  <si>
    <t>421100 Mondaí</t>
  </si>
  <si>
    <t>4213 Grande Oeste</t>
  </si>
  <si>
    <t>42001 Extremo Oeste</t>
  </si>
  <si>
    <t>ASSOCIACAO BENEFICENTE HOSPITAL SAO LUCAS</t>
  </si>
  <si>
    <t>2378116 ASSOCIACAO BENEFICENTE HOSPITAL SAO LUCAS</t>
  </si>
  <si>
    <t>420640 Guaraciaba</t>
  </si>
  <si>
    <t>HOSPITAL DE TUNAPOLIS</t>
  </si>
  <si>
    <t>2378140 HOSPITAL DE TUNAPOLIS</t>
  </si>
  <si>
    <t>421875 Tunápolis</t>
  </si>
  <si>
    <t>HOSPITAL SANTA CASA RURAL</t>
  </si>
  <si>
    <t>2378167 HOSPITAL SANTA CASA RURAL</t>
  </si>
  <si>
    <t>421625 São João do Oeste</t>
  </si>
  <si>
    <t>HOSPITAL GUARUJA</t>
  </si>
  <si>
    <t>2378175 HOSPITAL GUARUJA</t>
  </si>
  <si>
    <t>420660 Guarujá do Sul</t>
  </si>
  <si>
    <t>HOSPITAL DE IPORA</t>
  </si>
  <si>
    <t>2378183 HOSPITAL DE IPORA</t>
  </si>
  <si>
    <t>420765 Iporã do Oeste</t>
  </si>
  <si>
    <t>HOSPITAL PALMA SOLA</t>
  </si>
  <si>
    <t>2378213 HOSPITAL PALMA SOLA</t>
  </si>
  <si>
    <t>421200 Palma Sola</t>
  </si>
  <si>
    <t>HOSPITAL CEDRO</t>
  </si>
  <si>
    <t>2378809 HOSPITAL CEDRO</t>
  </si>
  <si>
    <t>421670 São José do Cedro</t>
  </si>
  <si>
    <t>FUNDACAO MEDICA</t>
  </si>
  <si>
    <t>2378876 FUNDACAO MEDICA</t>
  </si>
  <si>
    <t>420490 Descanso</t>
  </si>
  <si>
    <t>HOSPITAL SAO SEBASTIAO</t>
  </si>
  <si>
    <t>2379163 HOSPITAL SAO SEBASTIAO</t>
  </si>
  <si>
    <t>421220 Papanduva</t>
  </si>
  <si>
    <t>42012 Planalto Norte</t>
  </si>
  <si>
    <t>HOSPITAL SAO VICENTE DE PAULO</t>
  </si>
  <si>
    <t>2379333 HOSPITAL SAO VICENTE DE PAULO</t>
  </si>
  <si>
    <t>421010 Mafra</t>
  </si>
  <si>
    <t>MATERNIDADE DONA CATARINA KUSS</t>
  </si>
  <si>
    <t>2379341 MATERNIDADE DONA CATARINA KUSS</t>
  </si>
  <si>
    <t>HOSPITAL SAMARIA</t>
  </si>
  <si>
    <t>2379627 HOSPITAL SAMARIA</t>
  </si>
  <si>
    <t>421480 Rio do Sul</t>
  </si>
  <si>
    <t>FUNDACAO HOSPITALAR DR JOSE ATHANASIO</t>
  </si>
  <si>
    <t>2379767 FUNDACAO HOSPITALAR DR JOSE ATHANASIO</t>
  </si>
  <si>
    <t>420360 Campos Novos</t>
  </si>
  <si>
    <t>CLINICA REVIVER</t>
  </si>
  <si>
    <t>2379953 CLINICA REVIVER</t>
  </si>
  <si>
    <t>420680 Ibicaré</t>
  </si>
  <si>
    <t>HOSPITAL SAO LUCAS LTDA</t>
  </si>
  <si>
    <t>2380129 HOSPITAL SAO LUCAS LTDA</t>
  </si>
  <si>
    <t>421790 Tangará</t>
  </si>
  <si>
    <t>HOSPITAL NOSSA SENHORA DA PAZ</t>
  </si>
  <si>
    <t>2380188 HOSPITAL NOSSA SENHORA DA PAZ</t>
  </si>
  <si>
    <t>420040 Água Doce</t>
  </si>
  <si>
    <t>HOSPITAL NOSSA SENHORA DAS DORES</t>
  </si>
  <si>
    <t>2380331 HOSPITAL NOSSA SENHORA DAS DORES</t>
  </si>
  <si>
    <t>420390 Capinzal</t>
  </si>
  <si>
    <t>HOSPITAL SAO CAMILO</t>
  </si>
  <si>
    <t>2385880 HOSPITAL SAO CAMILO</t>
  </si>
  <si>
    <t>420730 Imbituba</t>
  </si>
  <si>
    <t>42016 Laguna</t>
  </si>
  <si>
    <t>HOSPITAL DE RIO FORTUNA</t>
  </si>
  <si>
    <t>2386038 HOSPITAL DE RIO FORTUNA</t>
  </si>
  <si>
    <t>421490 Rio Fortuna</t>
  </si>
  <si>
    <t>HOSPITAL ROGACIONISTA EVANGELICO</t>
  </si>
  <si>
    <t>2410834 HOSPITAL ROGACIONISTA EVANGELICO</t>
  </si>
  <si>
    <t>420010 Abelardo Luz</t>
  </si>
  <si>
    <t>42003 Xanxerê</t>
  </si>
  <si>
    <t>HOSPITAL SANTA LUZIA DE DEOLINDO JOSE BAGGIO</t>
  </si>
  <si>
    <t>2411164 HOSPITAL SANTA LUZIA DE DEOLINDO JOSE BAGGIO</t>
  </si>
  <si>
    <t>421340 Ponte Serrada</t>
  </si>
  <si>
    <t>ASSOCIACAO HOSPITALAR DE VARGEAO</t>
  </si>
  <si>
    <t>2411245 ASSOCIACAO HOSPITALAR DE VARGEAO</t>
  </si>
  <si>
    <t>421910 Vargeão</t>
  </si>
  <si>
    <t>HOSPITAL REGIONAL SAO PAULO ASSEC</t>
  </si>
  <si>
    <t>2411393 HOSPITAL REGIONAL SAO PAULO ASSEC</t>
  </si>
  <si>
    <t>421950 Xanxerê</t>
  </si>
  <si>
    <t>HOSPITAL FREI BRUNO</t>
  </si>
  <si>
    <t>2411415 HOSPITAL FREI BRUNO</t>
  </si>
  <si>
    <t>421970 Xaxim</t>
  </si>
  <si>
    <t>2418177 HOSPITAL SAO FRANCISCO</t>
  </si>
  <si>
    <t>421570 Santo Amaro da Imperatriz</t>
  </si>
  <si>
    <t>HOSPITAL E MATERNIDADE NOSSA SENHORA DA CONCEICAO</t>
  </si>
  <si>
    <t>2418304 HOSPITAL E MATERNIDADE NOSSA SENHORA DA CONCEICAO</t>
  </si>
  <si>
    <t>420090 Angelina</t>
  </si>
  <si>
    <t>HOSPITAL DE ALFREDO WAGNER</t>
  </si>
  <si>
    <t>2418630 HOSPITAL DE ALFREDO WAGNER</t>
  </si>
  <si>
    <t>420070 Alfredo Wagner</t>
  </si>
  <si>
    <t>HOSPITAL MUNICIPAL MONSENHOR JOSE LOCKS</t>
  </si>
  <si>
    <t>2418967 HOSPITAL MUNICIPAL MONSENHOR JOSE LOCKS</t>
  </si>
  <si>
    <t>421630 São João Batista</t>
  </si>
  <si>
    <t>FUNDACAO HOSPITALAR HENRIQUE LAGE</t>
  </si>
  <si>
    <t>2419246 FUNDACAO HOSPITALAR HENRIQUE LAGE</t>
  </si>
  <si>
    <t>420960 Lauro Muller</t>
  </si>
  <si>
    <t>42015 Carbonífera</t>
  </si>
  <si>
    <t>HOSPITAL DE CARIDADE SAO ROQUE</t>
  </si>
  <si>
    <t>2419378 HOSPITAL DE CARIDADE SAO ROQUE</t>
  </si>
  <si>
    <t>421120 Morro da Fumaça</t>
  </si>
  <si>
    <t>HOSPITAL NOSSA SENHORA DA CONCEICAO HNSC</t>
  </si>
  <si>
    <t>2419653 HOSPITAL NOSSA SENHORA DA CONCEICAO HNSC</t>
  </si>
  <si>
    <t>421900 Urussanga</t>
  </si>
  <si>
    <t>FUNDACAO SOCIAL HOSPITALAR DE ICARA</t>
  </si>
  <si>
    <t>2420015 FUNDACAO SOCIAL HOSPITALAR DE ICARA</t>
  </si>
  <si>
    <t>420700 Içara</t>
  </si>
  <si>
    <t>HOSPITAL REGIONAL HANS DIETER SCHMIDT</t>
  </si>
  <si>
    <t>2436450 HOSPITAL REGIONAL HANS DIETER SCHMIDT</t>
  </si>
  <si>
    <t>420910 Joinville</t>
  </si>
  <si>
    <t>42011 Nordeste</t>
  </si>
  <si>
    <t>HOSPITAL MUNICIPAL SAO JOSE</t>
  </si>
  <si>
    <t>2436469 HOSPITAL MUNICIPAL SAO JOSE</t>
  </si>
  <si>
    <t>MATERNIDADE DARCY VARGAS</t>
  </si>
  <si>
    <t>2436477 MATERNIDADE DARCY VARGAS</t>
  </si>
  <si>
    <t>HOSPITAL FELIX DA COSTA GOMES</t>
  </si>
  <si>
    <t>2490935 HOSPITAL FELIX DA COSTA GOMES</t>
  </si>
  <si>
    <t>421830 Três Barras</t>
  </si>
  <si>
    <t>HOSPITAL SANTA CRUZ DE CANOINHAS</t>
  </si>
  <si>
    <t>2491249 HOSPITAL SANTA CRUZ DE CANOINHAS</t>
  </si>
  <si>
    <t>420380 Canoinhas</t>
  </si>
  <si>
    <t>HOSPITAL MUNICIPAL BOM JESUS</t>
  </si>
  <si>
    <t>2491311 HOSPITAL MUNICIPAL BOM JESUS</t>
  </si>
  <si>
    <t>420790 Irineópolis</t>
  </si>
  <si>
    <t>HOSPITAL NOSSA SENHORA DA CONCEICAO</t>
  </si>
  <si>
    <t>2491710 HOSPITAL NOSSA SENHORA DA CONCEICAO</t>
  </si>
  <si>
    <t>421870 Tubarão</t>
  </si>
  <si>
    <t>HOSPITAL SANTO ANTONIO GUARAMIRIM</t>
  </si>
  <si>
    <t>2492342 HOSPITAL SANTO ANTONIO GUARAMIRIM</t>
  </si>
  <si>
    <t>420650 Guaramirim</t>
  </si>
  <si>
    <t>SOCIEDADE MAE DA DIVINA PROVIDENCIAHOSP N SRA DOS PRAZERES</t>
  </si>
  <si>
    <t>2504316 SOCIEDADE MAE DA DIVINA PROVIDENCIAHOSP N SRA DOS PRAZERES</t>
  </si>
  <si>
    <t>420930 Lages</t>
  </si>
  <si>
    <t>HOSPITAL GERAL E MATERNIDADE TEREZA RAMOS</t>
  </si>
  <si>
    <t>2504332 HOSPITAL GERAL E MATERNIDADE TEREZA RAMOS</t>
  </si>
  <si>
    <t>HOSPITAL E MATERNIDADE RIO DO TESTO</t>
  </si>
  <si>
    <t>2513838 HOSPITAL E MATERNIDADE RIO DO TESTO</t>
  </si>
  <si>
    <t>421320 Pomerode</t>
  </si>
  <si>
    <t>42006 Médio Vale do Itajai</t>
  </si>
  <si>
    <t>HOSPITAL BETHESDA</t>
  </si>
  <si>
    <t>2521296 HOSPITAL BETHESDA</t>
  </si>
  <si>
    <t>HOSPITAL DONA HELENA</t>
  </si>
  <si>
    <t>2521385 HOSPITAL DONA HELENA</t>
  </si>
  <si>
    <t>CENTRO HOSPITALAR UNIMED</t>
  </si>
  <si>
    <t>2521431 CENTRO HOSPITALAR UNIMED</t>
  </si>
  <si>
    <t>HOSPITAL RIO NEGRINHO</t>
  </si>
  <si>
    <t>2521695 HOSPITAL RIO NEGRINHO</t>
  </si>
  <si>
    <t>421500 Rio Negrinho</t>
  </si>
  <si>
    <t>HOSPITAL E MATERNIDADE SAGRADA FAMILIA</t>
  </si>
  <si>
    <t>2521792 HOSPITAL E MATERNIDADE SAGRADA FAMILIA</t>
  </si>
  <si>
    <t>421580 São Bento do Sul</t>
  </si>
  <si>
    <t>HOSPITAL BEATRIZ RAMOS</t>
  </si>
  <si>
    <t>2521873 HOSPITAL BEATRIZ RAMOS</t>
  </si>
  <si>
    <t>420750 Indaial</t>
  </si>
  <si>
    <t>HOSPITAL MISERICORDIA</t>
  </si>
  <si>
    <t>2522209 HOSPITAL MISERICORDIA</t>
  </si>
  <si>
    <t>420240 Blumenau</t>
  </si>
  <si>
    <t>HOSPITAL AZAMBUJA</t>
  </si>
  <si>
    <t>2522411 HOSPITAL AZAMBUJA</t>
  </si>
  <si>
    <t>420290 Brusque</t>
  </si>
  <si>
    <t>ASSOCIACAO HOSPITAL E MATERNIDADE DOM JOAQUIM</t>
  </si>
  <si>
    <t>2522489 ASSOCIACAO HOSPITAL E MATERNIDADE DOM JOAQUIM</t>
  </si>
  <si>
    <t>HOSPITAL E MATERNIDADE MARIETA KONDER BORNHAUSEN</t>
  </si>
  <si>
    <t>2522691 HOSPITAL E MATERNIDADE MARIETA KONDER BORNHAUSEN</t>
  </si>
  <si>
    <t>420820 Itajaí</t>
  </si>
  <si>
    <t>HOSPITAL E MATERNIDADE OASE</t>
  </si>
  <si>
    <t>2537192 HOSPITAL E MATERNIDADE OASE</t>
  </si>
  <si>
    <t>421820 Timbó</t>
  </si>
  <si>
    <t>HOSPITAL UNIMED CHAPECO</t>
  </si>
  <si>
    <t>2537397 HOSPITAL UNIMED CHAPECO</t>
  </si>
  <si>
    <t>420420 Chapecó</t>
  </si>
  <si>
    <t>42002 Oeste</t>
  </si>
  <si>
    <t>HOSPITAL REGIONAL DO OESTE</t>
  </si>
  <si>
    <t>2537788 HOSPITAL REGIONAL DO OESTE</t>
  </si>
  <si>
    <t>HOSPITAL DE PINHALZINHO</t>
  </si>
  <si>
    <t>2537826 HOSPITAL DE PINHALZINHO</t>
  </si>
  <si>
    <t>421290 Pinhalzinho</t>
  </si>
  <si>
    <t>HOSPITAL SANTO ANTONIO CAMPO ERE</t>
  </si>
  <si>
    <t>2537850 HOSPITAL SANTO ANTONIO CAMPO ERE</t>
  </si>
  <si>
    <t>420350 Campo Erê</t>
  </si>
  <si>
    <t>HOSPITAL NOSSA SENHORA DA SAUDE CORONEL FREITAS</t>
  </si>
  <si>
    <t>2537958 HOSPITAL NOSSA SENHORA DA SAUDE CORONEL FREITAS</t>
  </si>
  <si>
    <t>420440 Coronel Freitas</t>
  </si>
  <si>
    <t>HOSPITAL CAIBI</t>
  </si>
  <si>
    <t>2538083 HOSPITAL CAIBI</t>
  </si>
  <si>
    <t>420310 Caibi</t>
  </si>
  <si>
    <t>HOSPITAL NOVA ERECHIM</t>
  </si>
  <si>
    <t>2538148 HOSPITAL NOVA ERECHIM</t>
  </si>
  <si>
    <t>421140 Nova Erechim</t>
  </si>
  <si>
    <t>HOSPITAL SAO JOSE DE MARAVILHA</t>
  </si>
  <si>
    <t>2538180 HOSPITAL SAO JOSE DE MARAVILHA</t>
  </si>
  <si>
    <t>421050 Maravilha</t>
  </si>
  <si>
    <t>HOSPITAL SAUDADES</t>
  </si>
  <si>
    <t>2538229 HOSPITAL SAUDADES</t>
  </si>
  <si>
    <t>421730 Saudades</t>
  </si>
  <si>
    <t>HOSPITAL SAO BERNARDO</t>
  </si>
  <si>
    <t>2538342 HOSPITAL SAO BERNARDO</t>
  </si>
  <si>
    <t>421420 Quilombo</t>
  </si>
  <si>
    <t>ASSOCIACAO HOSPITALAR PE JOAO BERTHIER</t>
  </si>
  <si>
    <t>2538571 ASSOCIACAO HOSPITALAR PE JOAO BERTHIER</t>
  </si>
  <si>
    <t>421600 São Carlos</t>
  </si>
  <si>
    <t>HOSPITAL DE CARIDADE SAO BRAZ</t>
  </si>
  <si>
    <t>2543044 HOSPITAL DE CARIDADE SAO BRAZ</t>
  </si>
  <si>
    <t>421360 Porto União</t>
  </si>
  <si>
    <t>HOSPITAL MUNICIPAL SAO LUCAS</t>
  </si>
  <si>
    <t>2543079 HOSPITAL MUNICIPAL SAO LUCAS</t>
  </si>
  <si>
    <t>421030 Major Vieira</t>
  </si>
  <si>
    <t>FUNDACAO MEDICO SOCIAL RURAL DE SAO MARTINHO</t>
  </si>
  <si>
    <t>2550881 FUNDACAO MEDICO SOCIAL RURAL DE SAO MARTINHO</t>
  </si>
  <si>
    <t>421710 São Martinho</t>
  </si>
  <si>
    <t>HOSPITAL SANTO ANTONIO HSA</t>
  </si>
  <si>
    <t>2550938 HOSPITAL SANTO ANTONIO HSA</t>
  </si>
  <si>
    <t>420150 Armazém</t>
  </si>
  <si>
    <t>HOSPITAL DE CARIDADE DE JAGUARUNA</t>
  </si>
  <si>
    <t>2550962 HOSPITAL DE CARIDADE DE JAGUARUNA</t>
  </si>
  <si>
    <t>420880 Jaguaruna</t>
  </si>
  <si>
    <t>HOSPITAL DE MODELO</t>
  </si>
  <si>
    <t>2553066 HOSPITAL DE MODELO</t>
  </si>
  <si>
    <t>421090 Modelo</t>
  </si>
  <si>
    <t>HOSPITAL DA FUNDACAO</t>
  </si>
  <si>
    <t>2553155 HOSPITAL DA FUNDACAO</t>
  </si>
  <si>
    <t>421690 São Lourenço do Oeste</t>
  </si>
  <si>
    <t>FUNDACAO MEDICO ASSISTENCIAL DO TRABALHADOR RURAL</t>
  </si>
  <si>
    <t>2553163 FUNDACAO MEDICO ASSISTENCIAL DO TRABALHADOR RURAL</t>
  </si>
  <si>
    <t>420410 Caxambu do Sul</t>
  </si>
  <si>
    <t>HOSPITAL REGIONAL DE SAO JOSE DRHOMERO MIRANDA GOMES</t>
  </si>
  <si>
    <t>2555646 HOSPITAL REGIONAL DE SAO JOSE DRHOMERO MIRANDA GOMES</t>
  </si>
  <si>
    <t>FUNDACAO HOSPITALAR SANTA OTILIA</t>
  </si>
  <si>
    <t>2555840 FUNDACAO HOSPITALAR SANTA OTILIA</t>
  </si>
  <si>
    <t>421170 Orleans</t>
  </si>
  <si>
    <t>HOSPITAL SAO JORGE LTDA</t>
  </si>
  <si>
    <t>2557975 HOSPITAL SAO JORGE LTDA</t>
  </si>
  <si>
    <t>420780 Irani</t>
  </si>
  <si>
    <t>HOSPITAL DE CARIDADE S B J DOS PASSOS</t>
  </si>
  <si>
    <t>2558017 HOSPITAL DE CARIDADE S B J DOS PASSOS</t>
  </si>
  <si>
    <t>420940 Laguna</t>
  </si>
  <si>
    <t>HOSPITAL SANTA ISABEL</t>
  </si>
  <si>
    <t>2558246 HOSPITAL SANTA ISABEL</t>
  </si>
  <si>
    <t>HOSPITAL SANTO ANTONIO</t>
  </si>
  <si>
    <t>2558254 HOSPITAL SANTO ANTONIO</t>
  </si>
  <si>
    <t>HOSPITAL UNIVERSITARIO SANTA TEREZINHA</t>
  </si>
  <si>
    <t>2560771 HOSPITAL UNIVERSITARIO SANTA TEREZINHA</t>
  </si>
  <si>
    <t>420900 Joaçaba</t>
  </si>
  <si>
    <t>HOSPITAL AMERICO CAETANO DO AMARAL</t>
  </si>
  <si>
    <t>2566893 HOSPITAL AMERICO CAETANO DO AMARAL</t>
  </si>
  <si>
    <t>420250 Bom Jardim da Serra</t>
  </si>
  <si>
    <t>HOSPITAL REGIONAL ALTO VALE</t>
  </si>
  <si>
    <t>2568713 HOSPITAL REGIONAL ALTO VALE</t>
  </si>
  <si>
    <t>FUNDACAO HOSPITALAR DE IMBUIA</t>
  </si>
  <si>
    <t>2588897 FUNDACAO HOSPITALAR DE IMBUIA</t>
  </si>
  <si>
    <t>420740 Imbuia</t>
  </si>
  <si>
    <t>HOSPITAL MATERNO INFANTIL SANTA CATARINA</t>
  </si>
  <si>
    <t>2594277 HOSPITAL MATERNO INFANTIL SANTA CATARINA</t>
  </si>
  <si>
    <t>420460 Criciúma</t>
  </si>
  <si>
    <t>FUNDACAO HOSPITALAR MUNICIPAL DE CANELINHA</t>
  </si>
  <si>
    <t>2596784 FUNDACAO HOSPITALAR MUNICIPAL DE CANELINHA</t>
  </si>
  <si>
    <t>420370 Canelinha</t>
  </si>
  <si>
    <t>HOSPITAL DE SAO BONIFACIO</t>
  </si>
  <si>
    <t>2596792 HOSPITAL DE SAO BONIFACIO</t>
  </si>
  <si>
    <t>421590 São Bonifácio</t>
  </si>
  <si>
    <t>HOSPITAL SAO JOSE E MATERNIDADE CHIQUINHA GALLOTTI</t>
  </si>
  <si>
    <t>2626659 HOSPITAL SAO JOSE E MATERNIDADE CHIQUINHA GALLOTTI</t>
  </si>
  <si>
    <t>421800 Tijucas</t>
  </si>
  <si>
    <t>HOSPITAL CUNHA PORA</t>
  </si>
  <si>
    <t>2626667 HOSPITAL CUNHA PORA</t>
  </si>
  <si>
    <t>420470 Cunha Porã</t>
  </si>
  <si>
    <t>HOSPITAL SAO CRISTOVAO</t>
  </si>
  <si>
    <t>2652099 HOSPITAL SAO CRISTOVAO</t>
  </si>
  <si>
    <t>420530 Faxinal dos Guedes</t>
  </si>
  <si>
    <t>HOSPITAL MUNICIPAL DE DIONISIO CERQUEIRA</t>
  </si>
  <si>
    <t>2658372 HOSPITAL MUNICIPAL DE DIONISIO CERQUEIRA</t>
  </si>
  <si>
    <t>420500 Dionísio Cerqueira</t>
  </si>
  <si>
    <t>HOSPITAL INFANTIL SEARA DO BEM</t>
  </si>
  <si>
    <t>2662914 HOSPITAL INFANTIL SEARA DO BEM</t>
  </si>
  <si>
    <t>SOCIEDADE HOSP COMUN PE CLEMENTE KAMPMANN</t>
  </si>
  <si>
    <t>2663422 SOCIEDADE HOSP COMUN PE CLEMENTE KAMPMANN</t>
  </si>
  <si>
    <t>421110 Monte Castelo</t>
  </si>
  <si>
    <t>HOSPITAL NEREU RAMOS</t>
  </si>
  <si>
    <t>2664879 HOSPITAL NEREU RAMOS</t>
  </si>
  <si>
    <t>HOSPITAL PALMITOS</t>
  </si>
  <si>
    <t>2664984 HOSPITAL PALMITOS</t>
  </si>
  <si>
    <t>421210 Palmitos</t>
  </si>
  <si>
    <t>HOSPITAL SAO LUIZ</t>
  </si>
  <si>
    <t>2664992 HOSPITAL SAO LUIZ</t>
  </si>
  <si>
    <t>420330 Campo Alegre</t>
  </si>
  <si>
    <t>HOSPITAL NOSSA SENHORA DAS GRACAS</t>
  </si>
  <si>
    <t>2665085 HOSPITAL NOSSA SENHORA DAS GRACAS</t>
  </si>
  <si>
    <t>420260 Bom Retiro</t>
  </si>
  <si>
    <t>HOSPITAL SANTO ANTONIO DE ITAIOPOLIS</t>
  </si>
  <si>
    <t>2665107 HOSPITAL SANTO ANTONIO DE ITAIOPOLIS</t>
  </si>
  <si>
    <t>420810 Itaiópolis</t>
  </si>
  <si>
    <t>HOSPITAL SANTA TERESINHA</t>
  </si>
  <si>
    <t>2665883 HOSPITAL SANTA TERESINHA</t>
  </si>
  <si>
    <t>420280 Braço do Norte</t>
  </si>
  <si>
    <t>HOSPITAL SAO LUCAS</t>
  </si>
  <si>
    <t>2666138 HOSPITAL SAO LUCAS</t>
  </si>
  <si>
    <t>421960 Xavantina</t>
  </si>
  <si>
    <t>HOSPITAL HOSCOLA</t>
  </si>
  <si>
    <t>2672154 HOSPITAL HOSCOLA</t>
  </si>
  <si>
    <t>421000 Luiz Alves</t>
  </si>
  <si>
    <t>ISEV INST DE SAUDE E E EDUCACAO VIDA UNIDADE SOMBRIO</t>
  </si>
  <si>
    <t>2672839 ISEV INST DE SAUDE E E EDUCACAO VIDA UNIDADE SOMBRIO</t>
  </si>
  <si>
    <t>421770 Sombrio</t>
  </si>
  <si>
    <t>HOSPITAL NOSSA SENHORA DOS NAVEGANTES</t>
  </si>
  <si>
    <t>2674327 HOSPITAL NOSSA SENHORA DOS NAVEGANTES</t>
  </si>
  <si>
    <t>421130 Navegantes</t>
  </si>
  <si>
    <t>ASSOCIACAO BENEFICENTE HOSPITALAR PERITIBA</t>
  </si>
  <si>
    <t>2689863 ASSOCIACAO BENEFICENTE HOSPITALAR PERITIBA</t>
  </si>
  <si>
    <t>421260 Peritiba</t>
  </si>
  <si>
    <t>HOSPITAL DE PENHA</t>
  </si>
  <si>
    <t>2691469 HOSPITAL DE PENHA</t>
  </si>
  <si>
    <t>421250 Penha</t>
  </si>
  <si>
    <t>HOSPITAL NOSSA SENHORA DO PATROCINIO</t>
  </si>
  <si>
    <t>2691477 HOSPITAL NOSSA SENHORA DO PATROCINIO</t>
  </si>
  <si>
    <t>420340 Campo Belo do Sul</t>
  </si>
  <si>
    <t>HOSPITAL DE GASPAR</t>
  </si>
  <si>
    <t>2691485 HOSPITAL DE GASPAR</t>
  </si>
  <si>
    <t>420590 Gaspar</t>
  </si>
  <si>
    <t>HOSPITAL OSVALDO CRUZ</t>
  </si>
  <si>
    <t>2691493 HOSPITAL OSVALDO CRUZ</t>
  </si>
  <si>
    <t>420127 Arabutã</t>
  </si>
  <si>
    <t>HOSPITAL PIRATUBA IPIRA</t>
  </si>
  <si>
    <t>2691507 HOSPITAL PIRATUBA IPIRA</t>
  </si>
  <si>
    <t>420760 Ipira</t>
  </si>
  <si>
    <t>SPDM PAIS HOSP REG DE ARARANGUA DEP AFONSO GUIZZO</t>
  </si>
  <si>
    <t>2691515 SPDM PAIS HOSP REG DE ARARANGUA DEP AFONSO GUIZZO</t>
  </si>
  <si>
    <t>420140 Araranguá</t>
  </si>
  <si>
    <t>HOSPITAL CIRURGICO CAMBORIU</t>
  </si>
  <si>
    <t>2691523 HOSPITAL CIRURGICO CAMBORIU</t>
  </si>
  <si>
    <t>420320 Camboriú</t>
  </si>
  <si>
    <t>CORPORE HOSPITAL SAO MARCOS NOVA VENEZA</t>
  </si>
  <si>
    <t>2691558 CORPORE HOSPITAL SAO MARCOS NOVA VENEZA</t>
  </si>
  <si>
    <t>421160 Nova Veneza</t>
  </si>
  <si>
    <t>HOSPITAL SAO PEDRO</t>
  </si>
  <si>
    <t>2691566 HOSPITAL SAO PEDRO</t>
  </si>
  <si>
    <t>420800 Itá</t>
  </si>
  <si>
    <t>2691574 HOSPITAL SAO SEBASTIAO</t>
  </si>
  <si>
    <t>420110 Anitápolis</t>
  </si>
  <si>
    <t>HOSPITAL E MATERNIDADE SANTO ANTONIO</t>
  </si>
  <si>
    <t>2691833 HOSPITAL E MATERNIDADE SANTO ANTONIO</t>
  </si>
  <si>
    <t>420970 Lebon Régis</t>
  </si>
  <si>
    <t>HOSPITAL GOVERNADOR CELSO RAMOS</t>
  </si>
  <si>
    <t>2691841 HOSPITAL GOVERNADOR CELSO RAMOS</t>
  </si>
  <si>
    <t>HOSPITAL INFANTIL JOANA DE GUSMAO</t>
  </si>
  <si>
    <t>2691868 HOSPITAL INFANTIL JOANA DE GUSMAO</t>
  </si>
  <si>
    <t>HOSPITAL IZOLDE HUBNER DALMORA</t>
  </si>
  <si>
    <t>2691876 HOSPITAL IZOLDE HUBNER DALMORA</t>
  </si>
  <si>
    <t>420985 Lindóia do Sul</t>
  </si>
  <si>
    <t>HOSPITAL DR WALDOMIRO COLAUTTI</t>
  </si>
  <si>
    <t>2691884 HOSPITAL DR WALDOMIRO COLAUTTI</t>
  </si>
  <si>
    <t>420690 Ibirama</t>
  </si>
  <si>
    <t>INSTITUTO DE PSIQUIATRIA IPQ</t>
  </si>
  <si>
    <t>2706369 INSTITUTO DE PSIQUIATRIA IPQ</t>
  </si>
  <si>
    <t>HOSPITAL UNIVERSITARIO UNIVALI</t>
  </si>
  <si>
    <t>2744937 HOSPITAL UNIVERSITARIO UNIVALI</t>
  </si>
  <si>
    <t>2758164 HOSPITAL SAO JOSE</t>
  </si>
  <si>
    <t>CENTRO DE CONVIVENCIA SANTANA</t>
  </si>
  <si>
    <t>2778785 CENTRO DE CONVIVENCIA SANTANA</t>
  </si>
  <si>
    <t>HOSPITAL NOSSA SENHORA DA IMACULADA CONCEICAO</t>
  </si>
  <si>
    <t>2778831 HOSPITAL NOSSA SENHORA DA IMACULADA CONCEICAO</t>
  </si>
  <si>
    <t>421150 Nova Trento</t>
  </si>
  <si>
    <t>2778858 HOSPITAL SAO SEBASTIAO</t>
  </si>
  <si>
    <t>421840 Treze de Maio</t>
  </si>
  <si>
    <t>HOSPITAL UNIVERSITARIO</t>
  </si>
  <si>
    <t>3157245 HOSPITAL UNIVERSITARIO</t>
  </si>
  <si>
    <t>HOF HOSPITAL DE OLHOS DE FLORIANOPOLIS</t>
  </si>
  <si>
    <t>3321452 HOF HOSPITAL DE OLHOS DE FLORIANOPOLIS</t>
  </si>
  <si>
    <t>HOSPITAL DOUTOR CARLOS CORREA</t>
  </si>
  <si>
    <t>3426572 HOSPITAL DOUTOR CARLOS CORREA</t>
  </si>
  <si>
    <t>SOCIEDADE HOSPITALAR ITAPIRANGA</t>
  </si>
  <si>
    <t>5749018 SOCIEDADE HOSPITALAR ITAPIRANGA</t>
  </si>
  <si>
    <t>420840 Itapiranga</t>
  </si>
  <si>
    <t>HOSPITAL MATERNO INFANTIL DR JESER AMARANTE FARIA</t>
  </si>
  <si>
    <t>6048692 HOSPITAL MATERNO INFANTIL DR JESER AMARANTE FARIA</t>
  </si>
  <si>
    <t>6249604 HOSPITAL SAO CAMILO</t>
  </si>
  <si>
    <t>420770 Ipumirim</t>
  </si>
  <si>
    <t>HOSPITAL DOM BOSCO</t>
  </si>
  <si>
    <t>6273874 HOSPITAL DOM BOSCO</t>
  </si>
  <si>
    <t>421470 Rio dos Cedros</t>
  </si>
  <si>
    <t>HOSPITAL BAIA SUL</t>
  </si>
  <si>
    <t>6680305 HOSPITAL BAIA SUL</t>
  </si>
  <si>
    <t>HOSPITAL REGIONAL TEREZINHA GAIO BASSO</t>
  </si>
  <si>
    <t>6683134 HOSPITAL REGIONAL TEREZINHA GAIO BASSO</t>
  </si>
  <si>
    <t>421720 São Miguel do Oeste</t>
  </si>
  <si>
    <t>HOSPITAL MUNICIPAL RUTH CARDOSO</t>
  </si>
  <si>
    <t>6854729 HOSPITAL MUNICIPAL RUTH CARDOSO</t>
  </si>
  <si>
    <t>420200 Balneário Camboriú</t>
  </si>
  <si>
    <t>HOSPITAL MUNICIPAL NOSSA SENHORA DA GRACA</t>
  </si>
  <si>
    <t>7105088 HOSPITAL MUNICIPAL NOSSA SENHORA DA GRACA</t>
  </si>
  <si>
    <t>421620 São Francisco do Sul</t>
  </si>
  <si>
    <t>ASSOCIACAO FRAIBURGUENSE DE SAUDE COLETIVA AFSC</t>
  </si>
  <si>
    <t>7274351 ASSOCIACAO FRAIBURGUENSE DE SAUDE COLETIVA AFSC</t>
  </si>
  <si>
    <t>420550 Fraiburgo</t>
  </si>
  <si>
    <t>HOSPITAL DA CRIANCA AUGUSTA MULLER BOHNER</t>
  </si>
  <si>
    <t>7286082 HOSPITAL DA CRIANCA AUGUSTA MULLER BOHNER</t>
  </si>
  <si>
    <t>HOSPITAL REGIONAL HELMUTH NASS</t>
  </si>
  <si>
    <t>7486596 HOSPITAL REGIONAL HELMUTH NASS</t>
  </si>
  <si>
    <t>420230 Biguaçu</t>
  </si>
  <si>
    <t>HOSPITAL UNIMED</t>
  </si>
  <si>
    <t>7620098 HOSPITAL UNIMED</t>
  </si>
  <si>
    <t>HOSPITAL MUNICIPAL JOAO SCHREIBER</t>
  </si>
  <si>
    <t>7847777 HOSPITAL MUNICIPAL JOAO SCHREIBER</t>
  </si>
  <si>
    <t>421060 Massaranduba</t>
  </si>
  <si>
    <t>HOSPITAL DE CLINICAS DR BERMIRO SAGGIORATTO LTDA</t>
  </si>
  <si>
    <t>2500388 HOSPITAL DE CLINICAS DR BERMIRO SAGGIORATTO LTDA</t>
  </si>
  <si>
    <t>HOSPITAL  MUNICIPAL NOSSA SENHORA DO PERPETUO SOCORRO</t>
  </si>
  <si>
    <t>2691450 HOSPITAL  MUNICIPAL NOSSA SENHORA DO PERPETUO SOCORRO</t>
  </si>
  <si>
    <t>420400 Catanduvas</t>
  </si>
  <si>
    <t>HOSPITAL DE RETAGUARDA RIO MAINA</t>
  </si>
  <si>
    <t>451126 HOSPITAL DE RETAGUARDA RIO MAINA</t>
  </si>
  <si>
    <t>HOSPITAL MUNICIPAL FREI ROGERIO</t>
  </si>
  <si>
    <t>2691892 HOSPITAL MUNICIPAL FREI ROGERIO</t>
  </si>
  <si>
    <t>HOSPITAL MATEUS CALED PADOIN</t>
  </si>
  <si>
    <t>7278977 HOSPITAL MATEUS CALED PADOIN</t>
  </si>
  <si>
    <t>421940 Witmarsum</t>
  </si>
  <si>
    <t>HOSPITAL SAO JOAO BATISTA</t>
  </si>
  <si>
    <t>2691531 HOSPITAL SAO JOAO BATISTA</t>
  </si>
  <si>
    <t>420720 Imaruí</t>
  </si>
  <si>
    <t>OPHTALMUS CLINICA DE OLHOS CC</t>
  </si>
  <si>
    <t>9175849 OPHTALMUS CLINICA DE OLHOS CC</t>
  </si>
  <si>
    <t>NEURON DOR</t>
  </si>
  <si>
    <t>0136751 NEURON DOR</t>
  </si>
  <si>
    <t>Freqüência</t>
  </si>
  <si>
    <t>Valor Total</t>
  </si>
  <si>
    <t>Valor Serv. Hospitalar</t>
  </si>
  <si>
    <t>Valor Serv. Hospitalar Federal</t>
  </si>
  <si>
    <t>Valor Serv. Hopspitalar Gestor</t>
  </si>
  <si>
    <t>Valor Serv. Profissional</t>
  </si>
  <si>
    <t>Valor Serv. Prof. Federal</t>
  </si>
  <si>
    <t>Valor Serv. Prof. Gestor</t>
  </si>
  <si>
    <t>2306344 HOSPITAL JARAGUA</t>
  </si>
  <si>
    <t>Total</t>
  </si>
  <si>
    <t>Geral R$ 400,00</t>
  </si>
  <si>
    <t>Geral R$ 500,00</t>
  </si>
  <si>
    <t>Geral R$ 606,15</t>
  </si>
  <si>
    <t>Geral R$ 637,97</t>
  </si>
  <si>
    <t>Geral R$ 992,45</t>
  </si>
  <si>
    <t>Gineco R$ 500,00</t>
  </si>
  <si>
    <t>Mul/Seq R$ 800,00</t>
  </si>
  <si>
    <t>Oftal R$ 3.283,41</t>
  </si>
  <si>
    <t>Orto R$ 400,00</t>
  </si>
  <si>
    <t>Orto R$ 500,00</t>
  </si>
  <si>
    <t>Orto R$ 600,00</t>
  </si>
  <si>
    <t>Orl R$ 600,00</t>
  </si>
  <si>
    <t>Uro R$ 400,00</t>
  </si>
  <si>
    <t>Uro R$ 500,00</t>
  </si>
  <si>
    <t>Uro R$ 600,00</t>
  </si>
  <si>
    <t>Uro R$ 1.147,75</t>
  </si>
  <si>
    <t>Geral   250</t>
  </si>
  <si>
    <t>Gineco  250</t>
  </si>
  <si>
    <t>MULTS   500</t>
  </si>
  <si>
    <t>Oftalmo 150</t>
  </si>
  <si>
    <t>Ortop   500</t>
  </si>
  <si>
    <t>Orl/Cab 400</t>
  </si>
  <si>
    <t>Uro/Nef 250</t>
  </si>
  <si>
    <t>Produção AIH SC 2023</t>
  </si>
  <si>
    <t>Geral MAC</t>
  </si>
  <si>
    <t>Prêmios</t>
  </si>
  <si>
    <t>Pacotes</t>
  </si>
  <si>
    <t>CNES</t>
  </si>
  <si>
    <t>Fisico</t>
  </si>
  <si>
    <t>Financeiro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</si>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</sst>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7" x14ac:knownFonts="1">
    <font>
      <sz val="10"/>
      <name val="Arial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0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3D69B"/>
        <bgColor rgb="FFCCCCFF"/>
      </patternFill>
    </fill>
    <fill>
      <patternFill patternType="solid">
        <fgColor rgb="FFDBEEF4"/>
        <bgColor rgb="FFEEEEEE"/>
      </patternFill>
    </fill>
    <fill>
      <patternFill patternType="solid">
        <fgColor rgb="FFFF0000"/>
        <bgColor rgb="FF9C0006"/>
      </patternFill>
    </fill>
    <fill>
      <patternFill patternType="solid">
        <fgColor rgb="FFFFFF00"/>
        <bgColor rgb="FFFFFF00"/>
      </patternFill>
    </fill>
    <fill>
      <patternFill patternType="solid">
        <fgColor rgb="FFEEEEEE"/>
        <bgColor rgb="FFDBEEF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1" fontId="0" fillId="0" borderId="1" xfId="0" applyNumberFormat="1" applyBorder="1" applyAlignment="1">
      <alignment horizontal="center"/>
    </xf>
    <xf numFmtId="49" fontId="0" fillId="0" borderId="1" xfId="0" applyNumberFormat="1" applyFont="1" applyBorder="1"/>
    <xf numFmtId="0" fontId="0" fillId="0" borderId="0" xfId="0" applyBorder="1"/>
    <xf numFmtId="0" fontId="0" fillId="0" borderId="2" xfId="0" applyFont="1" applyBorder="1"/>
    <xf numFmtId="0" fontId="3" fillId="0" borderId="0" xfId="0" applyFont="1" applyBorder="1"/>
    <xf numFmtId="0" fontId="3" fillId="0" borderId="1" xfId="0" applyFont="1" applyBorder="1"/>
    <xf numFmtId="0" fontId="0" fillId="0" borderId="0" xfId="0" applyFont="1" applyBorder="1"/>
    <xf numFmtId="0" fontId="0" fillId="0" borderId="0" xfId="0" applyFont="1"/>
    <xf numFmtId="164" fontId="0" fillId="0" borderId="0" xfId="0" applyNumberFormat="1"/>
    <xf numFmtId="0" fontId="4" fillId="0" borderId="3" xfId="0" applyFont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0" fillId="0" borderId="3" xfId="0" applyBorder="1"/>
    <xf numFmtId="0" fontId="0" fillId="0" borderId="3" xfId="0" applyFont="1" applyBorder="1"/>
    <xf numFmtId="0" fontId="0" fillId="6" borderId="3" xfId="0" applyFill="1" applyBorder="1"/>
    <xf numFmtId="164" fontId="0" fillId="6" borderId="3" xfId="0" applyNumberFormat="1" applyFill="1" applyBorder="1"/>
    <xf numFmtId="164" fontId="0" fillId="0" borderId="3" xfId="0" applyNumberFormat="1" applyBorder="1"/>
    <xf numFmtId="0" fontId="5" fillId="0" borderId="3" xfId="0" applyFont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6" fillId="0" borderId="0" xfId="0" applyNumberFormat="1" applyFont="1"/>
    <xf numFmtId="164" fontId="6" fillId="0" borderId="3" xfId="0" applyNumberFormat="1" applyFont="1" applyBorder="1"/>
  </cellXfs>
  <cellStyles count="1">
    <cellStyle name="Normal" xfId="0" builtinId="0"/>
  </cellStyles>
  <dxfs count="1">
    <dxf>
      <font>
        <color rgb="FF9C0006"/>
        <name val="Arial"/>
        <family val="2"/>
        <charset val="1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ES\GEMAS\CAMPANHA%20CIRURGIAS%20ELETIVAS\PROGRAMA%20ESTADUAL%20DECIRURGIAS%20ELETIVAS%202023\Dezembro\HOSPITALAR%20%20Dezembr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v BSIH"/>
      <sheetName val="Gerais MAC"/>
      <sheetName val="SC"/>
      <sheetName val="Pacotes SC"/>
      <sheetName val="Prêmios SC"/>
      <sheetName val="Gerais FAEC"/>
      <sheetName val="MS"/>
      <sheetName val="Pacotes MS"/>
      <sheetName val="Prêmios MS"/>
      <sheetName val="Total Procv"/>
      <sheetName val="Total"/>
      <sheetName val="Planilha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0"/>
  <sheetViews>
    <sheetView zoomScale="90" zoomScaleNormal="90" workbookViewId="0">
      <selection activeCell="G190" sqref="G190"/>
    </sheetView>
  </sheetViews>
  <sheetFormatPr defaultColWidth="11.5703125" defaultRowHeight="12.75" x14ac:dyDescent="0.2"/>
  <sheetData>
    <row r="1" spans="1:6" ht="15" x14ac:dyDescent="0.2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</row>
    <row r="2" spans="1:6" x14ac:dyDescent="0.2">
      <c r="A2" s="6">
        <v>19283</v>
      </c>
      <c r="B2" s="7" t="s">
        <v>6</v>
      </c>
      <c r="C2" s="7" t="s">
        <v>7</v>
      </c>
      <c r="D2" s="7" t="s">
        <v>8</v>
      </c>
      <c r="E2" s="8" t="s">
        <v>9</v>
      </c>
      <c r="F2" s="8" t="s">
        <v>10</v>
      </c>
    </row>
    <row r="3" spans="1:6" x14ac:dyDescent="0.2">
      <c r="A3" s="6">
        <v>19305</v>
      </c>
      <c r="B3" s="7" t="s">
        <v>11</v>
      </c>
      <c r="C3" s="7" t="s">
        <v>12</v>
      </c>
      <c r="D3" s="7" t="s">
        <v>8</v>
      </c>
      <c r="E3" s="8" t="s">
        <v>9</v>
      </c>
      <c r="F3" s="8" t="s">
        <v>10</v>
      </c>
    </row>
    <row r="4" spans="1:6" x14ac:dyDescent="0.2">
      <c r="A4" s="6">
        <v>19402</v>
      </c>
      <c r="B4" s="7" t="s">
        <v>13</v>
      </c>
      <c r="C4" s="7" t="s">
        <v>14</v>
      </c>
      <c r="D4" s="7" t="s">
        <v>8</v>
      </c>
      <c r="E4" s="8" t="s">
        <v>9</v>
      </c>
      <c r="F4" s="8" t="s">
        <v>10</v>
      </c>
    </row>
    <row r="5" spans="1:6" x14ac:dyDescent="0.2">
      <c r="A5" s="6">
        <v>19445</v>
      </c>
      <c r="B5" s="7" t="s">
        <v>15</v>
      </c>
      <c r="C5" s="7" t="s">
        <v>16</v>
      </c>
      <c r="D5" s="7" t="s">
        <v>8</v>
      </c>
      <c r="E5" s="8" t="s">
        <v>9</v>
      </c>
      <c r="F5" s="8" t="s">
        <v>10</v>
      </c>
    </row>
    <row r="6" spans="1:6" x14ac:dyDescent="0.2">
      <c r="A6" s="6">
        <v>2299569</v>
      </c>
      <c r="B6" s="7" t="s">
        <v>17</v>
      </c>
      <c r="C6" s="7" t="s">
        <v>18</v>
      </c>
      <c r="D6" s="7" t="s">
        <v>19</v>
      </c>
      <c r="E6" s="8" t="s">
        <v>20</v>
      </c>
      <c r="F6" s="8" t="s">
        <v>21</v>
      </c>
    </row>
    <row r="7" spans="1:6" x14ac:dyDescent="0.2">
      <c r="A7" s="6">
        <v>2299836</v>
      </c>
      <c r="B7" s="7" t="s">
        <v>22</v>
      </c>
      <c r="C7" s="7" t="s">
        <v>23</v>
      </c>
      <c r="D7" s="7" t="s">
        <v>24</v>
      </c>
      <c r="E7" s="8" t="s">
        <v>20</v>
      </c>
      <c r="F7" s="8" t="s">
        <v>21</v>
      </c>
    </row>
    <row r="8" spans="1:6" x14ac:dyDescent="0.2">
      <c r="A8" s="6">
        <v>2300184</v>
      </c>
      <c r="B8" s="7" t="s">
        <v>25</v>
      </c>
      <c r="C8" s="7" t="s">
        <v>26</v>
      </c>
      <c r="D8" s="7" t="s">
        <v>27</v>
      </c>
      <c r="E8" s="8" t="s">
        <v>28</v>
      </c>
      <c r="F8" s="8" t="s">
        <v>29</v>
      </c>
    </row>
    <row r="9" spans="1:6" x14ac:dyDescent="0.2">
      <c r="A9" s="6">
        <v>2300435</v>
      </c>
      <c r="B9" s="7" t="s">
        <v>30</v>
      </c>
      <c r="C9" s="7" t="s">
        <v>31</v>
      </c>
      <c r="D9" s="7" t="s">
        <v>32</v>
      </c>
      <c r="E9" s="8" t="s">
        <v>28</v>
      </c>
      <c r="F9" s="8" t="s">
        <v>33</v>
      </c>
    </row>
    <row r="10" spans="1:6" x14ac:dyDescent="0.2">
      <c r="A10" s="6">
        <v>2300478</v>
      </c>
      <c r="B10" s="7" t="s">
        <v>34</v>
      </c>
      <c r="C10" s="7" t="s">
        <v>35</v>
      </c>
      <c r="D10" s="7" t="s">
        <v>36</v>
      </c>
      <c r="E10" s="8" t="s">
        <v>28</v>
      </c>
      <c r="F10" s="8" t="s">
        <v>33</v>
      </c>
    </row>
    <row r="11" spans="1:6" x14ac:dyDescent="0.2">
      <c r="A11" s="6">
        <v>2300486</v>
      </c>
      <c r="B11" s="7" t="s">
        <v>37</v>
      </c>
      <c r="C11" s="7" t="s">
        <v>38</v>
      </c>
      <c r="D11" s="7" t="s">
        <v>39</v>
      </c>
      <c r="E11" s="8" t="s">
        <v>28</v>
      </c>
      <c r="F11" s="8" t="s">
        <v>33</v>
      </c>
    </row>
    <row r="12" spans="1:6" x14ac:dyDescent="0.2">
      <c r="A12" s="6">
        <v>2300516</v>
      </c>
      <c r="B12" s="7" t="s">
        <v>40</v>
      </c>
      <c r="C12" s="7" t="s">
        <v>41</v>
      </c>
      <c r="D12" s="7" t="s">
        <v>42</v>
      </c>
      <c r="E12" s="8" t="s">
        <v>28</v>
      </c>
      <c r="F12" s="8" t="s">
        <v>33</v>
      </c>
    </row>
    <row r="13" spans="1:6" x14ac:dyDescent="0.2">
      <c r="A13" s="6">
        <v>2300850</v>
      </c>
      <c r="B13" s="7" t="s">
        <v>43</v>
      </c>
      <c r="C13" s="7" t="s">
        <v>44</v>
      </c>
      <c r="D13" s="7" t="s">
        <v>45</v>
      </c>
      <c r="E13" s="8" t="s">
        <v>28</v>
      </c>
      <c r="F13" s="8" t="s">
        <v>33</v>
      </c>
    </row>
    <row r="14" spans="1:6" x14ac:dyDescent="0.2">
      <c r="A14" s="6">
        <v>2300885</v>
      </c>
      <c r="B14" s="7" t="s">
        <v>46</v>
      </c>
      <c r="C14" s="7" t="s">
        <v>47</v>
      </c>
      <c r="D14" s="7" t="s">
        <v>48</v>
      </c>
      <c r="E14" s="8" t="s">
        <v>28</v>
      </c>
      <c r="F14" s="8" t="s">
        <v>33</v>
      </c>
    </row>
    <row r="15" spans="1:6" x14ac:dyDescent="0.2">
      <c r="A15" s="6">
        <v>2301830</v>
      </c>
      <c r="B15" s="7" t="s">
        <v>49</v>
      </c>
      <c r="C15" s="7" t="s">
        <v>50</v>
      </c>
      <c r="D15" s="7" t="s">
        <v>51</v>
      </c>
      <c r="E15" s="8" t="s">
        <v>28</v>
      </c>
      <c r="F15" s="8" t="s">
        <v>52</v>
      </c>
    </row>
    <row r="16" spans="1:6" x14ac:dyDescent="0.2">
      <c r="A16" s="6">
        <v>2302101</v>
      </c>
      <c r="B16" s="7" t="s">
        <v>53</v>
      </c>
      <c r="C16" s="7" t="s">
        <v>54</v>
      </c>
      <c r="D16" s="7" t="s">
        <v>55</v>
      </c>
      <c r="E16" s="8" t="s">
        <v>28</v>
      </c>
      <c r="F16" s="8" t="s">
        <v>52</v>
      </c>
    </row>
    <row r="17" spans="1:6" x14ac:dyDescent="0.2">
      <c r="A17" s="6">
        <v>2302500</v>
      </c>
      <c r="B17" s="7" t="s">
        <v>56</v>
      </c>
      <c r="C17" s="7" t="s">
        <v>57</v>
      </c>
      <c r="D17" s="7" t="s">
        <v>58</v>
      </c>
      <c r="E17" s="8" t="s">
        <v>28</v>
      </c>
      <c r="F17" s="8" t="s">
        <v>52</v>
      </c>
    </row>
    <row r="18" spans="1:6" x14ac:dyDescent="0.2">
      <c r="A18" s="6">
        <v>2302543</v>
      </c>
      <c r="B18" s="7" t="s">
        <v>59</v>
      </c>
      <c r="C18" s="7" t="s">
        <v>60</v>
      </c>
      <c r="D18" s="7" t="s">
        <v>61</v>
      </c>
      <c r="E18" s="8" t="s">
        <v>28</v>
      </c>
      <c r="F18" s="8" t="s">
        <v>52</v>
      </c>
    </row>
    <row r="19" spans="1:6" x14ac:dyDescent="0.2">
      <c r="A19" s="6">
        <v>2302748</v>
      </c>
      <c r="B19" s="7" t="s">
        <v>62</v>
      </c>
      <c r="C19" s="7" t="s">
        <v>63</v>
      </c>
      <c r="D19" s="7" t="s">
        <v>64</v>
      </c>
      <c r="E19" s="8" t="s">
        <v>28</v>
      </c>
      <c r="F19" s="8" t="s">
        <v>52</v>
      </c>
    </row>
    <row r="20" spans="1:6" x14ac:dyDescent="0.2">
      <c r="A20" s="6">
        <v>2302780</v>
      </c>
      <c r="B20" s="7" t="s">
        <v>65</v>
      </c>
      <c r="C20" s="7" t="s">
        <v>66</v>
      </c>
      <c r="D20" s="7" t="s">
        <v>67</v>
      </c>
      <c r="E20" s="8" t="s">
        <v>28</v>
      </c>
      <c r="F20" s="8" t="s">
        <v>52</v>
      </c>
    </row>
    <row r="21" spans="1:6" x14ac:dyDescent="0.2">
      <c r="A21" s="6">
        <v>2302950</v>
      </c>
      <c r="B21" s="7" t="s">
        <v>68</v>
      </c>
      <c r="C21" s="7" t="s">
        <v>69</v>
      </c>
      <c r="D21" s="7" t="s">
        <v>70</v>
      </c>
      <c r="E21" s="8" t="s">
        <v>9</v>
      </c>
      <c r="F21" s="8" t="s">
        <v>10</v>
      </c>
    </row>
    <row r="22" spans="1:6" x14ac:dyDescent="0.2">
      <c r="A22" s="6">
        <v>2302969</v>
      </c>
      <c r="B22" s="7" t="s">
        <v>71</v>
      </c>
      <c r="C22" s="7" t="s">
        <v>72</v>
      </c>
      <c r="D22" s="7" t="s">
        <v>73</v>
      </c>
      <c r="E22" s="8" t="s">
        <v>9</v>
      </c>
      <c r="F22" s="8" t="s">
        <v>10</v>
      </c>
    </row>
    <row r="23" spans="1:6" x14ac:dyDescent="0.2">
      <c r="A23" s="6">
        <v>2303167</v>
      </c>
      <c r="B23" s="7" t="s">
        <v>74</v>
      </c>
      <c r="C23" s="7" t="s">
        <v>75</v>
      </c>
      <c r="D23" s="7" t="s">
        <v>76</v>
      </c>
      <c r="E23" s="8" t="s">
        <v>77</v>
      </c>
      <c r="F23" s="8" t="s">
        <v>78</v>
      </c>
    </row>
    <row r="24" spans="1:6" x14ac:dyDescent="0.2">
      <c r="A24" s="6">
        <v>2303892</v>
      </c>
      <c r="B24" s="7" t="s">
        <v>79</v>
      </c>
      <c r="C24" s="7" t="s">
        <v>80</v>
      </c>
      <c r="D24" s="7" t="s">
        <v>81</v>
      </c>
      <c r="E24" s="8" t="s">
        <v>28</v>
      </c>
      <c r="F24" s="8" t="s">
        <v>82</v>
      </c>
    </row>
    <row r="25" spans="1:6" x14ac:dyDescent="0.2">
      <c r="A25" s="6">
        <v>2304155</v>
      </c>
      <c r="B25" s="7" t="s">
        <v>83</v>
      </c>
      <c r="C25" s="7" t="s">
        <v>84</v>
      </c>
      <c r="D25" s="7" t="s">
        <v>85</v>
      </c>
      <c r="E25" s="8" t="s">
        <v>28</v>
      </c>
      <c r="F25" s="8" t="s">
        <v>82</v>
      </c>
    </row>
    <row r="26" spans="1:6" x14ac:dyDescent="0.2">
      <c r="A26" s="6">
        <v>2305097</v>
      </c>
      <c r="B26" s="7" t="s">
        <v>86</v>
      </c>
      <c r="C26" s="7" t="s">
        <v>87</v>
      </c>
      <c r="D26" s="7" t="s">
        <v>88</v>
      </c>
      <c r="E26" s="8" t="s">
        <v>20</v>
      </c>
      <c r="F26" s="8" t="s">
        <v>21</v>
      </c>
    </row>
    <row r="27" spans="1:6" x14ac:dyDescent="0.2">
      <c r="A27" s="6">
        <v>2305534</v>
      </c>
      <c r="B27" s="7" t="s">
        <v>89</v>
      </c>
      <c r="C27" s="7" t="s">
        <v>90</v>
      </c>
      <c r="D27" s="7" t="s">
        <v>91</v>
      </c>
      <c r="E27" s="8" t="s">
        <v>20</v>
      </c>
      <c r="F27" s="8" t="s">
        <v>21</v>
      </c>
    </row>
    <row r="28" spans="1:6" x14ac:dyDescent="0.2">
      <c r="A28" s="6">
        <v>2305623</v>
      </c>
      <c r="B28" s="7" t="s">
        <v>92</v>
      </c>
      <c r="C28" s="7" t="s">
        <v>93</v>
      </c>
      <c r="D28" s="7" t="s">
        <v>94</v>
      </c>
      <c r="E28" s="8" t="s">
        <v>20</v>
      </c>
      <c r="F28" s="8" t="s">
        <v>21</v>
      </c>
    </row>
    <row r="29" spans="1:6" x14ac:dyDescent="0.2">
      <c r="A29" s="6">
        <v>2306336</v>
      </c>
      <c r="B29" s="7" t="s">
        <v>95</v>
      </c>
      <c r="C29" s="7" t="s">
        <v>96</v>
      </c>
      <c r="D29" s="7" t="s">
        <v>97</v>
      </c>
      <c r="E29" s="8" t="s">
        <v>98</v>
      </c>
      <c r="F29" s="8" t="s">
        <v>99</v>
      </c>
    </row>
    <row r="30" spans="1:6" x14ac:dyDescent="0.2">
      <c r="A30" s="6">
        <v>2306344</v>
      </c>
      <c r="B30" s="7" t="s">
        <v>100</v>
      </c>
      <c r="C30" s="7" t="s">
        <v>101</v>
      </c>
      <c r="D30" s="7" t="s">
        <v>97</v>
      </c>
      <c r="E30" s="8" t="s">
        <v>98</v>
      </c>
      <c r="F30" s="8" t="s">
        <v>99</v>
      </c>
    </row>
    <row r="31" spans="1:6" x14ac:dyDescent="0.2">
      <c r="A31" s="6">
        <v>2377160</v>
      </c>
      <c r="B31" s="7" t="s">
        <v>102</v>
      </c>
      <c r="C31" s="7" t="s">
        <v>103</v>
      </c>
      <c r="D31" s="7" t="s">
        <v>104</v>
      </c>
      <c r="E31" s="8" t="s">
        <v>105</v>
      </c>
      <c r="F31" s="8" t="s">
        <v>106</v>
      </c>
    </row>
    <row r="32" spans="1:6" x14ac:dyDescent="0.2">
      <c r="A32" s="6">
        <v>2377187</v>
      </c>
      <c r="B32" s="7" t="s">
        <v>107</v>
      </c>
      <c r="C32" s="7" t="s">
        <v>108</v>
      </c>
      <c r="D32" s="7" t="s">
        <v>109</v>
      </c>
      <c r="E32" s="8" t="s">
        <v>105</v>
      </c>
      <c r="F32" s="8" t="s">
        <v>106</v>
      </c>
    </row>
    <row r="33" spans="1:6" x14ac:dyDescent="0.2">
      <c r="A33" s="6">
        <v>2377225</v>
      </c>
      <c r="B33" s="7" t="s">
        <v>110</v>
      </c>
      <c r="C33" s="7" t="s">
        <v>111</v>
      </c>
      <c r="D33" s="7" t="s">
        <v>112</v>
      </c>
      <c r="E33" s="8" t="s">
        <v>105</v>
      </c>
      <c r="F33" s="8" t="s">
        <v>106</v>
      </c>
    </row>
    <row r="34" spans="1:6" x14ac:dyDescent="0.2">
      <c r="A34" s="6">
        <v>2377330</v>
      </c>
      <c r="B34" s="7" t="s">
        <v>113</v>
      </c>
      <c r="C34" s="7" t="s">
        <v>114</v>
      </c>
      <c r="D34" s="7" t="s">
        <v>115</v>
      </c>
      <c r="E34" s="8" t="s">
        <v>105</v>
      </c>
      <c r="F34" s="8" t="s">
        <v>106</v>
      </c>
    </row>
    <row r="35" spans="1:6" x14ac:dyDescent="0.2">
      <c r="A35" s="6">
        <v>2377373</v>
      </c>
      <c r="B35" s="7" t="s">
        <v>116</v>
      </c>
      <c r="C35" s="7" t="s">
        <v>117</v>
      </c>
      <c r="D35" s="7" t="s">
        <v>118</v>
      </c>
      <c r="E35" s="8" t="s">
        <v>105</v>
      </c>
      <c r="F35" s="8" t="s">
        <v>106</v>
      </c>
    </row>
    <row r="36" spans="1:6" x14ac:dyDescent="0.2">
      <c r="A36" s="6">
        <v>2377462</v>
      </c>
      <c r="B36" s="7" t="s">
        <v>119</v>
      </c>
      <c r="C36" s="7" t="s">
        <v>120</v>
      </c>
      <c r="D36" s="7" t="s">
        <v>121</v>
      </c>
      <c r="E36" s="8" t="s">
        <v>105</v>
      </c>
      <c r="F36" s="8" t="s">
        <v>106</v>
      </c>
    </row>
    <row r="37" spans="1:6" x14ac:dyDescent="0.2">
      <c r="A37" s="6">
        <v>2377616</v>
      </c>
      <c r="B37" s="7" t="s">
        <v>122</v>
      </c>
      <c r="C37" s="7" t="s">
        <v>123</v>
      </c>
      <c r="D37" s="7" t="s">
        <v>124</v>
      </c>
      <c r="E37" s="8" t="s">
        <v>105</v>
      </c>
      <c r="F37" s="8" t="s">
        <v>106</v>
      </c>
    </row>
    <row r="38" spans="1:6" x14ac:dyDescent="0.2">
      <c r="A38" s="6">
        <v>2377632</v>
      </c>
      <c r="B38" s="7" t="s">
        <v>125</v>
      </c>
      <c r="C38" s="7" t="s">
        <v>126</v>
      </c>
      <c r="D38" s="7" t="s">
        <v>127</v>
      </c>
      <c r="E38" s="8" t="s">
        <v>105</v>
      </c>
      <c r="F38" s="8" t="s">
        <v>106</v>
      </c>
    </row>
    <row r="39" spans="1:6" x14ac:dyDescent="0.2">
      <c r="A39" s="6">
        <v>2377659</v>
      </c>
      <c r="B39" s="7" t="s">
        <v>128</v>
      </c>
      <c r="C39" s="7" t="s">
        <v>129</v>
      </c>
      <c r="D39" s="7" t="s">
        <v>130</v>
      </c>
      <c r="E39" s="8" t="s">
        <v>105</v>
      </c>
      <c r="F39" s="8" t="s">
        <v>106</v>
      </c>
    </row>
    <row r="40" spans="1:6" x14ac:dyDescent="0.2">
      <c r="A40" s="6">
        <v>2377829</v>
      </c>
      <c r="B40" s="7" t="s">
        <v>131</v>
      </c>
      <c r="C40" s="7" t="s">
        <v>132</v>
      </c>
      <c r="D40" s="7" t="s">
        <v>133</v>
      </c>
      <c r="E40" s="8" t="s">
        <v>105</v>
      </c>
      <c r="F40" s="8" t="s">
        <v>106</v>
      </c>
    </row>
    <row r="41" spans="1:6" x14ac:dyDescent="0.2">
      <c r="A41" s="6">
        <v>2378000</v>
      </c>
      <c r="B41" s="7" t="s">
        <v>134</v>
      </c>
      <c r="C41" s="7" t="s">
        <v>135</v>
      </c>
      <c r="D41" s="7" t="s">
        <v>136</v>
      </c>
      <c r="E41" s="8" t="s">
        <v>105</v>
      </c>
      <c r="F41" s="8" t="s">
        <v>106</v>
      </c>
    </row>
    <row r="42" spans="1:6" x14ac:dyDescent="0.2">
      <c r="A42" s="6">
        <v>2378108</v>
      </c>
      <c r="B42" s="7" t="s">
        <v>137</v>
      </c>
      <c r="C42" s="7" t="s">
        <v>138</v>
      </c>
      <c r="D42" s="7" t="s">
        <v>139</v>
      </c>
      <c r="E42" s="8" t="s">
        <v>140</v>
      </c>
      <c r="F42" s="8" t="s">
        <v>141</v>
      </c>
    </row>
    <row r="43" spans="1:6" x14ac:dyDescent="0.2">
      <c r="A43" s="6">
        <v>2378116</v>
      </c>
      <c r="B43" s="7" t="s">
        <v>142</v>
      </c>
      <c r="C43" s="7" t="s">
        <v>143</v>
      </c>
      <c r="D43" s="7" t="s">
        <v>144</v>
      </c>
      <c r="E43" s="8" t="s">
        <v>140</v>
      </c>
      <c r="F43" s="8" t="s">
        <v>141</v>
      </c>
    </row>
    <row r="44" spans="1:6" x14ac:dyDescent="0.2">
      <c r="A44" s="6">
        <v>2378140</v>
      </c>
      <c r="B44" s="7" t="s">
        <v>145</v>
      </c>
      <c r="C44" s="7" t="s">
        <v>146</v>
      </c>
      <c r="D44" s="7" t="s">
        <v>147</v>
      </c>
      <c r="E44" s="8" t="s">
        <v>140</v>
      </c>
      <c r="F44" s="8" t="s">
        <v>141</v>
      </c>
    </row>
    <row r="45" spans="1:6" x14ac:dyDescent="0.2">
      <c r="A45" s="6">
        <v>2378167</v>
      </c>
      <c r="B45" s="7" t="s">
        <v>148</v>
      </c>
      <c r="C45" s="7" t="s">
        <v>149</v>
      </c>
      <c r="D45" s="7" t="s">
        <v>150</v>
      </c>
      <c r="E45" s="8" t="s">
        <v>140</v>
      </c>
      <c r="F45" s="8" t="s">
        <v>141</v>
      </c>
    </row>
    <row r="46" spans="1:6" x14ac:dyDescent="0.2">
      <c r="A46" s="6">
        <v>2378175</v>
      </c>
      <c r="B46" s="7" t="s">
        <v>151</v>
      </c>
      <c r="C46" s="7" t="s">
        <v>152</v>
      </c>
      <c r="D46" s="7" t="s">
        <v>153</v>
      </c>
      <c r="E46" s="8" t="s">
        <v>140</v>
      </c>
      <c r="F46" s="8" t="s">
        <v>141</v>
      </c>
    </row>
    <row r="47" spans="1:6" x14ac:dyDescent="0.2">
      <c r="A47" s="6">
        <v>2378183</v>
      </c>
      <c r="B47" s="7" t="s">
        <v>154</v>
      </c>
      <c r="C47" s="7" t="s">
        <v>155</v>
      </c>
      <c r="D47" s="7" t="s">
        <v>156</v>
      </c>
      <c r="E47" s="8" t="s">
        <v>140</v>
      </c>
      <c r="F47" s="8" t="s">
        <v>141</v>
      </c>
    </row>
    <row r="48" spans="1:6" x14ac:dyDescent="0.2">
      <c r="A48" s="6">
        <v>2378213</v>
      </c>
      <c r="B48" s="7" t="s">
        <v>157</v>
      </c>
      <c r="C48" s="7" t="s">
        <v>158</v>
      </c>
      <c r="D48" s="7" t="s">
        <v>159</v>
      </c>
      <c r="E48" s="8" t="s">
        <v>140</v>
      </c>
      <c r="F48" s="8" t="s">
        <v>141</v>
      </c>
    </row>
    <row r="49" spans="1:6" x14ac:dyDescent="0.2">
      <c r="A49" s="6">
        <v>2378809</v>
      </c>
      <c r="B49" s="7" t="s">
        <v>160</v>
      </c>
      <c r="C49" s="7" t="s">
        <v>161</v>
      </c>
      <c r="D49" s="7" t="s">
        <v>162</v>
      </c>
      <c r="E49" s="8" t="s">
        <v>140</v>
      </c>
      <c r="F49" s="8" t="s">
        <v>141</v>
      </c>
    </row>
    <row r="50" spans="1:6" x14ac:dyDescent="0.2">
      <c r="A50" s="6">
        <v>2378876</v>
      </c>
      <c r="B50" s="7" t="s">
        <v>163</v>
      </c>
      <c r="C50" s="7" t="s">
        <v>164</v>
      </c>
      <c r="D50" s="7" t="s">
        <v>165</v>
      </c>
      <c r="E50" s="8" t="s">
        <v>140</v>
      </c>
      <c r="F50" s="8" t="s">
        <v>141</v>
      </c>
    </row>
    <row r="51" spans="1:6" x14ac:dyDescent="0.2">
      <c r="A51" s="6">
        <v>2379163</v>
      </c>
      <c r="B51" s="7" t="s">
        <v>166</v>
      </c>
      <c r="C51" s="7" t="s">
        <v>167</v>
      </c>
      <c r="D51" s="7" t="s">
        <v>168</v>
      </c>
      <c r="E51" s="8" t="s">
        <v>98</v>
      </c>
      <c r="F51" s="8" t="s">
        <v>169</v>
      </c>
    </row>
    <row r="52" spans="1:6" x14ac:dyDescent="0.2">
      <c r="A52" s="6">
        <v>2379333</v>
      </c>
      <c r="B52" s="7" t="s">
        <v>170</v>
      </c>
      <c r="C52" s="7" t="s">
        <v>171</v>
      </c>
      <c r="D52" s="7" t="s">
        <v>172</v>
      </c>
      <c r="E52" s="8" t="s">
        <v>98</v>
      </c>
      <c r="F52" s="8" t="s">
        <v>169</v>
      </c>
    </row>
    <row r="53" spans="1:6" x14ac:dyDescent="0.2">
      <c r="A53" s="6">
        <v>2379341</v>
      </c>
      <c r="B53" s="7" t="s">
        <v>173</v>
      </c>
      <c r="C53" s="7" t="s">
        <v>174</v>
      </c>
      <c r="D53" s="7" t="s">
        <v>172</v>
      </c>
      <c r="E53" s="8" t="s">
        <v>98</v>
      </c>
      <c r="F53" s="8" t="s">
        <v>169</v>
      </c>
    </row>
    <row r="54" spans="1:6" x14ac:dyDescent="0.2">
      <c r="A54" s="6">
        <v>2379627</v>
      </c>
      <c r="B54" s="7" t="s">
        <v>175</v>
      </c>
      <c r="C54" s="7" t="s">
        <v>176</v>
      </c>
      <c r="D54" s="7" t="s">
        <v>177</v>
      </c>
      <c r="E54" s="8" t="s">
        <v>105</v>
      </c>
      <c r="F54" s="8" t="s">
        <v>106</v>
      </c>
    </row>
    <row r="55" spans="1:6" x14ac:dyDescent="0.2">
      <c r="A55" s="6">
        <v>2379767</v>
      </c>
      <c r="B55" s="7" t="s">
        <v>178</v>
      </c>
      <c r="C55" s="7" t="s">
        <v>179</v>
      </c>
      <c r="D55" s="7" t="s">
        <v>180</v>
      </c>
      <c r="E55" s="8" t="s">
        <v>28</v>
      </c>
      <c r="F55" s="8" t="s">
        <v>29</v>
      </c>
    </row>
    <row r="56" spans="1:6" x14ac:dyDescent="0.2">
      <c r="A56" s="6">
        <v>2379953</v>
      </c>
      <c r="B56" s="7" t="s">
        <v>181</v>
      </c>
      <c r="C56" s="7" t="s">
        <v>182</v>
      </c>
      <c r="D56" s="7" t="s">
        <v>183</v>
      </c>
      <c r="E56" s="8" t="s">
        <v>28</v>
      </c>
      <c r="F56" s="8" t="s">
        <v>29</v>
      </c>
    </row>
    <row r="57" spans="1:6" x14ac:dyDescent="0.2">
      <c r="A57" s="6">
        <v>2380129</v>
      </c>
      <c r="B57" s="7" t="s">
        <v>184</v>
      </c>
      <c r="C57" s="7" t="s">
        <v>185</v>
      </c>
      <c r="D57" s="7" t="s">
        <v>186</v>
      </c>
      <c r="E57" s="8" t="s">
        <v>28</v>
      </c>
      <c r="F57" s="8" t="s">
        <v>52</v>
      </c>
    </row>
    <row r="58" spans="1:6" x14ac:dyDescent="0.2">
      <c r="A58" s="6">
        <v>2380188</v>
      </c>
      <c r="B58" s="7" t="s">
        <v>187</v>
      </c>
      <c r="C58" s="7" t="s">
        <v>188</v>
      </c>
      <c r="D58" s="7" t="s">
        <v>189</v>
      </c>
      <c r="E58" s="8" t="s">
        <v>28</v>
      </c>
      <c r="F58" s="8" t="s">
        <v>29</v>
      </c>
    </row>
    <row r="59" spans="1:6" x14ac:dyDescent="0.2">
      <c r="A59" s="6">
        <v>2380331</v>
      </c>
      <c r="B59" s="7" t="s">
        <v>190</v>
      </c>
      <c r="C59" s="7" t="s">
        <v>191</v>
      </c>
      <c r="D59" s="7" t="s">
        <v>192</v>
      </c>
      <c r="E59" s="8" t="s">
        <v>28</v>
      </c>
      <c r="F59" s="8" t="s">
        <v>29</v>
      </c>
    </row>
    <row r="60" spans="1:6" x14ac:dyDescent="0.2">
      <c r="A60" s="6">
        <v>2385880</v>
      </c>
      <c r="B60" s="7" t="s">
        <v>193</v>
      </c>
      <c r="C60" s="7" t="s">
        <v>194</v>
      </c>
      <c r="D60" s="7" t="s">
        <v>195</v>
      </c>
      <c r="E60" s="8" t="s">
        <v>20</v>
      </c>
      <c r="F60" s="8" t="s">
        <v>196</v>
      </c>
    </row>
    <row r="61" spans="1:6" x14ac:dyDescent="0.2">
      <c r="A61" s="6">
        <v>2386038</v>
      </c>
      <c r="B61" s="7" t="s">
        <v>197</v>
      </c>
      <c r="C61" s="7" t="s">
        <v>198</v>
      </c>
      <c r="D61" s="7" t="s">
        <v>199</v>
      </c>
      <c r="E61" s="8" t="s">
        <v>20</v>
      </c>
      <c r="F61" s="8" t="s">
        <v>196</v>
      </c>
    </row>
    <row r="62" spans="1:6" x14ac:dyDescent="0.2">
      <c r="A62" s="6">
        <v>2410834</v>
      </c>
      <c r="B62" s="7" t="s">
        <v>200</v>
      </c>
      <c r="C62" s="7" t="s">
        <v>201</v>
      </c>
      <c r="D62" s="7" t="s">
        <v>202</v>
      </c>
      <c r="E62" s="8" t="s">
        <v>140</v>
      </c>
      <c r="F62" s="8" t="s">
        <v>203</v>
      </c>
    </row>
    <row r="63" spans="1:6" x14ac:dyDescent="0.2">
      <c r="A63" s="6">
        <v>2411164</v>
      </c>
      <c r="B63" s="7" t="s">
        <v>204</v>
      </c>
      <c r="C63" s="7" t="s">
        <v>205</v>
      </c>
      <c r="D63" s="7" t="s">
        <v>206</v>
      </c>
      <c r="E63" s="8" t="s">
        <v>140</v>
      </c>
      <c r="F63" s="8" t="s">
        <v>203</v>
      </c>
    </row>
    <row r="64" spans="1:6" x14ac:dyDescent="0.2">
      <c r="A64" s="6">
        <v>2411245</v>
      </c>
      <c r="B64" s="7" t="s">
        <v>207</v>
      </c>
      <c r="C64" s="7" t="s">
        <v>208</v>
      </c>
      <c r="D64" s="7" t="s">
        <v>209</v>
      </c>
      <c r="E64" s="8" t="s">
        <v>140</v>
      </c>
      <c r="F64" s="8" t="s">
        <v>203</v>
      </c>
    </row>
    <row r="65" spans="1:6" x14ac:dyDescent="0.2">
      <c r="A65" s="6">
        <v>2411393</v>
      </c>
      <c r="B65" s="7" t="s">
        <v>210</v>
      </c>
      <c r="C65" s="7" t="s">
        <v>211</v>
      </c>
      <c r="D65" s="7" t="s">
        <v>212</v>
      </c>
      <c r="E65" s="8" t="s">
        <v>140</v>
      </c>
      <c r="F65" s="8" t="s">
        <v>203</v>
      </c>
    </row>
    <row r="66" spans="1:6" x14ac:dyDescent="0.2">
      <c r="A66" s="6">
        <v>2411415</v>
      </c>
      <c r="B66" s="7" t="s">
        <v>213</v>
      </c>
      <c r="C66" s="7" t="s">
        <v>214</v>
      </c>
      <c r="D66" s="7" t="s">
        <v>215</v>
      </c>
      <c r="E66" s="8" t="s">
        <v>140</v>
      </c>
      <c r="F66" s="8" t="s">
        <v>203</v>
      </c>
    </row>
    <row r="67" spans="1:6" x14ac:dyDescent="0.2">
      <c r="A67" s="6">
        <v>2418177</v>
      </c>
      <c r="B67" s="7" t="s">
        <v>79</v>
      </c>
      <c r="C67" s="7" t="s">
        <v>216</v>
      </c>
      <c r="D67" s="7" t="s">
        <v>217</v>
      </c>
      <c r="E67" s="8" t="s">
        <v>9</v>
      </c>
      <c r="F67" s="8" t="s">
        <v>10</v>
      </c>
    </row>
    <row r="68" spans="1:6" x14ac:dyDescent="0.2">
      <c r="A68" s="6">
        <v>2418304</v>
      </c>
      <c r="B68" s="7" t="s">
        <v>218</v>
      </c>
      <c r="C68" s="7" t="s">
        <v>219</v>
      </c>
      <c r="D68" s="7" t="s">
        <v>220</v>
      </c>
      <c r="E68" s="8" t="s">
        <v>9</v>
      </c>
      <c r="F68" s="8" t="s">
        <v>10</v>
      </c>
    </row>
    <row r="69" spans="1:6" x14ac:dyDescent="0.2">
      <c r="A69" s="6">
        <v>2418630</v>
      </c>
      <c r="B69" s="7" t="s">
        <v>221</v>
      </c>
      <c r="C69" s="7" t="s">
        <v>222</v>
      </c>
      <c r="D69" s="7" t="s">
        <v>223</v>
      </c>
      <c r="E69" s="8" t="s">
        <v>9</v>
      </c>
      <c r="F69" s="8" t="s">
        <v>10</v>
      </c>
    </row>
    <row r="70" spans="1:6" x14ac:dyDescent="0.2">
      <c r="A70" s="6">
        <v>2418967</v>
      </c>
      <c r="B70" s="7" t="s">
        <v>224</v>
      </c>
      <c r="C70" s="7" t="s">
        <v>225</v>
      </c>
      <c r="D70" s="7" t="s">
        <v>226</v>
      </c>
      <c r="E70" s="8" t="s">
        <v>9</v>
      </c>
      <c r="F70" s="8" t="s">
        <v>10</v>
      </c>
    </row>
    <row r="71" spans="1:6" x14ac:dyDescent="0.2">
      <c r="A71" s="6">
        <v>2419246</v>
      </c>
      <c r="B71" s="7" t="s">
        <v>227</v>
      </c>
      <c r="C71" s="7" t="s">
        <v>228</v>
      </c>
      <c r="D71" s="7" t="s">
        <v>229</v>
      </c>
      <c r="E71" s="8" t="s">
        <v>20</v>
      </c>
      <c r="F71" s="8" t="s">
        <v>230</v>
      </c>
    </row>
    <row r="72" spans="1:6" x14ac:dyDescent="0.2">
      <c r="A72" s="6">
        <v>2419378</v>
      </c>
      <c r="B72" s="7" t="s">
        <v>231</v>
      </c>
      <c r="C72" s="7" t="s">
        <v>232</v>
      </c>
      <c r="D72" s="7" t="s">
        <v>233</v>
      </c>
      <c r="E72" s="8" t="s">
        <v>20</v>
      </c>
      <c r="F72" s="8" t="s">
        <v>230</v>
      </c>
    </row>
    <row r="73" spans="1:6" x14ac:dyDescent="0.2">
      <c r="A73" s="6">
        <v>2419653</v>
      </c>
      <c r="B73" s="7" t="s">
        <v>234</v>
      </c>
      <c r="C73" s="7" t="s">
        <v>235</v>
      </c>
      <c r="D73" s="7" t="s">
        <v>236</v>
      </c>
      <c r="E73" s="8" t="s">
        <v>20</v>
      </c>
      <c r="F73" s="8" t="s">
        <v>230</v>
      </c>
    </row>
    <row r="74" spans="1:6" x14ac:dyDescent="0.2">
      <c r="A74" s="6">
        <v>2420015</v>
      </c>
      <c r="B74" s="7" t="s">
        <v>237</v>
      </c>
      <c r="C74" s="7" t="s">
        <v>238</v>
      </c>
      <c r="D74" s="7" t="s">
        <v>239</v>
      </c>
      <c r="E74" s="8" t="s">
        <v>20</v>
      </c>
      <c r="F74" s="8" t="s">
        <v>230</v>
      </c>
    </row>
    <row r="75" spans="1:6" x14ac:dyDescent="0.2">
      <c r="A75" s="6">
        <v>2436450</v>
      </c>
      <c r="B75" s="7" t="s">
        <v>240</v>
      </c>
      <c r="C75" s="7" t="s">
        <v>241</v>
      </c>
      <c r="D75" s="7" t="s">
        <v>242</v>
      </c>
      <c r="E75" s="8" t="s">
        <v>98</v>
      </c>
      <c r="F75" s="8" t="s">
        <v>243</v>
      </c>
    </row>
    <row r="76" spans="1:6" x14ac:dyDescent="0.2">
      <c r="A76" s="6">
        <v>2436469</v>
      </c>
      <c r="B76" s="7" t="s">
        <v>244</v>
      </c>
      <c r="C76" s="7" t="s">
        <v>245</v>
      </c>
      <c r="D76" s="7" t="s">
        <v>242</v>
      </c>
      <c r="E76" s="8" t="s">
        <v>98</v>
      </c>
      <c r="F76" s="8" t="s">
        <v>243</v>
      </c>
    </row>
    <row r="77" spans="1:6" x14ac:dyDescent="0.2">
      <c r="A77" s="6">
        <v>2436477</v>
      </c>
      <c r="B77" s="7" t="s">
        <v>246</v>
      </c>
      <c r="C77" s="7" t="s">
        <v>247</v>
      </c>
      <c r="D77" s="7" t="s">
        <v>242</v>
      </c>
      <c r="E77" s="8" t="s">
        <v>98</v>
      </c>
      <c r="F77" s="8" t="s">
        <v>243</v>
      </c>
    </row>
    <row r="78" spans="1:6" x14ac:dyDescent="0.2">
      <c r="A78" s="6">
        <v>2490935</v>
      </c>
      <c r="B78" s="7" t="s">
        <v>248</v>
      </c>
      <c r="C78" s="7" t="s">
        <v>249</v>
      </c>
      <c r="D78" s="7" t="s">
        <v>250</v>
      </c>
      <c r="E78" s="8" t="s">
        <v>98</v>
      </c>
      <c r="F78" s="8" t="s">
        <v>169</v>
      </c>
    </row>
    <row r="79" spans="1:6" x14ac:dyDescent="0.2">
      <c r="A79" s="6">
        <v>2491249</v>
      </c>
      <c r="B79" s="7" t="s">
        <v>251</v>
      </c>
      <c r="C79" s="7" t="s">
        <v>252</v>
      </c>
      <c r="D79" s="7" t="s">
        <v>253</v>
      </c>
      <c r="E79" s="8" t="s">
        <v>98</v>
      </c>
      <c r="F79" s="8" t="s">
        <v>169</v>
      </c>
    </row>
    <row r="80" spans="1:6" x14ac:dyDescent="0.2">
      <c r="A80" s="6">
        <v>2491311</v>
      </c>
      <c r="B80" s="7" t="s">
        <v>254</v>
      </c>
      <c r="C80" s="7" t="s">
        <v>255</v>
      </c>
      <c r="D80" s="7" t="s">
        <v>256</v>
      </c>
      <c r="E80" s="8" t="s">
        <v>98</v>
      </c>
      <c r="F80" s="8" t="s">
        <v>169</v>
      </c>
    </row>
    <row r="81" spans="1:6" x14ac:dyDescent="0.2">
      <c r="A81" s="6">
        <v>2491710</v>
      </c>
      <c r="B81" s="7" t="s">
        <v>257</v>
      </c>
      <c r="C81" s="7" t="s">
        <v>258</v>
      </c>
      <c r="D81" s="7" t="s">
        <v>259</v>
      </c>
      <c r="E81" s="8" t="s">
        <v>20</v>
      </c>
      <c r="F81" s="8" t="s">
        <v>196</v>
      </c>
    </row>
    <row r="82" spans="1:6" x14ac:dyDescent="0.2">
      <c r="A82" s="6">
        <v>2492342</v>
      </c>
      <c r="B82" s="7" t="s">
        <v>260</v>
      </c>
      <c r="C82" s="7" t="s">
        <v>261</v>
      </c>
      <c r="D82" s="7" t="s">
        <v>262</v>
      </c>
      <c r="E82" s="8" t="s">
        <v>98</v>
      </c>
      <c r="F82" s="8" t="s">
        <v>99</v>
      </c>
    </row>
    <row r="83" spans="1:6" x14ac:dyDescent="0.2">
      <c r="A83" s="6">
        <v>2504316</v>
      </c>
      <c r="B83" s="7" t="s">
        <v>263</v>
      </c>
      <c r="C83" s="7" t="s">
        <v>264</v>
      </c>
      <c r="D83" s="7" t="s">
        <v>265</v>
      </c>
      <c r="E83" s="8" t="s">
        <v>28</v>
      </c>
      <c r="F83" s="8" t="s">
        <v>33</v>
      </c>
    </row>
    <row r="84" spans="1:6" x14ac:dyDescent="0.2">
      <c r="A84" s="6">
        <v>2504332</v>
      </c>
      <c r="B84" s="7" t="s">
        <v>266</v>
      </c>
      <c r="C84" s="7" t="s">
        <v>267</v>
      </c>
      <c r="D84" s="7" t="s">
        <v>265</v>
      </c>
      <c r="E84" s="8" t="s">
        <v>28</v>
      </c>
      <c r="F84" s="8" t="s">
        <v>33</v>
      </c>
    </row>
    <row r="85" spans="1:6" x14ac:dyDescent="0.2">
      <c r="A85" s="6">
        <v>2513838</v>
      </c>
      <c r="B85" s="7" t="s">
        <v>268</v>
      </c>
      <c r="C85" s="7" t="s">
        <v>269</v>
      </c>
      <c r="D85" s="7" t="s">
        <v>270</v>
      </c>
      <c r="E85" s="8" t="s">
        <v>105</v>
      </c>
      <c r="F85" s="8" t="s">
        <v>271</v>
      </c>
    </row>
    <row r="86" spans="1:6" x14ac:dyDescent="0.2">
      <c r="A86" s="6">
        <v>2521296</v>
      </c>
      <c r="B86" s="7" t="s">
        <v>272</v>
      </c>
      <c r="C86" s="7" t="s">
        <v>273</v>
      </c>
      <c r="D86" s="7" t="s">
        <v>242</v>
      </c>
      <c r="E86" s="8" t="s">
        <v>98</v>
      </c>
      <c r="F86" s="8" t="s">
        <v>243</v>
      </c>
    </row>
    <row r="87" spans="1:6" x14ac:dyDescent="0.2">
      <c r="A87" s="6">
        <v>2521385</v>
      </c>
      <c r="B87" s="7" t="s">
        <v>274</v>
      </c>
      <c r="C87" s="7" t="s">
        <v>275</v>
      </c>
      <c r="D87" s="7" t="s">
        <v>242</v>
      </c>
      <c r="E87" s="8" t="s">
        <v>98</v>
      </c>
      <c r="F87" s="8" t="s">
        <v>243</v>
      </c>
    </row>
    <row r="88" spans="1:6" x14ac:dyDescent="0.2">
      <c r="A88" s="6">
        <v>2521431</v>
      </c>
      <c r="B88" s="7" t="s">
        <v>276</v>
      </c>
      <c r="C88" s="7" t="s">
        <v>277</v>
      </c>
      <c r="D88" s="7" t="s">
        <v>242</v>
      </c>
      <c r="E88" s="8" t="s">
        <v>98</v>
      </c>
      <c r="F88" s="8" t="s">
        <v>243</v>
      </c>
    </row>
    <row r="89" spans="1:6" x14ac:dyDescent="0.2">
      <c r="A89" s="6">
        <v>2521695</v>
      </c>
      <c r="B89" s="7" t="s">
        <v>278</v>
      </c>
      <c r="C89" s="7" t="s">
        <v>279</v>
      </c>
      <c r="D89" s="7" t="s">
        <v>280</v>
      </c>
      <c r="E89" s="8" t="s">
        <v>98</v>
      </c>
      <c r="F89" s="8" t="s">
        <v>169</v>
      </c>
    </row>
    <row r="90" spans="1:6" x14ac:dyDescent="0.2">
      <c r="A90" s="6">
        <v>2521792</v>
      </c>
      <c r="B90" s="7" t="s">
        <v>281</v>
      </c>
      <c r="C90" s="7" t="s">
        <v>282</v>
      </c>
      <c r="D90" s="7" t="s">
        <v>283</v>
      </c>
      <c r="E90" s="8" t="s">
        <v>98</v>
      </c>
      <c r="F90" s="8" t="s">
        <v>169</v>
      </c>
    </row>
    <row r="91" spans="1:6" x14ac:dyDescent="0.2">
      <c r="A91" s="6">
        <v>2521873</v>
      </c>
      <c r="B91" s="7" t="s">
        <v>284</v>
      </c>
      <c r="C91" s="7" t="s">
        <v>285</v>
      </c>
      <c r="D91" s="7" t="s">
        <v>286</v>
      </c>
      <c r="E91" s="8" t="s">
        <v>105</v>
      </c>
      <c r="F91" s="8" t="s">
        <v>271</v>
      </c>
    </row>
    <row r="92" spans="1:6" x14ac:dyDescent="0.2">
      <c r="A92" s="6">
        <v>2522209</v>
      </c>
      <c r="B92" s="7" t="s">
        <v>287</v>
      </c>
      <c r="C92" s="7" t="s">
        <v>288</v>
      </c>
      <c r="D92" s="7" t="s">
        <v>289</v>
      </c>
      <c r="E92" s="8" t="s">
        <v>105</v>
      </c>
      <c r="F92" s="8" t="s">
        <v>271</v>
      </c>
    </row>
    <row r="93" spans="1:6" x14ac:dyDescent="0.2">
      <c r="A93" s="6">
        <v>2522411</v>
      </c>
      <c r="B93" s="7" t="s">
        <v>290</v>
      </c>
      <c r="C93" s="7" t="s">
        <v>291</v>
      </c>
      <c r="D93" s="7" t="s">
        <v>292</v>
      </c>
      <c r="E93" s="8" t="s">
        <v>105</v>
      </c>
      <c r="F93" s="8" t="s">
        <v>271</v>
      </c>
    </row>
    <row r="94" spans="1:6" x14ac:dyDescent="0.2">
      <c r="A94" s="6">
        <v>2522489</v>
      </c>
      <c r="B94" s="7" t="s">
        <v>293</v>
      </c>
      <c r="C94" s="7" t="s">
        <v>294</v>
      </c>
      <c r="D94" s="7" t="s">
        <v>292</v>
      </c>
      <c r="E94" s="8" t="s">
        <v>105</v>
      </c>
      <c r="F94" s="8" t="s">
        <v>271</v>
      </c>
    </row>
    <row r="95" spans="1:6" x14ac:dyDescent="0.2">
      <c r="A95" s="6">
        <v>2522691</v>
      </c>
      <c r="B95" s="7" t="s">
        <v>295</v>
      </c>
      <c r="C95" s="7" t="s">
        <v>296</v>
      </c>
      <c r="D95" s="7" t="s">
        <v>297</v>
      </c>
      <c r="E95" s="8" t="s">
        <v>77</v>
      </c>
      <c r="F95" s="8" t="s">
        <v>78</v>
      </c>
    </row>
    <row r="96" spans="1:6" x14ac:dyDescent="0.2">
      <c r="A96" s="6">
        <v>2537192</v>
      </c>
      <c r="B96" s="7" t="s">
        <v>298</v>
      </c>
      <c r="C96" s="7" t="s">
        <v>299</v>
      </c>
      <c r="D96" s="7" t="s">
        <v>300</v>
      </c>
      <c r="E96" s="8" t="s">
        <v>105</v>
      </c>
      <c r="F96" s="8" t="s">
        <v>271</v>
      </c>
    </row>
    <row r="97" spans="1:6" x14ac:dyDescent="0.2">
      <c r="A97" s="6">
        <v>2537397</v>
      </c>
      <c r="B97" s="7" t="s">
        <v>301</v>
      </c>
      <c r="C97" s="7" t="s">
        <v>302</v>
      </c>
      <c r="D97" s="7" t="s">
        <v>303</v>
      </c>
      <c r="E97" s="8" t="s">
        <v>140</v>
      </c>
      <c r="F97" s="8" t="s">
        <v>304</v>
      </c>
    </row>
    <row r="98" spans="1:6" x14ac:dyDescent="0.2">
      <c r="A98" s="6">
        <v>2537788</v>
      </c>
      <c r="B98" s="7" t="s">
        <v>305</v>
      </c>
      <c r="C98" s="7" t="s">
        <v>306</v>
      </c>
      <c r="D98" s="7" t="s">
        <v>303</v>
      </c>
      <c r="E98" s="8" t="s">
        <v>140</v>
      </c>
      <c r="F98" s="8" t="s">
        <v>304</v>
      </c>
    </row>
    <row r="99" spans="1:6" x14ac:dyDescent="0.2">
      <c r="A99" s="6">
        <v>2537826</v>
      </c>
      <c r="B99" s="7" t="s">
        <v>307</v>
      </c>
      <c r="C99" s="7" t="s">
        <v>308</v>
      </c>
      <c r="D99" s="7" t="s">
        <v>309</v>
      </c>
      <c r="E99" s="8" t="s">
        <v>140</v>
      </c>
      <c r="F99" s="8" t="s">
        <v>304</v>
      </c>
    </row>
    <row r="100" spans="1:6" x14ac:dyDescent="0.2">
      <c r="A100" s="6">
        <v>2537850</v>
      </c>
      <c r="B100" s="7" t="s">
        <v>310</v>
      </c>
      <c r="C100" s="7" t="s">
        <v>311</v>
      </c>
      <c r="D100" s="7" t="s">
        <v>312</v>
      </c>
      <c r="E100" s="8" t="s">
        <v>140</v>
      </c>
      <c r="F100" s="8" t="s">
        <v>203</v>
      </c>
    </row>
    <row r="101" spans="1:6" x14ac:dyDescent="0.2">
      <c r="A101" s="6">
        <v>2537958</v>
      </c>
      <c r="B101" s="7" t="s">
        <v>313</v>
      </c>
      <c r="C101" s="7" t="s">
        <v>314</v>
      </c>
      <c r="D101" s="7" t="s">
        <v>315</v>
      </c>
      <c r="E101" s="8" t="s">
        <v>140</v>
      </c>
      <c r="F101" s="8" t="s">
        <v>304</v>
      </c>
    </row>
    <row r="102" spans="1:6" x14ac:dyDescent="0.2">
      <c r="A102" s="6">
        <v>2538083</v>
      </c>
      <c r="B102" s="7" t="s">
        <v>316</v>
      </c>
      <c r="C102" s="7" t="s">
        <v>317</v>
      </c>
      <c r="D102" s="7" t="s">
        <v>318</v>
      </c>
      <c r="E102" s="8" t="s">
        <v>140</v>
      </c>
      <c r="F102" s="8" t="s">
        <v>304</v>
      </c>
    </row>
    <row r="103" spans="1:6" x14ac:dyDescent="0.2">
      <c r="A103" s="6">
        <v>2538148</v>
      </c>
      <c r="B103" s="7" t="s">
        <v>319</v>
      </c>
      <c r="C103" s="7" t="s">
        <v>320</v>
      </c>
      <c r="D103" s="7" t="s">
        <v>321</v>
      </c>
      <c r="E103" s="8" t="s">
        <v>140</v>
      </c>
      <c r="F103" s="8" t="s">
        <v>304</v>
      </c>
    </row>
    <row r="104" spans="1:6" x14ac:dyDescent="0.2">
      <c r="A104" s="6">
        <v>2538180</v>
      </c>
      <c r="B104" s="7" t="s">
        <v>322</v>
      </c>
      <c r="C104" s="7" t="s">
        <v>323</v>
      </c>
      <c r="D104" s="7" t="s">
        <v>324</v>
      </c>
      <c r="E104" s="8" t="s">
        <v>140</v>
      </c>
      <c r="F104" s="8" t="s">
        <v>141</v>
      </c>
    </row>
    <row r="105" spans="1:6" x14ac:dyDescent="0.2">
      <c r="A105" s="6">
        <v>2538229</v>
      </c>
      <c r="B105" s="7" t="s">
        <v>325</v>
      </c>
      <c r="C105" s="7" t="s">
        <v>326</v>
      </c>
      <c r="D105" s="7" t="s">
        <v>327</v>
      </c>
      <c r="E105" s="8" t="s">
        <v>140</v>
      </c>
      <c r="F105" s="8" t="s">
        <v>141</v>
      </c>
    </row>
    <row r="106" spans="1:6" x14ac:dyDescent="0.2">
      <c r="A106" s="6">
        <v>2538342</v>
      </c>
      <c r="B106" s="7" t="s">
        <v>328</v>
      </c>
      <c r="C106" s="7" t="s">
        <v>329</v>
      </c>
      <c r="D106" s="7" t="s">
        <v>330</v>
      </c>
      <c r="E106" s="8" t="s">
        <v>140</v>
      </c>
      <c r="F106" s="8" t="s">
        <v>304</v>
      </c>
    </row>
    <row r="107" spans="1:6" x14ac:dyDescent="0.2">
      <c r="A107" s="6">
        <v>2538571</v>
      </c>
      <c r="B107" s="7" t="s">
        <v>331</v>
      </c>
      <c r="C107" s="7" t="s">
        <v>332</v>
      </c>
      <c r="D107" s="7" t="s">
        <v>333</v>
      </c>
      <c r="E107" s="8" t="s">
        <v>140</v>
      </c>
      <c r="F107" s="8" t="s">
        <v>304</v>
      </c>
    </row>
    <row r="108" spans="1:6" x14ac:dyDescent="0.2">
      <c r="A108" s="6">
        <v>2543044</v>
      </c>
      <c r="B108" s="7" t="s">
        <v>334</v>
      </c>
      <c r="C108" s="7" t="s">
        <v>335</v>
      </c>
      <c r="D108" s="7" t="s">
        <v>336</v>
      </c>
      <c r="E108" s="8" t="s">
        <v>98</v>
      </c>
      <c r="F108" s="8" t="s">
        <v>169</v>
      </c>
    </row>
    <row r="109" spans="1:6" x14ac:dyDescent="0.2">
      <c r="A109" s="6">
        <v>2543079</v>
      </c>
      <c r="B109" s="7" t="s">
        <v>337</v>
      </c>
      <c r="C109" s="7" t="s">
        <v>338</v>
      </c>
      <c r="D109" s="7" t="s">
        <v>339</v>
      </c>
      <c r="E109" s="8" t="s">
        <v>98</v>
      </c>
      <c r="F109" s="8" t="s">
        <v>169</v>
      </c>
    </row>
    <row r="110" spans="1:6" x14ac:dyDescent="0.2">
      <c r="A110" s="6">
        <v>2550881</v>
      </c>
      <c r="B110" s="7" t="s">
        <v>340</v>
      </c>
      <c r="C110" s="7" t="s">
        <v>341</v>
      </c>
      <c r="D110" s="7" t="s">
        <v>342</v>
      </c>
      <c r="E110" s="8" t="s">
        <v>20</v>
      </c>
      <c r="F110" s="8" t="s">
        <v>196</v>
      </c>
    </row>
    <row r="111" spans="1:6" x14ac:dyDescent="0.2">
      <c r="A111" s="6">
        <v>2550938</v>
      </c>
      <c r="B111" s="7" t="s">
        <v>343</v>
      </c>
      <c r="C111" s="7" t="s">
        <v>344</v>
      </c>
      <c r="D111" s="7" t="s">
        <v>345</v>
      </c>
      <c r="E111" s="8" t="s">
        <v>20</v>
      </c>
      <c r="F111" s="8" t="s">
        <v>196</v>
      </c>
    </row>
    <row r="112" spans="1:6" x14ac:dyDescent="0.2">
      <c r="A112" s="6">
        <v>2550962</v>
      </c>
      <c r="B112" s="7" t="s">
        <v>346</v>
      </c>
      <c r="C112" s="7" t="s">
        <v>347</v>
      </c>
      <c r="D112" s="7" t="s">
        <v>348</v>
      </c>
      <c r="E112" s="8" t="s">
        <v>20</v>
      </c>
      <c r="F112" s="8" t="s">
        <v>196</v>
      </c>
    </row>
    <row r="113" spans="1:6" x14ac:dyDescent="0.2">
      <c r="A113" s="6">
        <v>2553066</v>
      </c>
      <c r="B113" s="7" t="s">
        <v>349</v>
      </c>
      <c r="C113" s="7" t="s">
        <v>350</v>
      </c>
      <c r="D113" s="7" t="s">
        <v>351</v>
      </c>
      <c r="E113" s="8" t="s">
        <v>140</v>
      </c>
      <c r="F113" s="8" t="s">
        <v>141</v>
      </c>
    </row>
    <row r="114" spans="1:6" x14ac:dyDescent="0.2">
      <c r="A114" s="6">
        <v>2553155</v>
      </c>
      <c r="B114" s="7" t="s">
        <v>352</v>
      </c>
      <c r="C114" s="7" t="s">
        <v>353</v>
      </c>
      <c r="D114" s="7" t="s">
        <v>354</v>
      </c>
      <c r="E114" s="8" t="s">
        <v>140</v>
      </c>
      <c r="F114" s="8" t="s">
        <v>203</v>
      </c>
    </row>
    <row r="115" spans="1:6" x14ac:dyDescent="0.2">
      <c r="A115" s="6">
        <v>2553163</v>
      </c>
      <c r="B115" s="7" t="s">
        <v>355</v>
      </c>
      <c r="C115" s="7" t="s">
        <v>356</v>
      </c>
      <c r="D115" s="7" t="s">
        <v>357</v>
      </c>
      <c r="E115" s="8" t="s">
        <v>140</v>
      </c>
      <c r="F115" s="8" t="s">
        <v>304</v>
      </c>
    </row>
    <row r="116" spans="1:6" x14ac:dyDescent="0.2">
      <c r="A116" s="6">
        <v>2555646</v>
      </c>
      <c r="B116" s="7" t="s">
        <v>358</v>
      </c>
      <c r="C116" s="7" t="s">
        <v>359</v>
      </c>
      <c r="D116" s="7" t="s">
        <v>73</v>
      </c>
      <c r="E116" s="8" t="s">
        <v>9</v>
      </c>
      <c r="F116" s="8" t="s">
        <v>10</v>
      </c>
    </row>
    <row r="117" spans="1:6" x14ac:dyDescent="0.2">
      <c r="A117" s="6">
        <v>2555840</v>
      </c>
      <c r="B117" s="7" t="s">
        <v>360</v>
      </c>
      <c r="C117" s="7" t="s">
        <v>361</v>
      </c>
      <c r="D117" s="7" t="s">
        <v>362</v>
      </c>
      <c r="E117" s="8" t="s">
        <v>20</v>
      </c>
      <c r="F117" s="8" t="s">
        <v>230</v>
      </c>
    </row>
    <row r="118" spans="1:6" x14ac:dyDescent="0.2">
      <c r="A118" s="6">
        <v>2557975</v>
      </c>
      <c r="B118" s="7" t="s">
        <v>363</v>
      </c>
      <c r="C118" s="7" t="s">
        <v>364</v>
      </c>
      <c r="D118" s="7" t="s">
        <v>365</v>
      </c>
      <c r="E118" s="8" t="s">
        <v>28</v>
      </c>
      <c r="F118" s="8" t="s">
        <v>82</v>
      </c>
    </row>
    <row r="119" spans="1:6" x14ac:dyDescent="0.2">
      <c r="A119" s="6">
        <v>2558017</v>
      </c>
      <c r="B119" s="7" t="s">
        <v>366</v>
      </c>
      <c r="C119" s="7" t="s">
        <v>367</v>
      </c>
      <c r="D119" s="7" t="s">
        <v>368</v>
      </c>
      <c r="E119" s="8" t="s">
        <v>20</v>
      </c>
      <c r="F119" s="8" t="s">
        <v>196</v>
      </c>
    </row>
    <row r="120" spans="1:6" x14ac:dyDescent="0.2">
      <c r="A120" s="6">
        <v>2558246</v>
      </c>
      <c r="B120" s="7" t="s">
        <v>369</v>
      </c>
      <c r="C120" s="7" t="s">
        <v>370</v>
      </c>
      <c r="D120" s="7" t="s">
        <v>289</v>
      </c>
      <c r="E120" s="8" t="s">
        <v>105</v>
      </c>
      <c r="F120" s="8" t="s">
        <v>271</v>
      </c>
    </row>
    <row r="121" spans="1:6" x14ac:dyDescent="0.2">
      <c r="A121" s="6">
        <v>2558254</v>
      </c>
      <c r="B121" s="7" t="s">
        <v>371</v>
      </c>
      <c r="C121" s="7" t="s">
        <v>372</v>
      </c>
      <c r="D121" s="7" t="s">
        <v>289</v>
      </c>
      <c r="E121" s="8" t="s">
        <v>105</v>
      </c>
      <c r="F121" s="8" t="s">
        <v>271</v>
      </c>
    </row>
    <row r="122" spans="1:6" x14ac:dyDescent="0.2">
      <c r="A122" s="6">
        <v>2560771</v>
      </c>
      <c r="B122" s="7" t="s">
        <v>373</v>
      </c>
      <c r="C122" s="7" t="s">
        <v>374</v>
      </c>
      <c r="D122" s="7" t="s">
        <v>375</v>
      </c>
      <c r="E122" s="8" t="s">
        <v>28</v>
      </c>
      <c r="F122" s="8" t="s">
        <v>29</v>
      </c>
    </row>
    <row r="123" spans="1:6" x14ac:dyDescent="0.2">
      <c r="A123" s="6">
        <v>2566893</v>
      </c>
      <c r="B123" s="7" t="s">
        <v>376</v>
      </c>
      <c r="C123" s="7" t="s">
        <v>377</v>
      </c>
      <c r="D123" s="7" t="s">
        <v>378</v>
      </c>
      <c r="E123" s="8" t="s">
        <v>28</v>
      </c>
      <c r="F123" s="8" t="s">
        <v>33</v>
      </c>
    </row>
    <row r="124" spans="1:6" x14ac:dyDescent="0.2">
      <c r="A124" s="6">
        <v>2568713</v>
      </c>
      <c r="B124" s="7" t="s">
        <v>379</v>
      </c>
      <c r="C124" s="7" t="s">
        <v>380</v>
      </c>
      <c r="D124" s="7" t="s">
        <v>177</v>
      </c>
      <c r="E124" s="8" t="s">
        <v>105</v>
      </c>
      <c r="F124" s="8" t="s">
        <v>106</v>
      </c>
    </row>
    <row r="125" spans="1:6" x14ac:dyDescent="0.2">
      <c r="A125" s="6">
        <v>2588897</v>
      </c>
      <c r="B125" s="7" t="s">
        <v>381</v>
      </c>
      <c r="C125" s="7" t="s">
        <v>382</v>
      </c>
      <c r="D125" s="7" t="s">
        <v>383</v>
      </c>
      <c r="E125" s="8" t="s">
        <v>105</v>
      </c>
      <c r="F125" s="8" t="s">
        <v>106</v>
      </c>
    </row>
    <row r="126" spans="1:6" x14ac:dyDescent="0.2">
      <c r="A126" s="6">
        <v>2594277</v>
      </c>
      <c r="B126" s="7" t="s">
        <v>384</v>
      </c>
      <c r="C126" s="7" t="s">
        <v>385</v>
      </c>
      <c r="D126" s="7" t="s">
        <v>386</v>
      </c>
      <c r="E126" s="8" t="s">
        <v>20</v>
      </c>
      <c r="F126" s="8" t="s">
        <v>230</v>
      </c>
    </row>
    <row r="127" spans="1:6" x14ac:dyDescent="0.2">
      <c r="A127" s="6">
        <v>2596784</v>
      </c>
      <c r="B127" s="7" t="s">
        <v>387</v>
      </c>
      <c r="C127" s="7" t="s">
        <v>388</v>
      </c>
      <c r="D127" s="7" t="s">
        <v>389</v>
      </c>
      <c r="E127" s="8" t="s">
        <v>9</v>
      </c>
      <c r="F127" s="8" t="s">
        <v>10</v>
      </c>
    </row>
    <row r="128" spans="1:6" x14ac:dyDescent="0.2">
      <c r="A128" s="6">
        <v>2596792</v>
      </c>
      <c r="B128" s="7" t="s">
        <v>390</v>
      </c>
      <c r="C128" s="7" t="s">
        <v>391</v>
      </c>
      <c r="D128" s="7" t="s">
        <v>392</v>
      </c>
      <c r="E128" s="8" t="s">
        <v>9</v>
      </c>
      <c r="F128" s="8" t="s">
        <v>10</v>
      </c>
    </row>
    <row r="129" spans="1:6" x14ac:dyDescent="0.2">
      <c r="A129" s="6">
        <v>2626659</v>
      </c>
      <c r="B129" s="7" t="s">
        <v>393</v>
      </c>
      <c r="C129" s="7" t="s">
        <v>394</v>
      </c>
      <c r="D129" s="7" t="s">
        <v>395</v>
      </c>
      <c r="E129" s="8" t="s">
        <v>9</v>
      </c>
      <c r="F129" s="8" t="s">
        <v>10</v>
      </c>
    </row>
    <row r="130" spans="1:6" x14ac:dyDescent="0.2">
      <c r="A130" s="6">
        <v>2626667</v>
      </c>
      <c r="B130" s="7" t="s">
        <v>396</v>
      </c>
      <c r="C130" s="7" t="s">
        <v>397</v>
      </c>
      <c r="D130" s="7" t="s">
        <v>398</v>
      </c>
      <c r="E130" s="8" t="s">
        <v>140</v>
      </c>
      <c r="F130" s="8" t="s">
        <v>304</v>
      </c>
    </row>
    <row r="131" spans="1:6" x14ac:dyDescent="0.2">
      <c r="A131" s="6">
        <v>2652099</v>
      </c>
      <c r="B131" s="7" t="s">
        <v>399</v>
      </c>
      <c r="C131" s="7" t="s">
        <v>400</v>
      </c>
      <c r="D131" s="7" t="s">
        <v>401</v>
      </c>
      <c r="E131" s="8" t="s">
        <v>140</v>
      </c>
      <c r="F131" s="8" t="s">
        <v>203</v>
      </c>
    </row>
    <row r="132" spans="1:6" x14ac:dyDescent="0.2">
      <c r="A132" s="6">
        <v>2658372</v>
      </c>
      <c r="B132" s="7" t="s">
        <v>402</v>
      </c>
      <c r="C132" s="7" t="s">
        <v>403</v>
      </c>
      <c r="D132" s="7" t="s">
        <v>404</v>
      </c>
      <c r="E132" s="8" t="s">
        <v>140</v>
      </c>
      <c r="F132" s="8" t="s">
        <v>141</v>
      </c>
    </row>
    <row r="133" spans="1:6" x14ac:dyDescent="0.2">
      <c r="A133" s="6">
        <v>2662914</v>
      </c>
      <c r="B133" s="7" t="s">
        <v>405</v>
      </c>
      <c r="C133" s="7" t="s">
        <v>406</v>
      </c>
      <c r="D133" s="7" t="s">
        <v>265</v>
      </c>
      <c r="E133" s="8" t="s">
        <v>28</v>
      </c>
      <c r="F133" s="8" t="s">
        <v>33</v>
      </c>
    </row>
    <row r="134" spans="1:6" x14ac:dyDescent="0.2">
      <c r="A134" s="6">
        <v>2663422</v>
      </c>
      <c r="B134" s="7" t="s">
        <v>407</v>
      </c>
      <c r="C134" s="7" t="s">
        <v>408</v>
      </c>
      <c r="D134" s="7" t="s">
        <v>409</v>
      </c>
      <c r="E134" s="8" t="s">
        <v>98</v>
      </c>
      <c r="F134" s="8" t="s">
        <v>169</v>
      </c>
    </row>
    <row r="135" spans="1:6" x14ac:dyDescent="0.2">
      <c r="A135" s="6">
        <v>2664879</v>
      </c>
      <c r="B135" s="7" t="s">
        <v>410</v>
      </c>
      <c r="C135" s="7" t="s">
        <v>411</v>
      </c>
      <c r="D135" s="7" t="s">
        <v>8</v>
      </c>
      <c r="E135" s="8" t="s">
        <v>9</v>
      </c>
      <c r="F135" s="8" t="s">
        <v>10</v>
      </c>
    </row>
    <row r="136" spans="1:6" x14ac:dyDescent="0.2">
      <c r="A136" s="6">
        <v>2664984</v>
      </c>
      <c r="B136" s="7" t="s">
        <v>412</v>
      </c>
      <c r="C136" s="7" t="s">
        <v>413</v>
      </c>
      <c r="D136" s="7" t="s">
        <v>414</v>
      </c>
      <c r="E136" s="8" t="s">
        <v>140</v>
      </c>
      <c r="F136" s="8" t="s">
        <v>304</v>
      </c>
    </row>
    <row r="137" spans="1:6" x14ac:dyDescent="0.2">
      <c r="A137" s="6">
        <v>2664992</v>
      </c>
      <c r="B137" s="7" t="s">
        <v>415</v>
      </c>
      <c r="C137" s="7" t="s">
        <v>416</v>
      </c>
      <c r="D137" s="7" t="s">
        <v>417</v>
      </c>
      <c r="E137" s="8" t="s">
        <v>98</v>
      </c>
      <c r="F137" s="8" t="s">
        <v>169</v>
      </c>
    </row>
    <row r="138" spans="1:6" x14ac:dyDescent="0.2">
      <c r="A138" s="6">
        <v>2665085</v>
      </c>
      <c r="B138" s="7" t="s">
        <v>418</v>
      </c>
      <c r="C138" s="7" t="s">
        <v>419</v>
      </c>
      <c r="D138" s="7" t="s">
        <v>420</v>
      </c>
      <c r="E138" s="8" t="s">
        <v>28</v>
      </c>
      <c r="F138" s="8" t="s">
        <v>33</v>
      </c>
    </row>
    <row r="139" spans="1:6" x14ac:dyDescent="0.2">
      <c r="A139" s="6">
        <v>2665107</v>
      </c>
      <c r="B139" s="7" t="s">
        <v>421</v>
      </c>
      <c r="C139" s="7" t="s">
        <v>422</v>
      </c>
      <c r="D139" s="7" t="s">
        <v>423</v>
      </c>
      <c r="E139" s="8" t="s">
        <v>98</v>
      </c>
      <c r="F139" s="8" t="s">
        <v>169</v>
      </c>
    </row>
    <row r="140" spans="1:6" x14ac:dyDescent="0.2">
      <c r="A140" s="6">
        <v>2665883</v>
      </c>
      <c r="B140" s="7" t="s">
        <v>424</v>
      </c>
      <c r="C140" s="7" t="s">
        <v>425</v>
      </c>
      <c r="D140" s="7" t="s">
        <v>426</v>
      </c>
      <c r="E140" s="8" t="s">
        <v>20</v>
      </c>
      <c r="F140" s="8" t="s">
        <v>196</v>
      </c>
    </row>
    <row r="141" spans="1:6" x14ac:dyDescent="0.2">
      <c r="A141" s="6">
        <v>2666138</v>
      </c>
      <c r="B141" s="7" t="s">
        <v>427</v>
      </c>
      <c r="C141" s="7" t="s">
        <v>428</v>
      </c>
      <c r="D141" s="7" t="s">
        <v>429</v>
      </c>
      <c r="E141" s="8" t="s">
        <v>28</v>
      </c>
      <c r="F141" s="8" t="s">
        <v>82</v>
      </c>
    </row>
    <row r="142" spans="1:6" x14ac:dyDescent="0.2">
      <c r="A142" s="6">
        <v>2672154</v>
      </c>
      <c r="B142" s="7" t="s">
        <v>430</v>
      </c>
      <c r="C142" s="7" t="s">
        <v>431</v>
      </c>
      <c r="D142" s="7" t="s">
        <v>432</v>
      </c>
      <c r="E142" s="8" t="s">
        <v>77</v>
      </c>
      <c r="F142" s="8" t="s">
        <v>78</v>
      </c>
    </row>
    <row r="143" spans="1:6" x14ac:dyDescent="0.2">
      <c r="A143" s="6">
        <v>2672839</v>
      </c>
      <c r="B143" s="7" t="s">
        <v>433</v>
      </c>
      <c r="C143" s="7" t="s">
        <v>434</v>
      </c>
      <c r="D143" s="7" t="s">
        <v>435</v>
      </c>
      <c r="E143" s="8" t="s">
        <v>20</v>
      </c>
      <c r="F143" s="8" t="s">
        <v>21</v>
      </c>
    </row>
    <row r="144" spans="1:6" x14ac:dyDescent="0.2">
      <c r="A144" s="6">
        <v>2674327</v>
      </c>
      <c r="B144" s="7" t="s">
        <v>436</v>
      </c>
      <c r="C144" s="7" t="s">
        <v>437</v>
      </c>
      <c r="D144" s="7" t="s">
        <v>438</v>
      </c>
      <c r="E144" s="8" t="s">
        <v>77</v>
      </c>
      <c r="F144" s="8" t="s">
        <v>78</v>
      </c>
    </row>
    <row r="145" spans="1:6" x14ac:dyDescent="0.2">
      <c r="A145" s="6">
        <v>2689863</v>
      </c>
      <c r="B145" s="7" t="s">
        <v>439</v>
      </c>
      <c r="C145" s="7" t="s">
        <v>440</v>
      </c>
      <c r="D145" s="7" t="s">
        <v>441</v>
      </c>
      <c r="E145" s="8" t="s">
        <v>28</v>
      </c>
      <c r="F145" s="8" t="s">
        <v>82</v>
      </c>
    </row>
    <row r="146" spans="1:6" x14ac:dyDescent="0.2">
      <c r="A146" s="6">
        <v>2691469</v>
      </c>
      <c r="B146" s="7" t="s">
        <v>442</v>
      </c>
      <c r="C146" s="7" t="s">
        <v>443</v>
      </c>
      <c r="D146" s="7" t="s">
        <v>444</v>
      </c>
      <c r="E146" s="8" t="s">
        <v>77</v>
      </c>
      <c r="F146" s="8" t="s">
        <v>78</v>
      </c>
    </row>
    <row r="147" spans="1:6" x14ac:dyDescent="0.2">
      <c r="A147" s="6">
        <v>2691477</v>
      </c>
      <c r="B147" s="7" t="s">
        <v>445</v>
      </c>
      <c r="C147" s="7" t="s">
        <v>446</v>
      </c>
      <c r="D147" s="7" t="s">
        <v>447</v>
      </c>
      <c r="E147" s="8" t="s">
        <v>28</v>
      </c>
      <c r="F147" s="8" t="s">
        <v>33</v>
      </c>
    </row>
    <row r="148" spans="1:6" x14ac:dyDescent="0.2">
      <c r="A148" s="6">
        <v>2691485</v>
      </c>
      <c r="B148" s="7" t="s">
        <v>448</v>
      </c>
      <c r="C148" s="7" t="s">
        <v>449</v>
      </c>
      <c r="D148" s="7" t="s">
        <v>450</v>
      </c>
      <c r="E148" s="8" t="s">
        <v>105</v>
      </c>
      <c r="F148" s="8" t="s">
        <v>271</v>
      </c>
    </row>
    <row r="149" spans="1:6" x14ac:dyDescent="0.2">
      <c r="A149" s="6">
        <v>2691493</v>
      </c>
      <c r="B149" s="7" t="s">
        <v>451</v>
      </c>
      <c r="C149" s="7" t="s">
        <v>452</v>
      </c>
      <c r="D149" s="7" t="s">
        <v>453</v>
      </c>
      <c r="E149" s="8" t="s">
        <v>28</v>
      </c>
      <c r="F149" s="8" t="s">
        <v>82</v>
      </c>
    </row>
    <row r="150" spans="1:6" x14ac:dyDescent="0.2">
      <c r="A150" s="6">
        <v>2691507</v>
      </c>
      <c r="B150" s="7" t="s">
        <v>454</v>
      </c>
      <c r="C150" s="7" t="s">
        <v>455</v>
      </c>
      <c r="D150" s="7" t="s">
        <v>456</v>
      </c>
      <c r="E150" s="8" t="s">
        <v>28</v>
      </c>
      <c r="F150" s="8" t="s">
        <v>82</v>
      </c>
    </row>
    <row r="151" spans="1:6" x14ac:dyDescent="0.2">
      <c r="A151" s="6">
        <v>2691515</v>
      </c>
      <c r="B151" s="7" t="s">
        <v>457</v>
      </c>
      <c r="C151" s="7" t="s">
        <v>458</v>
      </c>
      <c r="D151" s="7" t="s">
        <v>459</v>
      </c>
      <c r="E151" s="8" t="s">
        <v>20</v>
      </c>
      <c r="F151" s="8" t="s">
        <v>21</v>
      </c>
    </row>
    <row r="152" spans="1:6" x14ac:dyDescent="0.2">
      <c r="A152" s="6">
        <v>2691523</v>
      </c>
      <c r="B152" s="7" t="s">
        <v>460</v>
      </c>
      <c r="C152" s="7" t="s">
        <v>461</v>
      </c>
      <c r="D152" s="7" t="s">
        <v>462</v>
      </c>
      <c r="E152" s="8" t="s">
        <v>77</v>
      </c>
      <c r="F152" s="8" t="s">
        <v>78</v>
      </c>
    </row>
    <row r="153" spans="1:6" x14ac:dyDescent="0.2">
      <c r="A153" s="6">
        <v>2691558</v>
      </c>
      <c r="B153" s="7" t="s">
        <v>463</v>
      </c>
      <c r="C153" s="7" t="s">
        <v>464</v>
      </c>
      <c r="D153" s="7" t="s">
        <v>465</v>
      </c>
      <c r="E153" s="8" t="s">
        <v>20</v>
      </c>
      <c r="F153" s="8" t="s">
        <v>230</v>
      </c>
    </row>
    <row r="154" spans="1:6" x14ac:dyDescent="0.2">
      <c r="A154" s="6">
        <v>2691566</v>
      </c>
      <c r="B154" s="7" t="s">
        <v>466</v>
      </c>
      <c r="C154" s="7" t="s">
        <v>467</v>
      </c>
      <c r="D154" s="7" t="s">
        <v>468</v>
      </c>
      <c r="E154" s="8" t="s">
        <v>28</v>
      </c>
      <c r="F154" s="8" t="s">
        <v>82</v>
      </c>
    </row>
    <row r="155" spans="1:6" x14ac:dyDescent="0.2">
      <c r="A155" s="6">
        <v>2691574</v>
      </c>
      <c r="B155" s="7" t="s">
        <v>166</v>
      </c>
      <c r="C155" s="7" t="s">
        <v>469</v>
      </c>
      <c r="D155" s="7" t="s">
        <v>470</v>
      </c>
      <c r="E155" s="8" t="s">
        <v>9</v>
      </c>
      <c r="F155" s="8" t="s">
        <v>10</v>
      </c>
    </row>
    <row r="156" spans="1:6" x14ac:dyDescent="0.2">
      <c r="A156" s="6">
        <v>2691833</v>
      </c>
      <c r="B156" s="7" t="s">
        <v>471</v>
      </c>
      <c r="C156" s="7" t="s">
        <v>472</v>
      </c>
      <c r="D156" s="7" t="s">
        <v>473</v>
      </c>
      <c r="E156" s="8" t="s">
        <v>28</v>
      </c>
      <c r="F156" s="8" t="s">
        <v>52</v>
      </c>
    </row>
    <row r="157" spans="1:6" x14ac:dyDescent="0.2">
      <c r="A157" s="6">
        <v>2691841</v>
      </c>
      <c r="B157" s="7" t="s">
        <v>474</v>
      </c>
      <c r="C157" s="7" t="s">
        <v>475</v>
      </c>
      <c r="D157" s="7" t="s">
        <v>8</v>
      </c>
      <c r="E157" s="8" t="s">
        <v>9</v>
      </c>
      <c r="F157" s="8" t="s">
        <v>10</v>
      </c>
    </row>
    <row r="158" spans="1:6" x14ac:dyDescent="0.2">
      <c r="A158" s="6">
        <v>2691868</v>
      </c>
      <c r="B158" s="7" t="s">
        <v>476</v>
      </c>
      <c r="C158" s="7" t="s">
        <v>477</v>
      </c>
      <c r="D158" s="7" t="s">
        <v>8</v>
      </c>
      <c r="E158" s="8" t="s">
        <v>9</v>
      </c>
      <c r="F158" s="8" t="s">
        <v>10</v>
      </c>
    </row>
    <row r="159" spans="1:6" x14ac:dyDescent="0.2">
      <c r="A159" s="6">
        <v>2691876</v>
      </c>
      <c r="B159" s="7" t="s">
        <v>478</v>
      </c>
      <c r="C159" s="7" t="s">
        <v>479</v>
      </c>
      <c r="D159" s="7" t="s">
        <v>480</v>
      </c>
      <c r="E159" s="8" t="s">
        <v>28</v>
      </c>
      <c r="F159" s="8" t="s">
        <v>82</v>
      </c>
    </row>
    <row r="160" spans="1:6" x14ac:dyDescent="0.2">
      <c r="A160" s="6">
        <v>2691884</v>
      </c>
      <c r="B160" s="7" t="s">
        <v>481</v>
      </c>
      <c r="C160" s="7" t="s">
        <v>482</v>
      </c>
      <c r="D160" s="7" t="s">
        <v>483</v>
      </c>
      <c r="E160" s="8" t="s">
        <v>105</v>
      </c>
      <c r="F160" s="8" t="s">
        <v>106</v>
      </c>
    </row>
    <row r="161" spans="1:6" x14ac:dyDescent="0.2">
      <c r="A161" s="6">
        <v>2706369</v>
      </c>
      <c r="B161" s="7" t="s">
        <v>484</v>
      </c>
      <c r="C161" s="7" t="s">
        <v>485</v>
      </c>
      <c r="D161" s="7" t="s">
        <v>73</v>
      </c>
      <c r="E161" s="8" t="s">
        <v>9</v>
      </c>
      <c r="F161" s="8" t="s">
        <v>10</v>
      </c>
    </row>
    <row r="162" spans="1:6" x14ac:dyDescent="0.2">
      <c r="A162" s="6">
        <v>2744937</v>
      </c>
      <c r="B162" s="7" t="s">
        <v>486</v>
      </c>
      <c r="C162" s="7" t="s">
        <v>487</v>
      </c>
      <c r="D162" s="7" t="s">
        <v>297</v>
      </c>
      <c r="E162" s="8" t="s">
        <v>77</v>
      </c>
      <c r="F162" s="8" t="s">
        <v>78</v>
      </c>
    </row>
    <row r="163" spans="1:6" x14ac:dyDescent="0.2">
      <c r="A163" s="6">
        <v>2758164</v>
      </c>
      <c r="B163" s="7" t="s">
        <v>95</v>
      </c>
      <c r="C163" s="7" t="s">
        <v>488</v>
      </c>
      <c r="D163" s="7" t="s">
        <v>386</v>
      </c>
      <c r="E163" s="8" t="s">
        <v>20</v>
      </c>
      <c r="F163" s="8" t="s">
        <v>230</v>
      </c>
    </row>
    <row r="164" spans="1:6" x14ac:dyDescent="0.2">
      <c r="A164" s="6">
        <v>2778785</v>
      </c>
      <c r="B164" s="7" t="s">
        <v>489</v>
      </c>
      <c r="C164" s="7" t="s">
        <v>490</v>
      </c>
      <c r="D164" s="7" t="s">
        <v>73</v>
      </c>
      <c r="E164" s="8" t="s">
        <v>9</v>
      </c>
      <c r="F164" s="8" t="s">
        <v>10</v>
      </c>
    </row>
    <row r="165" spans="1:6" x14ac:dyDescent="0.2">
      <c r="A165" s="6">
        <v>2778831</v>
      </c>
      <c r="B165" s="7" t="s">
        <v>491</v>
      </c>
      <c r="C165" s="7" t="s">
        <v>492</v>
      </c>
      <c r="D165" s="7" t="s">
        <v>493</v>
      </c>
      <c r="E165" s="8" t="s">
        <v>9</v>
      </c>
      <c r="F165" s="8" t="s">
        <v>10</v>
      </c>
    </row>
    <row r="166" spans="1:6" x14ac:dyDescent="0.2">
      <c r="A166" s="6">
        <v>2778858</v>
      </c>
      <c r="B166" s="7" t="s">
        <v>166</v>
      </c>
      <c r="C166" s="7" t="s">
        <v>494</v>
      </c>
      <c r="D166" s="7" t="s">
        <v>495</v>
      </c>
      <c r="E166" s="8" t="s">
        <v>20</v>
      </c>
      <c r="F166" s="8" t="s">
        <v>196</v>
      </c>
    </row>
    <row r="167" spans="1:6" x14ac:dyDescent="0.2">
      <c r="A167" s="6">
        <v>3157245</v>
      </c>
      <c r="B167" s="7" t="s">
        <v>496</v>
      </c>
      <c r="C167" s="7" t="s">
        <v>497</v>
      </c>
      <c r="D167" s="7" t="s">
        <v>8</v>
      </c>
      <c r="E167" s="8" t="s">
        <v>9</v>
      </c>
      <c r="F167" s="8" t="s">
        <v>10</v>
      </c>
    </row>
    <row r="168" spans="1:6" x14ac:dyDescent="0.2">
      <c r="A168" s="6">
        <v>3321452</v>
      </c>
      <c r="B168" s="7" t="s">
        <v>498</v>
      </c>
      <c r="C168" s="7" t="s">
        <v>499</v>
      </c>
      <c r="D168" s="7" t="s">
        <v>8</v>
      </c>
      <c r="E168" s="8" t="s">
        <v>9</v>
      </c>
      <c r="F168" s="8" t="s">
        <v>10</v>
      </c>
    </row>
    <row r="169" spans="1:6" x14ac:dyDescent="0.2">
      <c r="A169" s="6">
        <v>3426572</v>
      </c>
      <c r="B169" s="7" t="s">
        <v>500</v>
      </c>
      <c r="C169" s="7" t="s">
        <v>501</v>
      </c>
      <c r="D169" s="7" t="s">
        <v>8</v>
      </c>
      <c r="E169" s="8" t="s">
        <v>9</v>
      </c>
      <c r="F169" s="8" t="s">
        <v>10</v>
      </c>
    </row>
    <row r="170" spans="1:6" x14ac:dyDescent="0.2">
      <c r="A170" s="6">
        <v>5749018</v>
      </c>
      <c r="B170" s="7" t="s">
        <v>502</v>
      </c>
      <c r="C170" s="7" t="s">
        <v>503</v>
      </c>
      <c r="D170" s="7" t="s">
        <v>504</v>
      </c>
      <c r="E170" s="8" t="s">
        <v>140</v>
      </c>
      <c r="F170" s="8" t="s">
        <v>141</v>
      </c>
    </row>
    <row r="171" spans="1:6" x14ac:dyDescent="0.2">
      <c r="A171" s="6">
        <v>6048692</v>
      </c>
      <c r="B171" s="7" t="s">
        <v>505</v>
      </c>
      <c r="C171" s="7" t="s">
        <v>506</v>
      </c>
      <c r="D171" s="7" t="s">
        <v>242</v>
      </c>
      <c r="E171" s="8" t="s">
        <v>98</v>
      </c>
      <c r="F171" s="8" t="s">
        <v>243</v>
      </c>
    </row>
    <row r="172" spans="1:6" x14ac:dyDescent="0.2">
      <c r="A172" s="6">
        <v>6249604</v>
      </c>
      <c r="B172" s="7" t="s">
        <v>193</v>
      </c>
      <c r="C172" s="7" t="s">
        <v>507</v>
      </c>
      <c r="D172" s="7" t="s">
        <v>508</v>
      </c>
      <c r="E172" s="8" t="s">
        <v>28</v>
      </c>
      <c r="F172" s="8" t="s">
        <v>82</v>
      </c>
    </row>
    <row r="173" spans="1:6" x14ac:dyDescent="0.2">
      <c r="A173" s="6">
        <v>6273874</v>
      </c>
      <c r="B173" s="7" t="s">
        <v>509</v>
      </c>
      <c r="C173" s="7" t="s">
        <v>510</v>
      </c>
      <c r="D173" s="7" t="s">
        <v>511</v>
      </c>
      <c r="E173" s="8" t="s">
        <v>105</v>
      </c>
      <c r="F173" s="8" t="s">
        <v>271</v>
      </c>
    </row>
    <row r="174" spans="1:6" x14ac:dyDescent="0.2">
      <c r="A174" s="6">
        <v>6680305</v>
      </c>
      <c r="B174" s="7" t="s">
        <v>512</v>
      </c>
      <c r="C174" s="7" t="s">
        <v>513</v>
      </c>
      <c r="D174" s="7" t="s">
        <v>8</v>
      </c>
      <c r="E174" s="8" t="s">
        <v>9</v>
      </c>
      <c r="F174" s="8" t="s">
        <v>10</v>
      </c>
    </row>
    <row r="175" spans="1:6" x14ac:dyDescent="0.2">
      <c r="A175" s="6">
        <v>6683134</v>
      </c>
      <c r="B175" s="7" t="s">
        <v>514</v>
      </c>
      <c r="C175" s="7" t="s">
        <v>515</v>
      </c>
      <c r="D175" s="7" t="s">
        <v>516</v>
      </c>
      <c r="E175" s="8" t="s">
        <v>140</v>
      </c>
      <c r="F175" s="8" t="s">
        <v>141</v>
      </c>
    </row>
    <row r="176" spans="1:6" x14ac:dyDescent="0.2">
      <c r="A176" s="6">
        <v>6854729</v>
      </c>
      <c r="B176" s="7" t="s">
        <v>517</v>
      </c>
      <c r="C176" s="7" t="s">
        <v>518</v>
      </c>
      <c r="D176" s="7" t="s">
        <v>519</v>
      </c>
      <c r="E176" s="8" t="s">
        <v>77</v>
      </c>
      <c r="F176" s="8" t="s">
        <v>78</v>
      </c>
    </row>
    <row r="177" spans="1:6" x14ac:dyDescent="0.2">
      <c r="A177" s="6">
        <v>7105088</v>
      </c>
      <c r="B177" s="7" t="s">
        <v>520</v>
      </c>
      <c r="C177" s="7" t="s">
        <v>521</v>
      </c>
      <c r="D177" s="7" t="s">
        <v>522</v>
      </c>
      <c r="E177" s="8" t="s">
        <v>98</v>
      </c>
      <c r="F177" s="8" t="s">
        <v>243</v>
      </c>
    </row>
    <row r="178" spans="1:6" x14ac:dyDescent="0.2">
      <c r="A178" s="6">
        <v>7274351</v>
      </c>
      <c r="B178" s="7" t="s">
        <v>523</v>
      </c>
      <c r="C178" s="7" t="s">
        <v>524</v>
      </c>
      <c r="D178" s="7" t="s">
        <v>525</v>
      </c>
      <c r="E178" s="8" t="s">
        <v>28</v>
      </c>
      <c r="F178" s="8" t="s">
        <v>52</v>
      </c>
    </row>
    <row r="179" spans="1:6" x14ac:dyDescent="0.2">
      <c r="A179" s="6">
        <v>7286082</v>
      </c>
      <c r="B179" s="7" t="s">
        <v>526</v>
      </c>
      <c r="C179" s="7" t="s">
        <v>527</v>
      </c>
      <c r="D179" s="7" t="s">
        <v>303</v>
      </c>
      <c r="E179" s="8" t="s">
        <v>140</v>
      </c>
      <c r="F179" s="8" t="s">
        <v>304</v>
      </c>
    </row>
    <row r="180" spans="1:6" x14ac:dyDescent="0.2">
      <c r="A180" s="6">
        <v>7486596</v>
      </c>
      <c r="B180" s="7" t="s">
        <v>528</v>
      </c>
      <c r="C180" s="7" t="s">
        <v>529</v>
      </c>
      <c r="D180" s="7" t="s">
        <v>530</v>
      </c>
      <c r="E180" s="8" t="s">
        <v>9</v>
      </c>
      <c r="F180" s="8" t="s">
        <v>10</v>
      </c>
    </row>
    <row r="181" spans="1:6" x14ac:dyDescent="0.2">
      <c r="A181" s="6">
        <v>7620098</v>
      </c>
      <c r="B181" s="7" t="s">
        <v>531</v>
      </c>
      <c r="C181" s="7" t="s">
        <v>532</v>
      </c>
      <c r="D181" s="7" t="s">
        <v>73</v>
      </c>
      <c r="E181" s="8" t="s">
        <v>9</v>
      </c>
      <c r="F181" s="8" t="s">
        <v>10</v>
      </c>
    </row>
    <row r="182" spans="1:6" x14ac:dyDescent="0.2">
      <c r="A182" s="6">
        <v>7847777</v>
      </c>
      <c r="B182" s="7" t="s">
        <v>533</v>
      </c>
      <c r="C182" s="7" t="s">
        <v>534</v>
      </c>
      <c r="D182" s="7" t="s">
        <v>535</v>
      </c>
      <c r="E182" s="8" t="s">
        <v>98</v>
      </c>
      <c r="F182" s="8" t="s">
        <v>99</v>
      </c>
    </row>
    <row r="183" spans="1:6" x14ac:dyDescent="0.2">
      <c r="A183" s="6">
        <v>2500388</v>
      </c>
      <c r="B183" s="7" t="s">
        <v>536</v>
      </c>
      <c r="C183" s="7" t="s">
        <v>537</v>
      </c>
      <c r="D183" s="7" t="s">
        <v>265</v>
      </c>
      <c r="E183" s="8" t="s">
        <v>28</v>
      </c>
      <c r="F183" s="8" t="s">
        <v>33</v>
      </c>
    </row>
    <row r="184" spans="1:6" x14ac:dyDescent="0.2">
      <c r="A184" s="9">
        <v>2691450</v>
      </c>
      <c r="B184" s="7" t="s">
        <v>538</v>
      </c>
      <c r="C184" s="7" t="s">
        <v>539</v>
      </c>
      <c r="D184" s="10" t="s">
        <v>540</v>
      </c>
      <c r="E184" s="10" t="s">
        <v>28</v>
      </c>
      <c r="F184" s="7" t="s">
        <v>29</v>
      </c>
    </row>
    <row r="185" spans="1:6" x14ac:dyDescent="0.2">
      <c r="A185" s="6">
        <v>451126</v>
      </c>
      <c r="B185" s="7" t="s">
        <v>541</v>
      </c>
      <c r="C185" s="7" t="s">
        <v>542</v>
      </c>
      <c r="D185" s="7" t="s">
        <v>386</v>
      </c>
      <c r="E185" s="8" t="s">
        <v>20</v>
      </c>
      <c r="F185" s="8" t="s">
        <v>230</v>
      </c>
    </row>
    <row r="186" spans="1:6" x14ac:dyDescent="0.2">
      <c r="A186" s="9">
        <v>2691892</v>
      </c>
      <c r="B186" s="7" t="s">
        <v>543</v>
      </c>
      <c r="C186" s="7" t="s">
        <v>544</v>
      </c>
      <c r="D186" s="10" t="s">
        <v>186</v>
      </c>
      <c r="E186" s="10" t="s">
        <v>28</v>
      </c>
      <c r="F186" s="7" t="s">
        <v>52</v>
      </c>
    </row>
    <row r="187" spans="1:6" x14ac:dyDescent="0.2">
      <c r="A187" s="11">
        <v>7278977</v>
      </c>
      <c r="B187" s="12" t="s">
        <v>545</v>
      </c>
      <c r="C187" s="7" t="s">
        <v>546</v>
      </c>
      <c r="D187" s="7" t="s">
        <v>547</v>
      </c>
      <c r="E187" s="7" t="s">
        <v>105</v>
      </c>
      <c r="F187" s="7" t="s">
        <v>106</v>
      </c>
    </row>
    <row r="188" spans="1:6" ht="15" x14ac:dyDescent="0.25">
      <c r="A188" s="13">
        <v>2691531</v>
      </c>
      <c r="B188" s="14" t="s">
        <v>548</v>
      </c>
      <c r="C188" s="15" t="s">
        <v>549</v>
      </c>
      <c r="D188" s="10" t="s">
        <v>550</v>
      </c>
      <c r="E188" s="10" t="s">
        <v>20</v>
      </c>
      <c r="F188" s="7" t="s">
        <v>196</v>
      </c>
    </row>
    <row r="189" spans="1:6" ht="15" x14ac:dyDescent="0.25">
      <c r="A189" s="13">
        <v>9175849</v>
      </c>
      <c r="B189" s="14" t="s">
        <v>551</v>
      </c>
      <c r="C189" s="14" t="s">
        <v>552</v>
      </c>
      <c r="D189" s="7" t="s">
        <v>242</v>
      </c>
      <c r="E189" s="7" t="s">
        <v>98</v>
      </c>
      <c r="F189" s="7" t="s">
        <v>243</v>
      </c>
    </row>
    <row r="190" spans="1:6" x14ac:dyDescent="0.2">
      <c r="A190" s="16">
        <v>136751</v>
      </c>
      <c r="B190" s="16" t="s">
        <v>553</v>
      </c>
      <c r="C190" s="16" t="s">
        <v>554</v>
      </c>
      <c r="D190" s="7" t="s">
        <v>8</v>
      </c>
      <c r="E190" s="16"/>
      <c r="F190" s="16"/>
    </row>
  </sheetData>
  <conditionalFormatting sqref="A1:A189">
    <cfRule type="duplicateValues" dxfId="0" priority="2"/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"/>
  <sheetViews>
    <sheetView zoomScale="90" zoomScaleNormal="90" workbookViewId="0">
      <selection activeCell="I11" sqref="I11"/>
    </sheetView>
  </sheetViews>
  <sheetFormatPr defaultColWidth="11.5703125" defaultRowHeight="12.75" x14ac:dyDescent="0.2"/>
  <cols>
    <col min="1" max="1" width="47.7109375" bestFit="1" customWidth="1"/>
    <col min="2" max="2" width="11" bestFit="1" customWidth="1"/>
    <col min="3" max="3" width="12.85546875" style="16" bestFit="1" customWidth="1"/>
    <col min="4" max="4" width="20.140625" style="16" bestFit="1" customWidth="1"/>
    <col min="5" max="5" width="27.42578125" style="16" bestFit="1" customWidth="1"/>
    <col min="6" max="6" width="27.7109375" style="16" bestFit="1" customWidth="1"/>
    <col min="7" max="7" width="21.5703125" style="16" bestFit="1" customWidth="1"/>
    <col min="8" max="8" width="22.140625" style="16" bestFit="1" customWidth="1"/>
    <col min="9" max="9" width="21.42578125" style="16" bestFit="1" customWidth="1"/>
  </cols>
  <sheetData>
    <row r="1" spans="1:9" x14ac:dyDescent="0.2">
      <c r="A1" s="16" t="s">
        <v>2</v>
      </c>
      <c r="B1" s="16" t="s">
        <v>555</v>
      </c>
      <c r="C1" s="16" t="s">
        <v>556</v>
      </c>
      <c r="D1" s="16" t="s">
        <v>557</v>
      </c>
      <c r="E1" s="16" t="s">
        <v>558</v>
      </c>
      <c r="F1" s="16" t="s">
        <v>559</v>
      </c>
      <c r="G1" s="16" t="s">
        <v>560</v>
      </c>
      <c r="H1" s="16" t="s">
        <v>561</v>
      </c>
      <c r="I1" s="16" t="s">
        <v>562</v>
      </c>
    </row>
    <row r="2" spans="1:9" x14ac:dyDescent="0.2">
      <c r="A2" s="16" t="s">
        <v>96</v>
      </c>
      <c r="B2" s="16">
        <v>26</v>
      </c>
      <c r="C2" s="17">
        <v>38178.76</v>
      </c>
      <c r="D2" s="17">
        <v>28294.55</v>
      </c>
      <c r="E2" s="16">
        <v>0</v>
      </c>
      <c r="F2" s="16">
        <v>0</v>
      </c>
      <c r="G2" s="17">
        <v>9884.2099999999991</v>
      </c>
      <c r="H2" s="16">
        <v>0</v>
      </c>
      <c r="I2" s="16">
        <v>0</v>
      </c>
    </row>
    <row r="3" spans="1:9" x14ac:dyDescent="0.2">
      <c r="A3" s="16" t="s">
        <v>563</v>
      </c>
      <c r="B3" s="16">
        <v>2</v>
      </c>
      <c r="C3" s="17">
        <v>873.21</v>
      </c>
      <c r="D3" s="17">
        <v>680.64</v>
      </c>
      <c r="E3" s="16">
        <v>0</v>
      </c>
      <c r="F3" s="16">
        <v>0</v>
      </c>
      <c r="G3" s="17">
        <v>192.57</v>
      </c>
      <c r="H3" s="16">
        <v>0</v>
      </c>
      <c r="I3" s="16">
        <v>0</v>
      </c>
    </row>
    <row r="4" spans="1:9" x14ac:dyDescent="0.2">
      <c r="A4" s="16" t="s">
        <v>261</v>
      </c>
      <c r="B4" s="16">
        <v>3</v>
      </c>
      <c r="C4" s="17">
        <v>3100.4</v>
      </c>
      <c r="D4" s="17">
        <v>2366.3000000000002</v>
      </c>
      <c r="E4" s="16">
        <v>0</v>
      </c>
      <c r="F4" s="16">
        <v>0</v>
      </c>
      <c r="G4" s="17">
        <v>734.1</v>
      </c>
      <c r="H4" s="16">
        <v>0</v>
      </c>
      <c r="I4" s="16">
        <v>0</v>
      </c>
    </row>
    <row r="5" spans="1:9" x14ac:dyDescent="0.2">
      <c r="A5" s="16" t="s">
        <v>288</v>
      </c>
      <c r="B5" s="16">
        <v>5</v>
      </c>
      <c r="C5" s="17">
        <v>2362.91</v>
      </c>
      <c r="D5" s="17">
        <v>1768.34</v>
      </c>
      <c r="E5" s="16">
        <v>0</v>
      </c>
      <c r="F5" s="16">
        <v>0</v>
      </c>
      <c r="G5" s="17">
        <v>594.57000000000005</v>
      </c>
      <c r="H5" s="16">
        <v>0</v>
      </c>
      <c r="I5" s="16">
        <v>0</v>
      </c>
    </row>
    <row r="6" spans="1:9" x14ac:dyDescent="0.2">
      <c r="A6" s="16" t="s">
        <v>291</v>
      </c>
      <c r="B6" s="16">
        <v>3</v>
      </c>
      <c r="C6" s="17">
        <v>11089.61</v>
      </c>
      <c r="D6" s="17">
        <v>9422.18</v>
      </c>
      <c r="E6" s="16">
        <v>0</v>
      </c>
      <c r="F6" s="16">
        <v>0</v>
      </c>
      <c r="G6" s="17">
        <v>1667.43</v>
      </c>
      <c r="H6" s="16">
        <v>0</v>
      </c>
      <c r="I6" s="16">
        <v>0</v>
      </c>
    </row>
    <row r="7" spans="1:9" x14ac:dyDescent="0.2">
      <c r="A7" s="16" t="s">
        <v>306</v>
      </c>
      <c r="B7" s="16">
        <v>3</v>
      </c>
      <c r="C7" s="17">
        <v>5495.42</v>
      </c>
      <c r="D7" s="17">
        <v>4542.1099999999997</v>
      </c>
      <c r="E7" s="16">
        <v>0</v>
      </c>
      <c r="F7" s="16">
        <v>0</v>
      </c>
      <c r="G7" s="17">
        <v>953.31</v>
      </c>
      <c r="H7" s="16">
        <v>0</v>
      </c>
      <c r="I7" s="16">
        <v>0</v>
      </c>
    </row>
    <row r="8" spans="1:9" x14ac:dyDescent="0.2">
      <c r="A8" s="16" t="s">
        <v>372</v>
      </c>
      <c r="B8" s="16">
        <v>2</v>
      </c>
      <c r="C8" s="17">
        <v>4941.25</v>
      </c>
      <c r="D8" s="17">
        <v>4193.57</v>
      </c>
      <c r="E8" s="16">
        <v>0</v>
      </c>
      <c r="F8" s="16">
        <v>0</v>
      </c>
      <c r="G8" s="17">
        <v>747.68</v>
      </c>
      <c r="H8" s="16">
        <v>0</v>
      </c>
      <c r="I8" s="16">
        <v>0</v>
      </c>
    </row>
    <row r="9" spans="1:9" x14ac:dyDescent="0.2">
      <c r="A9" s="16" t="s">
        <v>431</v>
      </c>
      <c r="B9" s="16">
        <v>1</v>
      </c>
      <c r="C9" s="17">
        <v>219.12</v>
      </c>
      <c r="D9" s="17">
        <v>97.72</v>
      </c>
      <c r="E9" s="16">
        <v>0</v>
      </c>
      <c r="F9" s="16">
        <v>0</v>
      </c>
      <c r="G9" s="17">
        <v>121.4</v>
      </c>
      <c r="H9" s="16">
        <v>0</v>
      </c>
      <c r="I9" s="16">
        <v>0</v>
      </c>
    </row>
    <row r="10" spans="1:9" x14ac:dyDescent="0.2">
      <c r="A10" s="16" t="s">
        <v>552</v>
      </c>
      <c r="B10" s="16">
        <v>4</v>
      </c>
      <c r="C10" s="17">
        <v>18807.36</v>
      </c>
      <c r="D10" s="17">
        <v>14795.76</v>
      </c>
      <c r="E10" s="16">
        <v>0</v>
      </c>
      <c r="F10" s="16">
        <v>0</v>
      </c>
      <c r="G10" s="17">
        <v>4011.6</v>
      </c>
      <c r="H10" s="16">
        <v>0</v>
      </c>
      <c r="I10" s="16">
        <v>0</v>
      </c>
    </row>
    <row r="11" spans="1:9" x14ac:dyDescent="0.2">
      <c r="A11" s="16" t="s">
        <v>564</v>
      </c>
      <c r="B11" s="16">
        <v>49</v>
      </c>
      <c r="C11" s="28">
        <v>85068.04</v>
      </c>
      <c r="D11" s="17">
        <v>66161.17</v>
      </c>
      <c r="E11" s="16">
        <v>0</v>
      </c>
      <c r="F11" s="16">
        <v>0</v>
      </c>
      <c r="G11" s="17">
        <v>18906.87</v>
      </c>
      <c r="H11" s="16">
        <v>0</v>
      </c>
      <c r="I11" s="16">
        <v>0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5"/>
  <sheetViews>
    <sheetView zoomScale="90" zoomScaleNormal="90" workbookViewId="0">
      <selection activeCell="R35" sqref="R35"/>
    </sheetView>
  </sheetViews>
  <sheetFormatPr defaultColWidth="11.5703125" defaultRowHeight="12.75" x14ac:dyDescent="0.2"/>
  <cols>
    <col min="1" max="1" width="46.5703125" style="16" customWidth="1"/>
    <col min="2" max="6" width="15.5703125" style="16" customWidth="1"/>
    <col min="7" max="7" width="16.85546875" style="16" customWidth="1"/>
    <col min="8" max="8" width="17.85546875" style="16" customWidth="1"/>
    <col min="9" max="9" width="16.28515625" style="16" customWidth="1"/>
    <col min="10" max="12" width="14.42578125" style="16" customWidth="1"/>
    <col min="13" max="13" width="13.42578125" style="16" customWidth="1"/>
    <col min="14" max="16" width="14" style="16" customWidth="1"/>
    <col min="17" max="17" width="15.5703125" style="16" customWidth="1"/>
    <col min="18" max="18" width="13" style="16" customWidth="1"/>
  </cols>
  <sheetData>
    <row r="1" spans="1:18" x14ac:dyDescent="0.2">
      <c r="A1" s="16" t="s">
        <v>2</v>
      </c>
      <c r="B1" s="16" t="s">
        <v>565</v>
      </c>
      <c r="C1" s="16" t="s">
        <v>566</v>
      </c>
      <c r="D1" s="16" t="s">
        <v>567</v>
      </c>
      <c r="E1" s="16" t="s">
        <v>568</v>
      </c>
      <c r="F1" s="16" t="s">
        <v>569</v>
      </c>
      <c r="G1" s="16" t="s">
        <v>570</v>
      </c>
      <c r="H1" s="16" t="s">
        <v>571</v>
      </c>
      <c r="I1" s="16" t="s">
        <v>572</v>
      </c>
      <c r="J1" s="16" t="s">
        <v>573</v>
      </c>
      <c r="K1" s="16" t="s">
        <v>574</v>
      </c>
      <c r="L1" s="16" t="s">
        <v>575</v>
      </c>
      <c r="M1" s="16" t="s">
        <v>576</v>
      </c>
      <c r="N1" s="16" t="s">
        <v>577</v>
      </c>
      <c r="O1" s="16" t="s">
        <v>578</v>
      </c>
      <c r="P1" s="16" t="s">
        <v>579</v>
      </c>
      <c r="Q1" s="16" t="s">
        <v>580</v>
      </c>
      <c r="R1" s="16" t="s">
        <v>564</v>
      </c>
    </row>
    <row r="2" spans="1:18" x14ac:dyDescent="0.2">
      <c r="A2" s="16" t="s">
        <v>96</v>
      </c>
      <c r="B2" s="16">
        <v>0</v>
      </c>
      <c r="C2" s="16">
        <v>1</v>
      </c>
      <c r="D2" s="16">
        <v>0</v>
      </c>
      <c r="E2" s="16">
        <v>0</v>
      </c>
      <c r="F2" s="16">
        <v>0</v>
      </c>
      <c r="G2" s="16">
        <v>0</v>
      </c>
      <c r="H2" s="16">
        <v>7</v>
      </c>
      <c r="I2" s="16">
        <v>0</v>
      </c>
      <c r="J2" s="16">
        <v>6</v>
      </c>
      <c r="K2" s="16">
        <v>1</v>
      </c>
      <c r="L2" s="16">
        <v>0</v>
      </c>
      <c r="M2" s="16">
        <v>3</v>
      </c>
      <c r="N2" s="16">
        <v>0</v>
      </c>
      <c r="O2" s="16">
        <v>4</v>
      </c>
      <c r="P2" s="16">
        <v>2</v>
      </c>
      <c r="Q2" s="16">
        <v>2</v>
      </c>
      <c r="R2" s="16">
        <v>26</v>
      </c>
    </row>
    <row r="3" spans="1:18" x14ac:dyDescent="0.2">
      <c r="A3" s="16" t="s">
        <v>563</v>
      </c>
      <c r="B3" s="16">
        <v>0</v>
      </c>
      <c r="C3" s="16">
        <v>0</v>
      </c>
      <c r="D3" s="16">
        <v>0</v>
      </c>
      <c r="E3" s="16">
        <v>0</v>
      </c>
      <c r="F3" s="16">
        <v>0</v>
      </c>
      <c r="G3" s="16">
        <v>0</v>
      </c>
      <c r="H3" s="16">
        <v>0</v>
      </c>
      <c r="I3" s="16">
        <v>0</v>
      </c>
      <c r="J3" s="16">
        <v>2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P3" s="16">
        <v>0</v>
      </c>
      <c r="Q3" s="16">
        <v>0</v>
      </c>
      <c r="R3" s="16">
        <v>2</v>
      </c>
    </row>
    <row r="4" spans="1:18" x14ac:dyDescent="0.2">
      <c r="A4" s="16" t="s">
        <v>261</v>
      </c>
      <c r="B4" s="16">
        <v>1</v>
      </c>
      <c r="C4" s="16">
        <v>0</v>
      </c>
      <c r="D4" s="16">
        <v>0</v>
      </c>
      <c r="E4" s="16">
        <v>0</v>
      </c>
      <c r="F4" s="16">
        <v>0</v>
      </c>
      <c r="G4" s="16">
        <v>1</v>
      </c>
      <c r="H4" s="16">
        <v>1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3</v>
      </c>
    </row>
    <row r="5" spans="1:18" x14ac:dyDescent="0.2">
      <c r="A5" s="16" t="s">
        <v>288</v>
      </c>
      <c r="B5" s="16">
        <v>0</v>
      </c>
      <c r="C5" s="16">
        <v>0</v>
      </c>
      <c r="D5" s="16">
        <v>2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1</v>
      </c>
      <c r="K5" s="16">
        <v>0</v>
      </c>
      <c r="L5" s="16">
        <v>1</v>
      </c>
      <c r="M5" s="16">
        <v>1</v>
      </c>
      <c r="N5" s="16">
        <v>0</v>
      </c>
      <c r="O5" s="16">
        <v>0</v>
      </c>
      <c r="P5" s="16">
        <v>0</v>
      </c>
      <c r="Q5" s="16">
        <v>0</v>
      </c>
      <c r="R5" s="16">
        <v>5</v>
      </c>
    </row>
    <row r="6" spans="1:18" x14ac:dyDescent="0.2">
      <c r="A6" s="16" t="s">
        <v>291</v>
      </c>
      <c r="B6" s="16">
        <v>0</v>
      </c>
      <c r="C6" s="16">
        <v>0</v>
      </c>
      <c r="D6" s="16">
        <v>0</v>
      </c>
      <c r="E6" s="16">
        <v>1</v>
      </c>
      <c r="F6" s="16">
        <v>1</v>
      </c>
      <c r="G6" s="16">
        <v>0</v>
      </c>
      <c r="H6" s="16">
        <v>1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3</v>
      </c>
    </row>
    <row r="7" spans="1:18" x14ac:dyDescent="0.2">
      <c r="A7" s="16" t="s">
        <v>306</v>
      </c>
      <c r="B7" s="16">
        <v>0</v>
      </c>
      <c r="C7" s="16">
        <v>1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2</v>
      </c>
      <c r="O7" s="16">
        <v>0</v>
      </c>
      <c r="P7" s="16">
        <v>0</v>
      </c>
      <c r="Q7" s="16">
        <v>0</v>
      </c>
      <c r="R7" s="16">
        <v>3</v>
      </c>
    </row>
    <row r="8" spans="1:18" x14ac:dyDescent="0.2">
      <c r="A8" s="16" t="s">
        <v>372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1</v>
      </c>
      <c r="H8" s="16">
        <v>1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2</v>
      </c>
    </row>
    <row r="9" spans="1:18" x14ac:dyDescent="0.2">
      <c r="A9" s="16" t="s">
        <v>431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1</v>
      </c>
      <c r="O9" s="16">
        <v>0</v>
      </c>
      <c r="P9" s="16">
        <v>0</v>
      </c>
      <c r="Q9" s="16">
        <v>0</v>
      </c>
      <c r="R9" s="16">
        <v>1</v>
      </c>
    </row>
    <row r="10" spans="1:18" x14ac:dyDescent="0.2">
      <c r="A10" s="16" t="s">
        <v>552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4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4</v>
      </c>
    </row>
    <row r="11" spans="1:18" x14ac:dyDescent="0.2">
      <c r="A11" s="16" t="s">
        <v>564</v>
      </c>
      <c r="B11" s="16">
        <v>1</v>
      </c>
      <c r="C11" s="16">
        <v>2</v>
      </c>
      <c r="D11" s="16">
        <v>2</v>
      </c>
      <c r="E11" s="16">
        <v>1</v>
      </c>
      <c r="F11" s="16">
        <v>1</v>
      </c>
      <c r="G11" s="16">
        <v>2</v>
      </c>
      <c r="H11" s="16">
        <v>10</v>
      </c>
      <c r="I11" s="16">
        <v>4</v>
      </c>
      <c r="J11" s="16">
        <v>9</v>
      </c>
      <c r="K11" s="16">
        <v>1</v>
      </c>
      <c r="L11" s="16">
        <v>1</v>
      </c>
      <c r="M11" s="16">
        <v>4</v>
      </c>
      <c r="N11" s="16">
        <v>3</v>
      </c>
      <c r="O11" s="16">
        <v>4</v>
      </c>
      <c r="P11" s="16">
        <v>2</v>
      </c>
      <c r="Q11" s="16">
        <v>2</v>
      </c>
      <c r="R11" s="16">
        <v>49</v>
      </c>
    </row>
    <row r="13" spans="1:18" x14ac:dyDescent="0.2">
      <c r="A13" s="16" t="s">
        <v>2</v>
      </c>
      <c r="B13" s="17">
        <v>400</v>
      </c>
      <c r="C13" s="17">
        <v>500</v>
      </c>
      <c r="D13" s="17">
        <v>606.15</v>
      </c>
      <c r="E13" s="17">
        <v>637.97</v>
      </c>
      <c r="F13" s="17">
        <v>992.45</v>
      </c>
      <c r="G13" s="17">
        <v>500</v>
      </c>
      <c r="H13" s="17">
        <v>800</v>
      </c>
      <c r="I13" s="17">
        <v>3283.41</v>
      </c>
      <c r="J13" s="17">
        <v>400</v>
      </c>
      <c r="K13" s="17">
        <v>500</v>
      </c>
      <c r="L13" s="17">
        <v>600</v>
      </c>
      <c r="M13" s="17">
        <v>600</v>
      </c>
      <c r="N13" s="17">
        <v>400</v>
      </c>
      <c r="O13" s="17">
        <v>500</v>
      </c>
      <c r="P13" s="17">
        <v>600</v>
      </c>
      <c r="Q13" s="17">
        <v>1147.75</v>
      </c>
      <c r="R13" s="16" t="s">
        <v>564</v>
      </c>
    </row>
    <row r="14" spans="1:18" x14ac:dyDescent="0.2">
      <c r="A14" s="16" t="s">
        <v>96</v>
      </c>
      <c r="B14" s="16">
        <v>0</v>
      </c>
      <c r="C14" s="16">
        <v>1</v>
      </c>
      <c r="D14" s="16">
        <v>0</v>
      </c>
      <c r="E14" s="16">
        <v>0</v>
      </c>
      <c r="F14" s="16">
        <v>0</v>
      </c>
      <c r="G14" s="16">
        <v>0</v>
      </c>
      <c r="H14" s="16">
        <v>7</v>
      </c>
      <c r="I14" s="16">
        <v>0</v>
      </c>
      <c r="J14" s="16">
        <v>6</v>
      </c>
      <c r="K14" s="16">
        <v>1</v>
      </c>
      <c r="L14" s="16">
        <v>0</v>
      </c>
      <c r="M14" s="16">
        <v>3</v>
      </c>
      <c r="N14" s="16">
        <v>0</v>
      </c>
      <c r="O14" s="16">
        <v>4</v>
      </c>
      <c r="P14" s="16">
        <v>2</v>
      </c>
      <c r="Q14" s="16">
        <v>2</v>
      </c>
      <c r="R14" s="16">
        <v>26</v>
      </c>
    </row>
    <row r="15" spans="1:18" x14ac:dyDescent="0.2">
      <c r="A15" s="16" t="s">
        <v>563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2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2</v>
      </c>
    </row>
    <row r="16" spans="1:18" x14ac:dyDescent="0.2">
      <c r="A16" s="16" t="s">
        <v>261</v>
      </c>
      <c r="B16" s="16">
        <v>1</v>
      </c>
      <c r="C16" s="16">
        <v>0</v>
      </c>
      <c r="D16" s="16">
        <v>0</v>
      </c>
      <c r="E16" s="16">
        <v>0</v>
      </c>
      <c r="F16" s="16">
        <v>0</v>
      </c>
      <c r="G16" s="16">
        <v>1</v>
      </c>
      <c r="H16" s="16">
        <v>1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3</v>
      </c>
    </row>
    <row r="17" spans="1:18" x14ac:dyDescent="0.2">
      <c r="A17" s="16" t="s">
        <v>288</v>
      </c>
      <c r="B17" s="16">
        <v>0</v>
      </c>
      <c r="C17" s="16">
        <v>0</v>
      </c>
      <c r="D17" s="16">
        <v>2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1</v>
      </c>
      <c r="K17" s="16">
        <v>0</v>
      </c>
      <c r="L17" s="16">
        <v>1</v>
      </c>
      <c r="M17" s="16">
        <v>1</v>
      </c>
      <c r="N17" s="16">
        <v>0</v>
      </c>
      <c r="O17" s="16">
        <v>0</v>
      </c>
      <c r="P17" s="16">
        <v>0</v>
      </c>
      <c r="Q17" s="16">
        <v>0</v>
      </c>
      <c r="R17" s="16">
        <v>5</v>
      </c>
    </row>
    <row r="18" spans="1:18" x14ac:dyDescent="0.2">
      <c r="A18" s="16" t="s">
        <v>291</v>
      </c>
      <c r="B18" s="16">
        <v>0</v>
      </c>
      <c r="C18" s="16">
        <v>0</v>
      </c>
      <c r="D18" s="16">
        <v>0</v>
      </c>
      <c r="E18" s="16">
        <v>1</v>
      </c>
      <c r="F18" s="16">
        <v>1</v>
      </c>
      <c r="G18" s="16">
        <v>0</v>
      </c>
      <c r="H18" s="16">
        <v>1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3</v>
      </c>
    </row>
    <row r="19" spans="1:18" x14ac:dyDescent="0.2">
      <c r="A19" s="16" t="s">
        <v>306</v>
      </c>
      <c r="B19" s="16">
        <v>0</v>
      </c>
      <c r="C19" s="16">
        <v>1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2</v>
      </c>
      <c r="O19" s="16">
        <v>0</v>
      </c>
      <c r="P19" s="16">
        <v>0</v>
      </c>
      <c r="Q19" s="16">
        <v>0</v>
      </c>
      <c r="R19" s="16">
        <v>3</v>
      </c>
    </row>
    <row r="20" spans="1:18" x14ac:dyDescent="0.2">
      <c r="A20" s="16" t="s">
        <v>372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1</v>
      </c>
      <c r="H20" s="16">
        <v>1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2</v>
      </c>
    </row>
    <row r="21" spans="1:18" x14ac:dyDescent="0.2">
      <c r="A21" s="16" t="s">
        <v>431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1</v>
      </c>
      <c r="O21" s="16">
        <v>0</v>
      </c>
      <c r="P21" s="16">
        <v>0</v>
      </c>
      <c r="Q21" s="16">
        <v>0</v>
      </c>
      <c r="R21" s="16">
        <v>1</v>
      </c>
    </row>
    <row r="22" spans="1:18" x14ac:dyDescent="0.2">
      <c r="A22" s="16" t="s">
        <v>552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4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4</v>
      </c>
    </row>
    <row r="23" spans="1:18" x14ac:dyDescent="0.2">
      <c r="A23" s="16" t="s">
        <v>564</v>
      </c>
      <c r="B23" s="16">
        <v>1</v>
      </c>
      <c r="C23" s="16">
        <v>2</v>
      </c>
      <c r="D23" s="16">
        <v>2</v>
      </c>
      <c r="E23" s="16">
        <v>1</v>
      </c>
      <c r="F23" s="16">
        <v>1</v>
      </c>
      <c r="G23" s="16">
        <v>2</v>
      </c>
      <c r="H23" s="16">
        <v>10</v>
      </c>
      <c r="I23" s="16">
        <v>4</v>
      </c>
      <c r="J23" s="16">
        <v>9</v>
      </c>
      <c r="K23" s="16">
        <v>1</v>
      </c>
      <c r="L23" s="16">
        <v>1</v>
      </c>
      <c r="M23" s="16">
        <v>4</v>
      </c>
      <c r="N23" s="16">
        <v>3</v>
      </c>
      <c r="O23" s="16">
        <v>4</v>
      </c>
      <c r="P23" s="16">
        <v>2</v>
      </c>
      <c r="Q23" s="16">
        <v>2</v>
      </c>
      <c r="R23" s="16">
        <v>49</v>
      </c>
    </row>
    <row r="25" spans="1:18" x14ac:dyDescent="0.2">
      <c r="A25" s="16" t="s">
        <v>2</v>
      </c>
      <c r="B25" s="16" t="s">
        <v>565</v>
      </c>
      <c r="C25" s="16" t="s">
        <v>566</v>
      </c>
      <c r="D25" s="16" t="s">
        <v>567</v>
      </c>
      <c r="E25" s="16" t="s">
        <v>568</v>
      </c>
      <c r="F25" s="16" t="s">
        <v>569</v>
      </c>
      <c r="G25" s="16" t="s">
        <v>570</v>
      </c>
      <c r="H25" s="16" t="s">
        <v>571</v>
      </c>
      <c r="I25" s="16" t="s">
        <v>572</v>
      </c>
      <c r="J25" s="16" t="s">
        <v>573</v>
      </c>
      <c r="K25" s="16" t="s">
        <v>574</v>
      </c>
      <c r="L25" s="16" t="s">
        <v>575</v>
      </c>
      <c r="M25" s="16" t="s">
        <v>576</v>
      </c>
      <c r="N25" s="16" t="s">
        <v>577</v>
      </c>
      <c r="O25" s="16" t="s">
        <v>578</v>
      </c>
      <c r="P25" s="16" t="s">
        <v>579</v>
      </c>
      <c r="Q25" s="16" t="s">
        <v>580</v>
      </c>
      <c r="R25" s="16" t="s">
        <v>564</v>
      </c>
    </row>
    <row r="26" spans="1:18" x14ac:dyDescent="0.2">
      <c r="A26" s="16" t="s">
        <v>96</v>
      </c>
      <c r="B26" s="17">
        <f t="shared" ref="B26:Q26" si="0">B2*B$13</f>
        <v>0</v>
      </c>
      <c r="C26" s="17">
        <f t="shared" si="0"/>
        <v>500</v>
      </c>
      <c r="D26" s="17">
        <f t="shared" si="0"/>
        <v>0</v>
      </c>
      <c r="E26" s="17">
        <f t="shared" si="0"/>
        <v>0</v>
      </c>
      <c r="F26" s="17">
        <f t="shared" si="0"/>
        <v>0</v>
      </c>
      <c r="G26" s="17">
        <f t="shared" si="0"/>
        <v>0</v>
      </c>
      <c r="H26" s="17">
        <f t="shared" si="0"/>
        <v>5600</v>
      </c>
      <c r="I26" s="17">
        <f t="shared" si="0"/>
        <v>0</v>
      </c>
      <c r="J26" s="17">
        <f t="shared" si="0"/>
        <v>2400</v>
      </c>
      <c r="K26" s="17">
        <f t="shared" si="0"/>
        <v>500</v>
      </c>
      <c r="L26" s="17">
        <f t="shared" si="0"/>
        <v>0</v>
      </c>
      <c r="M26" s="17">
        <f t="shared" si="0"/>
        <v>1800</v>
      </c>
      <c r="N26" s="17">
        <f t="shared" si="0"/>
        <v>0</v>
      </c>
      <c r="O26" s="17">
        <f t="shared" si="0"/>
        <v>2000</v>
      </c>
      <c r="P26" s="17">
        <f t="shared" si="0"/>
        <v>1200</v>
      </c>
      <c r="Q26" s="17">
        <f t="shared" si="0"/>
        <v>2295.5</v>
      </c>
      <c r="R26" s="17">
        <f t="shared" ref="R26:R35" si="1">SUM(B26:Q26)</f>
        <v>16295.5</v>
      </c>
    </row>
    <row r="27" spans="1:18" x14ac:dyDescent="0.2">
      <c r="A27" s="16" t="s">
        <v>563</v>
      </c>
      <c r="B27" s="17">
        <f t="shared" ref="B27:Q27" si="2">B3*B$13</f>
        <v>0</v>
      </c>
      <c r="C27" s="17">
        <f t="shared" si="2"/>
        <v>0</v>
      </c>
      <c r="D27" s="17">
        <f t="shared" si="2"/>
        <v>0</v>
      </c>
      <c r="E27" s="17">
        <f t="shared" si="2"/>
        <v>0</v>
      </c>
      <c r="F27" s="17">
        <f t="shared" si="2"/>
        <v>0</v>
      </c>
      <c r="G27" s="17">
        <f t="shared" si="2"/>
        <v>0</v>
      </c>
      <c r="H27" s="17">
        <f t="shared" si="2"/>
        <v>0</v>
      </c>
      <c r="I27" s="17">
        <f t="shared" si="2"/>
        <v>0</v>
      </c>
      <c r="J27" s="17">
        <f t="shared" si="2"/>
        <v>800</v>
      </c>
      <c r="K27" s="17">
        <f t="shared" si="2"/>
        <v>0</v>
      </c>
      <c r="L27" s="17">
        <f t="shared" si="2"/>
        <v>0</v>
      </c>
      <c r="M27" s="17">
        <f t="shared" si="2"/>
        <v>0</v>
      </c>
      <c r="N27" s="17">
        <f t="shared" si="2"/>
        <v>0</v>
      </c>
      <c r="O27" s="17">
        <f t="shared" si="2"/>
        <v>0</v>
      </c>
      <c r="P27" s="17">
        <f t="shared" si="2"/>
        <v>0</v>
      </c>
      <c r="Q27" s="17">
        <f t="shared" si="2"/>
        <v>0</v>
      </c>
      <c r="R27" s="17">
        <f t="shared" si="1"/>
        <v>800</v>
      </c>
    </row>
    <row r="28" spans="1:18" x14ac:dyDescent="0.2">
      <c r="A28" s="16" t="s">
        <v>261</v>
      </c>
      <c r="B28" s="17">
        <f t="shared" ref="B28:Q28" si="3">B4*B$13</f>
        <v>400</v>
      </c>
      <c r="C28" s="17">
        <f t="shared" si="3"/>
        <v>0</v>
      </c>
      <c r="D28" s="17">
        <f t="shared" si="3"/>
        <v>0</v>
      </c>
      <c r="E28" s="17">
        <f t="shared" si="3"/>
        <v>0</v>
      </c>
      <c r="F28" s="17">
        <f t="shared" si="3"/>
        <v>0</v>
      </c>
      <c r="G28" s="17">
        <f t="shared" si="3"/>
        <v>500</v>
      </c>
      <c r="H28" s="17">
        <f t="shared" si="3"/>
        <v>800</v>
      </c>
      <c r="I28" s="17">
        <f t="shared" si="3"/>
        <v>0</v>
      </c>
      <c r="J28" s="17">
        <f t="shared" si="3"/>
        <v>0</v>
      </c>
      <c r="K28" s="17">
        <f t="shared" si="3"/>
        <v>0</v>
      </c>
      <c r="L28" s="17">
        <f t="shared" si="3"/>
        <v>0</v>
      </c>
      <c r="M28" s="17">
        <f t="shared" si="3"/>
        <v>0</v>
      </c>
      <c r="N28" s="17">
        <f t="shared" si="3"/>
        <v>0</v>
      </c>
      <c r="O28" s="17">
        <f t="shared" si="3"/>
        <v>0</v>
      </c>
      <c r="P28" s="17">
        <f t="shared" si="3"/>
        <v>0</v>
      </c>
      <c r="Q28" s="17">
        <f t="shared" si="3"/>
        <v>0</v>
      </c>
      <c r="R28" s="17">
        <f t="shared" si="1"/>
        <v>1700</v>
      </c>
    </row>
    <row r="29" spans="1:18" x14ac:dyDescent="0.2">
      <c r="A29" s="16" t="s">
        <v>288</v>
      </c>
      <c r="B29" s="17">
        <f t="shared" ref="B29:Q29" si="4">B5*B$13</f>
        <v>0</v>
      </c>
      <c r="C29" s="17">
        <f t="shared" si="4"/>
        <v>0</v>
      </c>
      <c r="D29" s="17">
        <f t="shared" si="4"/>
        <v>1212.3</v>
      </c>
      <c r="E29" s="17">
        <f t="shared" si="4"/>
        <v>0</v>
      </c>
      <c r="F29" s="17">
        <f t="shared" si="4"/>
        <v>0</v>
      </c>
      <c r="G29" s="17">
        <f t="shared" si="4"/>
        <v>0</v>
      </c>
      <c r="H29" s="17">
        <f t="shared" si="4"/>
        <v>0</v>
      </c>
      <c r="I29" s="17">
        <f t="shared" si="4"/>
        <v>0</v>
      </c>
      <c r="J29" s="17">
        <f t="shared" si="4"/>
        <v>400</v>
      </c>
      <c r="K29" s="17">
        <f t="shared" si="4"/>
        <v>0</v>
      </c>
      <c r="L29" s="17">
        <f t="shared" si="4"/>
        <v>600</v>
      </c>
      <c r="M29" s="17">
        <f t="shared" si="4"/>
        <v>600</v>
      </c>
      <c r="N29" s="17">
        <f t="shared" si="4"/>
        <v>0</v>
      </c>
      <c r="O29" s="17">
        <f t="shared" si="4"/>
        <v>0</v>
      </c>
      <c r="P29" s="17">
        <f t="shared" si="4"/>
        <v>0</v>
      </c>
      <c r="Q29" s="17">
        <f t="shared" si="4"/>
        <v>0</v>
      </c>
      <c r="R29" s="17">
        <f t="shared" si="1"/>
        <v>2812.3</v>
      </c>
    </row>
    <row r="30" spans="1:18" x14ac:dyDescent="0.2">
      <c r="A30" s="16" t="s">
        <v>291</v>
      </c>
      <c r="B30" s="17">
        <f t="shared" ref="B30:Q30" si="5">B6*B$13</f>
        <v>0</v>
      </c>
      <c r="C30" s="17">
        <f t="shared" si="5"/>
        <v>0</v>
      </c>
      <c r="D30" s="17">
        <f t="shared" si="5"/>
        <v>0</v>
      </c>
      <c r="E30" s="17">
        <f t="shared" si="5"/>
        <v>637.97</v>
      </c>
      <c r="F30" s="17">
        <f t="shared" si="5"/>
        <v>992.45</v>
      </c>
      <c r="G30" s="17">
        <f t="shared" si="5"/>
        <v>0</v>
      </c>
      <c r="H30" s="17">
        <f t="shared" si="5"/>
        <v>800</v>
      </c>
      <c r="I30" s="17">
        <f t="shared" si="5"/>
        <v>0</v>
      </c>
      <c r="J30" s="17">
        <f t="shared" si="5"/>
        <v>0</v>
      </c>
      <c r="K30" s="17">
        <f t="shared" si="5"/>
        <v>0</v>
      </c>
      <c r="L30" s="17">
        <f t="shared" si="5"/>
        <v>0</v>
      </c>
      <c r="M30" s="17">
        <f t="shared" si="5"/>
        <v>0</v>
      </c>
      <c r="N30" s="17">
        <f t="shared" si="5"/>
        <v>0</v>
      </c>
      <c r="O30" s="17">
        <f t="shared" si="5"/>
        <v>0</v>
      </c>
      <c r="P30" s="17">
        <f t="shared" si="5"/>
        <v>0</v>
      </c>
      <c r="Q30" s="17">
        <f t="shared" si="5"/>
        <v>0</v>
      </c>
      <c r="R30" s="17">
        <f t="shared" si="1"/>
        <v>2430.42</v>
      </c>
    </row>
    <row r="31" spans="1:18" x14ac:dyDescent="0.2">
      <c r="A31" s="16" t="s">
        <v>306</v>
      </c>
      <c r="B31" s="17">
        <f t="shared" ref="B31:Q31" si="6">B7*B$13</f>
        <v>0</v>
      </c>
      <c r="C31" s="17">
        <f t="shared" si="6"/>
        <v>500</v>
      </c>
      <c r="D31" s="17">
        <f t="shared" si="6"/>
        <v>0</v>
      </c>
      <c r="E31" s="17">
        <f t="shared" si="6"/>
        <v>0</v>
      </c>
      <c r="F31" s="17">
        <f t="shared" si="6"/>
        <v>0</v>
      </c>
      <c r="G31" s="17">
        <f t="shared" si="6"/>
        <v>0</v>
      </c>
      <c r="H31" s="17">
        <f t="shared" si="6"/>
        <v>0</v>
      </c>
      <c r="I31" s="17">
        <f t="shared" si="6"/>
        <v>0</v>
      </c>
      <c r="J31" s="17">
        <f t="shared" si="6"/>
        <v>0</v>
      </c>
      <c r="K31" s="17">
        <f t="shared" si="6"/>
        <v>0</v>
      </c>
      <c r="L31" s="17">
        <f t="shared" si="6"/>
        <v>0</v>
      </c>
      <c r="M31" s="17">
        <f t="shared" si="6"/>
        <v>0</v>
      </c>
      <c r="N31" s="17">
        <f t="shared" si="6"/>
        <v>800</v>
      </c>
      <c r="O31" s="17">
        <f t="shared" si="6"/>
        <v>0</v>
      </c>
      <c r="P31" s="17">
        <f t="shared" si="6"/>
        <v>0</v>
      </c>
      <c r="Q31" s="17">
        <f t="shared" si="6"/>
        <v>0</v>
      </c>
      <c r="R31" s="17">
        <f t="shared" si="1"/>
        <v>1300</v>
      </c>
    </row>
    <row r="32" spans="1:18" x14ac:dyDescent="0.2">
      <c r="A32" s="16" t="s">
        <v>372</v>
      </c>
      <c r="B32" s="17">
        <f t="shared" ref="B32:Q32" si="7">B8*B$13</f>
        <v>0</v>
      </c>
      <c r="C32" s="17">
        <f t="shared" si="7"/>
        <v>0</v>
      </c>
      <c r="D32" s="17">
        <f t="shared" si="7"/>
        <v>0</v>
      </c>
      <c r="E32" s="17">
        <f t="shared" si="7"/>
        <v>0</v>
      </c>
      <c r="F32" s="17">
        <f t="shared" si="7"/>
        <v>0</v>
      </c>
      <c r="G32" s="17">
        <f t="shared" si="7"/>
        <v>500</v>
      </c>
      <c r="H32" s="17">
        <f t="shared" si="7"/>
        <v>800</v>
      </c>
      <c r="I32" s="17">
        <f t="shared" si="7"/>
        <v>0</v>
      </c>
      <c r="J32" s="17">
        <f t="shared" si="7"/>
        <v>0</v>
      </c>
      <c r="K32" s="17">
        <f t="shared" si="7"/>
        <v>0</v>
      </c>
      <c r="L32" s="17">
        <f t="shared" si="7"/>
        <v>0</v>
      </c>
      <c r="M32" s="17">
        <f t="shared" si="7"/>
        <v>0</v>
      </c>
      <c r="N32" s="17">
        <f t="shared" si="7"/>
        <v>0</v>
      </c>
      <c r="O32" s="17">
        <f t="shared" si="7"/>
        <v>0</v>
      </c>
      <c r="P32" s="17">
        <f t="shared" si="7"/>
        <v>0</v>
      </c>
      <c r="Q32" s="17">
        <f t="shared" si="7"/>
        <v>0</v>
      </c>
      <c r="R32" s="17">
        <f t="shared" si="1"/>
        <v>1300</v>
      </c>
    </row>
    <row r="33" spans="1:18" x14ac:dyDescent="0.2">
      <c r="A33" s="16" t="s">
        <v>431</v>
      </c>
      <c r="B33" s="17">
        <f t="shared" ref="B33:Q33" si="8">B9*B$13</f>
        <v>0</v>
      </c>
      <c r="C33" s="17">
        <f t="shared" si="8"/>
        <v>0</v>
      </c>
      <c r="D33" s="17">
        <f t="shared" si="8"/>
        <v>0</v>
      </c>
      <c r="E33" s="17">
        <f t="shared" si="8"/>
        <v>0</v>
      </c>
      <c r="F33" s="17">
        <f t="shared" si="8"/>
        <v>0</v>
      </c>
      <c r="G33" s="17">
        <f t="shared" si="8"/>
        <v>0</v>
      </c>
      <c r="H33" s="17">
        <f t="shared" si="8"/>
        <v>0</v>
      </c>
      <c r="I33" s="17">
        <f t="shared" si="8"/>
        <v>0</v>
      </c>
      <c r="J33" s="17">
        <f t="shared" si="8"/>
        <v>0</v>
      </c>
      <c r="K33" s="17">
        <f t="shared" si="8"/>
        <v>0</v>
      </c>
      <c r="L33" s="17">
        <f t="shared" si="8"/>
        <v>0</v>
      </c>
      <c r="M33" s="17">
        <f t="shared" si="8"/>
        <v>0</v>
      </c>
      <c r="N33" s="17">
        <f t="shared" si="8"/>
        <v>400</v>
      </c>
      <c r="O33" s="17">
        <f t="shared" si="8"/>
        <v>0</v>
      </c>
      <c r="P33" s="17">
        <f t="shared" si="8"/>
        <v>0</v>
      </c>
      <c r="Q33" s="17">
        <f t="shared" si="8"/>
        <v>0</v>
      </c>
      <c r="R33" s="17">
        <f t="shared" si="1"/>
        <v>400</v>
      </c>
    </row>
    <row r="34" spans="1:18" x14ac:dyDescent="0.2">
      <c r="A34" s="16" t="s">
        <v>552</v>
      </c>
      <c r="B34" s="17">
        <f t="shared" ref="B34:Q34" si="9">B10*B$13</f>
        <v>0</v>
      </c>
      <c r="C34" s="17">
        <f t="shared" si="9"/>
        <v>0</v>
      </c>
      <c r="D34" s="17">
        <f t="shared" si="9"/>
        <v>0</v>
      </c>
      <c r="E34" s="17">
        <f t="shared" si="9"/>
        <v>0</v>
      </c>
      <c r="F34" s="17">
        <f t="shared" si="9"/>
        <v>0</v>
      </c>
      <c r="G34" s="17">
        <f t="shared" si="9"/>
        <v>0</v>
      </c>
      <c r="H34" s="17">
        <f t="shared" si="9"/>
        <v>0</v>
      </c>
      <c r="I34" s="17">
        <f t="shared" si="9"/>
        <v>13133.64</v>
      </c>
      <c r="J34" s="17">
        <f t="shared" si="9"/>
        <v>0</v>
      </c>
      <c r="K34" s="17">
        <f t="shared" si="9"/>
        <v>0</v>
      </c>
      <c r="L34" s="17">
        <f t="shared" si="9"/>
        <v>0</v>
      </c>
      <c r="M34" s="17">
        <f t="shared" si="9"/>
        <v>0</v>
      </c>
      <c r="N34" s="17">
        <f t="shared" si="9"/>
        <v>0</v>
      </c>
      <c r="O34" s="17">
        <f t="shared" si="9"/>
        <v>0</v>
      </c>
      <c r="P34" s="17">
        <f t="shared" si="9"/>
        <v>0</v>
      </c>
      <c r="Q34" s="17">
        <f t="shared" si="9"/>
        <v>0</v>
      </c>
      <c r="R34" s="17">
        <f t="shared" si="1"/>
        <v>13133.64</v>
      </c>
    </row>
    <row r="35" spans="1:18" x14ac:dyDescent="0.2">
      <c r="A35" s="16" t="s">
        <v>564</v>
      </c>
      <c r="B35" s="17">
        <f t="shared" ref="B35:Q35" si="10">B11*B$13</f>
        <v>400</v>
      </c>
      <c r="C35" s="17">
        <f t="shared" si="10"/>
        <v>1000</v>
      </c>
      <c r="D35" s="17">
        <f t="shared" si="10"/>
        <v>1212.3</v>
      </c>
      <c r="E35" s="17">
        <f t="shared" si="10"/>
        <v>637.97</v>
      </c>
      <c r="F35" s="17">
        <f t="shared" si="10"/>
        <v>992.45</v>
      </c>
      <c r="G35" s="17">
        <f t="shared" si="10"/>
        <v>1000</v>
      </c>
      <c r="H35" s="17">
        <f t="shared" si="10"/>
        <v>8000</v>
      </c>
      <c r="I35" s="17">
        <f t="shared" si="10"/>
        <v>13133.64</v>
      </c>
      <c r="J35" s="17">
        <f t="shared" si="10"/>
        <v>3600</v>
      </c>
      <c r="K35" s="17">
        <f t="shared" si="10"/>
        <v>500</v>
      </c>
      <c r="L35" s="17">
        <f t="shared" si="10"/>
        <v>600</v>
      </c>
      <c r="M35" s="17">
        <f t="shared" si="10"/>
        <v>2400</v>
      </c>
      <c r="N35" s="17">
        <f t="shared" si="10"/>
        <v>1200</v>
      </c>
      <c r="O35" s="17">
        <f t="shared" si="10"/>
        <v>2000</v>
      </c>
      <c r="P35" s="17">
        <f t="shared" si="10"/>
        <v>1200</v>
      </c>
      <c r="Q35" s="17">
        <f t="shared" si="10"/>
        <v>2295.5</v>
      </c>
      <c r="R35" s="28">
        <f t="shared" si="1"/>
        <v>40171.86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zoomScale="90" zoomScaleNormal="90" workbookViewId="0">
      <selection activeCell="I35" sqref="I35"/>
    </sheetView>
  </sheetViews>
  <sheetFormatPr defaultColWidth="11.5703125" defaultRowHeight="12.75" x14ac:dyDescent="0.2"/>
  <cols>
    <col min="1" max="1" width="46.5703125" style="16" customWidth="1"/>
    <col min="2" max="2" width="12" style="16" customWidth="1"/>
    <col min="3" max="3" width="11.85546875" style="16" customWidth="1"/>
    <col min="4" max="4" width="12.42578125" style="16" customWidth="1"/>
    <col min="5" max="5" width="11.85546875" style="16" customWidth="1"/>
    <col min="6" max="8" width="12" style="16" customWidth="1"/>
    <col min="9" max="9" width="13" style="16" customWidth="1"/>
  </cols>
  <sheetData>
    <row r="1" spans="1:9" x14ac:dyDescent="0.2">
      <c r="A1" s="16" t="s">
        <v>2</v>
      </c>
      <c r="B1" s="16" t="s">
        <v>581</v>
      </c>
      <c r="C1" s="16" t="s">
        <v>582</v>
      </c>
      <c r="D1" s="16" t="s">
        <v>583</v>
      </c>
      <c r="E1" s="16" t="s">
        <v>584</v>
      </c>
      <c r="F1" s="16" t="s">
        <v>585</v>
      </c>
      <c r="G1" s="16" t="s">
        <v>586</v>
      </c>
      <c r="H1" s="16" t="s">
        <v>587</v>
      </c>
      <c r="I1" s="16" t="s">
        <v>564</v>
      </c>
    </row>
    <row r="2" spans="1:9" x14ac:dyDescent="0.2">
      <c r="A2" s="16" t="s">
        <v>96</v>
      </c>
      <c r="B2" s="16">
        <v>1</v>
      </c>
      <c r="C2" s="16">
        <v>0</v>
      </c>
      <c r="D2" s="16">
        <v>7</v>
      </c>
      <c r="E2" s="16">
        <v>0</v>
      </c>
      <c r="F2" s="16">
        <v>7</v>
      </c>
      <c r="G2" s="16">
        <v>3</v>
      </c>
      <c r="H2" s="16">
        <v>8</v>
      </c>
      <c r="I2" s="16">
        <v>26</v>
      </c>
    </row>
    <row r="3" spans="1:9" x14ac:dyDescent="0.2">
      <c r="A3" s="16" t="s">
        <v>563</v>
      </c>
      <c r="B3" s="16">
        <v>0</v>
      </c>
      <c r="C3" s="16">
        <v>0</v>
      </c>
      <c r="D3" s="16">
        <v>0</v>
      </c>
      <c r="E3" s="16">
        <v>0</v>
      </c>
      <c r="F3" s="16">
        <v>2</v>
      </c>
      <c r="G3" s="16">
        <v>0</v>
      </c>
      <c r="H3" s="16">
        <v>0</v>
      </c>
      <c r="I3" s="16">
        <v>2</v>
      </c>
    </row>
    <row r="4" spans="1:9" x14ac:dyDescent="0.2">
      <c r="A4" s="16" t="s">
        <v>261</v>
      </c>
      <c r="B4" s="16">
        <v>1</v>
      </c>
      <c r="C4" s="16">
        <v>1</v>
      </c>
      <c r="D4" s="16">
        <v>1</v>
      </c>
      <c r="E4" s="16">
        <v>0</v>
      </c>
      <c r="F4" s="16">
        <v>0</v>
      </c>
      <c r="G4" s="16">
        <v>0</v>
      </c>
      <c r="H4" s="16">
        <v>0</v>
      </c>
      <c r="I4" s="16">
        <v>3</v>
      </c>
    </row>
    <row r="5" spans="1:9" x14ac:dyDescent="0.2">
      <c r="A5" s="16" t="s">
        <v>288</v>
      </c>
      <c r="B5" s="16">
        <v>2</v>
      </c>
      <c r="C5" s="16">
        <v>0</v>
      </c>
      <c r="D5" s="16">
        <v>0</v>
      </c>
      <c r="E5" s="16">
        <v>0</v>
      </c>
      <c r="F5" s="16">
        <v>2</v>
      </c>
      <c r="G5" s="16">
        <v>1</v>
      </c>
      <c r="H5" s="16">
        <v>0</v>
      </c>
      <c r="I5" s="16">
        <v>5</v>
      </c>
    </row>
    <row r="6" spans="1:9" x14ac:dyDescent="0.2">
      <c r="A6" s="16" t="s">
        <v>291</v>
      </c>
      <c r="B6" s="16">
        <v>2</v>
      </c>
      <c r="C6" s="16">
        <v>0</v>
      </c>
      <c r="D6" s="16">
        <v>1</v>
      </c>
      <c r="E6" s="16">
        <v>0</v>
      </c>
      <c r="F6" s="16">
        <v>0</v>
      </c>
      <c r="G6" s="16">
        <v>0</v>
      </c>
      <c r="H6" s="16">
        <v>0</v>
      </c>
      <c r="I6" s="16">
        <v>3</v>
      </c>
    </row>
    <row r="7" spans="1:9" x14ac:dyDescent="0.2">
      <c r="A7" s="16" t="s">
        <v>306</v>
      </c>
      <c r="B7" s="16">
        <v>1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2</v>
      </c>
      <c r="I7" s="16">
        <v>3</v>
      </c>
    </row>
    <row r="8" spans="1:9" x14ac:dyDescent="0.2">
      <c r="A8" s="16" t="s">
        <v>372</v>
      </c>
      <c r="B8" s="16">
        <v>0</v>
      </c>
      <c r="C8" s="16">
        <v>1</v>
      </c>
      <c r="D8" s="16">
        <v>1</v>
      </c>
      <c r="E8" s="16">
        <v>0</v>
      </c>
      <c r="F8" s="16">
        <v>0</v>
      </c>
      <c r="G8" s="16">
        <v>0</v>
      </c>
      <c r="H8" s="16">
        <v>0</v>
      </c>
      <c r="I8" s="16">
        <v>2</v>
      </c>
    </row>
    <row r="9" spans="1:9" x14ac:dyDescent="0.2">
      <c r="A9" s="16" t="s">
        <v>431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1</v>
      </c>
      <c r="I9" s="16">
        <v>1</v>
      </c>
    </row>
    <row r="10" spans="1:9" x14ac:dyDescent="0.2">
      <c r="A10" s="16" t="s">
        <v>552</v>
      </c>
      <c r="B10" s="16">
        <v>0</v>
      </c>
      <c r="C10" s="16">
        <v>0</v>
      </c>
      <c r="D10" s="16">
        <v>0</v>
      </c>
      <c r="E10" s="16">
        <v>4</v>
      </c>
      <c r="F10" s="16">
        <v>0</v>
      </c>
      <c r="G10" s="16">
        <v>0</v>
      </c>
      <c r="H10" s="16">
        <v>0</v>
      </c>
      <c r="I10" s="16">
        <v>4</v>
      </c>
    </row>
    <row r="11" spans="1:9" x14ac:dyDescent="0.2">
      <c r="A11" s="16" t="s">
        <v>564</v>
      </c>
      <c r="B11" s="16">
        <v>7</v>
      </c>
      <c r="C11" s="16">
        <v>2</v>
      </c>
      <c r="D11" s="16">
        <v>10</v>
      </c>
      <c r="E11" s="16">
        <v>4</v>
      </c>
      <c r="F11" s="16">
        <v>11</v>
      </c>
      <c r="G11" s="16">
        <v>4</v>
      </c>
      <c r="H11" s="16">
        <v>11</v>
      </c>
      <c r="I11" s="16">
        <v>49</v>
      </c>
    </row>
    <row r="13" spans="1:9" x14ac:dyDescent="0.2">
      <c r="A13" s="16" t="s">
        <v>2</v>
      </c>
      <c r="B13" s="16">
        <v>250</v>
      </c>
      <c r="C13" s="16">
        <v>250</v>
      </c>
      <c r="D13" s="16">
        <v>500</v>
      </c>
      <c r="E13" s="16">
        <v>150</v>
      </c>
      <c r="F13" s="16">
        <v>500</v>
      </c>
      <c r="G13" s="16">
        <v>400</v>
      </c>
      <c r="H13" s="16">
        <v>250</v>
      </c>
      <c r="I13" s="16" t="s">
        <v>564</v>
      </c>
    </row>
    <row r="14" spans="1:9" x14ac:dyDescent="0.2">
      <c r="A14" s="16" t="s">
        <v>96</v>
      </c>
      <c r="B14" s="16">
        <v>1</v>
      </c>
      <c r="C14" s="16">
        <v>0</v>
      </c>
      <c r="D14" s="16">
        <v>7</v>
      </c>
      <c r="E14" s="16">
        <v>0</v>
      </c>
      <c r="F14" s="16">
        <v>7</v>
      </c>
      <c r="G14" s="16">
        <v>3</v>
      </c>
      <c r="H14" s="16">
        <v>8</v>
      </c>
      <c r="I14" s="16">
        <v>26</v>
      </c>
    </row>
    <row r="15" spans="1:9" x14ac:dyDescent="0.2">
      <c r="A15" s="16" t="s">
        <v>563</v>
      </c>
      <c r="B15" s="16">
        <v>0</v>
      </c>
      <c r="C15" s="16">
        <v>0</v>
      </c>
      <c r="D15" s="16">
        <v>0</v>
      </c>
      <c r="E15" s="16">
        <v>0</v>
      </c>
      <c r="F15" s="16">
        <v>2</v>
      </c>
      <c r="G15" s="16">
        <v>0</v>
      </c>
      <c r="H15" s="16">
        <v>0</v>
      </c>
      <c r="I15" s="16">
        <v>2</v>
      </c>
    </row>
    <row r="16" spans="1:9" x14ac:dyDescent="0.2">
      <c r="A16" s="16" t="s">
        <v>261</v>
      </c>
      <c r="B16" s="16">
        <v>1</v>
      </c>
      <c r="C16" s="16">
        <v>1</v>
      </c>
      <c r="D16" s="16">
        <v>1</v>
      </c>
      <c r="E16" s="16">
        <v>0</v>
      </c>
      <c r="F16" s="16">
        <v>0</v>
      </c>
      <c r="G16" s="16">
        <v>0</v>
      </c>
      <c r="H16" s="16">
        <v>0</v>
      </c>
      <c r="I16" s="16">
        <v>3</v>
      </c>
    </row>
    <row r="17" spans="1:9" x14ac:dyDescent="0.2">
      <c r="A17" s="16" t="s">
        <v>288</v>
      </c>
      <c r="B17" s="16">
        <v>2</v>
      </c>
      <c r="C17" s="16">
        <v>0</v>
      </c>
      <c r="D17" s="16">
        <v>0</v>
      </c>
      <c r="E17" s="16">
        <v>0</v>
      </c>
      <c r="F17" s="16">
        <v>2</v>
      </c>
      <c r="G17" s="16">
        <v>1</v>
      </c>
      <c r="H17" s="16">
        <v>0</v>
      </c>
      <c r="I17" s="16">
        <v>5</v>
      </c>
    </row>
    <row r="18" spans="1:9" x14ac:dyDescent="0.2">
      <c r="A18" s="16" t="s">
        <v>291</v>
      </c>
      <c r="B18" s="16">
        <v>2</v>
      </c>
      <c r="C18" s="16">
        <v>0</v>
      </c>
      <c r="D18" s="16">
        <v>1</v>
      </c>
      <c r="E18" s="16">
        <v>0</v>
      </c>
      <c r="F18" s="16">
        <v>0</v>
      </c>
      <c r="G18" s="16">
        <v>0</v>
      </c>
      <c r="H18" s="16">
        <v>0</v>
      </c>
      <c r="I18" s="16">
        <v>3</v>
      </c>
    </row>
    <row r="19" spans="1:9" x14ac:dyDescent="0.2">
      <c r="A19" s="16" t="s">
        <v>306</v>
      </c>
      <c r="B19" s="16">
        <v>1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2</v>
      </c>
      <c r="I19" s="16">
        <v>3</v>
      </c>
    </row>
    <row r="20" spans="1:9" x14ac:dyDescent="0.2">
      <c r="A20" s="16" t="s">
        <v>372</v>
      </c>
      <c r="B20" s="16">
        <v>0</v>
      </c>
      <c r="C20" s="16">
        <v>1</v>
      </c>
      <c r="D20" s="16">
        <v>1</v>
      </c>
      <c r="E20" s="16">
        <v>0</v>
      </c>
      <c r="F20" s="16">
        <v>0</v>
      </c>
      <c r="G20" s="16">
        <v>0</v>
      </c>
      <c r="H20" s="16">
        <v>0</v>
      </c>
      <c r="I20" s="16">
        <v>2</v>
      </c>
    </row>
    <row r="21" spans="1:9" x14ac:dyDescent="0.2">
      <c r="A21" s="16" t="s">
        <v>431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1</v>
      </c>
      <c r="I21" s="16">
        <v>1</v>
      </c>
    </row>
    <row r="22" spans="1:9" x14ac:dyDescent="0.2">
      <c r="A22" s="16" t="s">
        <v>552</v>
      </c>
      <c r="B22" s="16">
        <v>0</v>
      </c>
      <c r="C22" s="16">
        <v>0</v>
      </c>
      <c r="D22" s="16">
        <v>0</v>
      </c>
      <c r="E22" s="16">
        <v>4</v>
      </c>
      <c r="F22" s="16">
        <v>0</v>
      </c>
      <c r="G22" s="16">
        <v>0</v>
      </c>
      <c r="H22" s="16">
        <v>0</v>
      </c>
      <c r="I22" s="16">
        <v>4</v>
      </c>
    </row>
    <row r="23" spans="1:9" x14ac:dyDescent="0.2">
      <c r="A23" s="16" t="s">
        <v>564</v>
      </c>
      <c r="B23" s="16">
        <v>7</v>
      </c>
      <c r="C23" s="16">
        <v>2</v>
      </c>
      <c r="D23" s="16">
        <v>10</v>
      </c>
      <c r="E23" s="16">
        <v>4</v>
      </c>
      <c r="F23" s="16">
        <v>11</v>
      </c>
      <c r="G23" s="16">
        <v>4</v>
      </c>
      <c r="H23" s="16">
        <v>11</v>
      </c>
      <c r="I23" s="16">
        <v>49</v>
      </c>
    </row>
    <row r="25" spans="1:9" x14ac:dyDescent="0.2">
      <c r="A25" s="16" t="s">
        <v>2</v>
      </c>
      <c r="B25" s="16" t="s">
        <v>581</v>
      </c>
      <c r="C25" s="16" t="s">
        <v>582</v>
      </c>
      <c r="D25" s="16" t="s">
        <v>583</v>
      </c>
      <c r="E25" s="16" t="s">
        <v>584</v>
      </c>
      <c r="F25" s="16" t="s">
        <v>585</v>
      </c>
      <c r="G25" s="16" t="s">
        <v>586</v>
      </c>
      <c r="H25" s="16" t="s">
        <v>587</v>
      </c>
      <c r="I25" s="16" t="s">
        <v>564</v>
      </c>
    </row>
    <row r="26" spans="1:9" x14ac:dyDescent="0.2">
      <c r="A26" s="16" t="s">
        <v>96</v>
      </c>
      <c r="B26" s="17">
        <f t="shared" ref="B26:H35" si="0">B2*B$13</f>
        <v>250</v>
      </c>
      <c r="C26" s="17">
        <f t="shared" si="0"/>
        <v>0</v>
      </c>
      <c r="D26" s="17">
        <f t="shared" si="0"/>
        <v>3500</v>
      </c>
      <c r="E26" s="17">
        <f t="shared" si="0"/>
        <v>0</v>
      </c>
      <c r="F26" s="17">
        <f t="shared" si="0"/>
        <v>3500</v>
      </c>
      <c r="G26" s="17">
        <f t="shared" si="0"/>
        <v>1200</v>
      </c>
      <c r="H26" s="17">
        <f t="shared" si="0"/>
        <v>2000</v>
      </c>
      <c r="I26" s="17">
        <f t="shared" ref="I26:I35" si="1">SUM(B26:H26)</f>
        <v>10450</v>
      </c>
    </row>
    <row r="27" spans="1:9" x14ac:dyDescent="0.2">
      <c r="A27" s="16" t="s">
        <v>563</v>
      </c>
      <c r="B27" s="17">
        <f t="shared" si="0"/>
        <v>0</v>
      </c>
      <c r="C27" s="17">
        <f t="shared" si="0"/>
        <v>0</v>
      </c>
      <c r="D27" s="17">
        <f t="shared" si="0"/>
        <v>0</v>
      </c>
      <c r="E27" s="17">
        <f t="shared" si="0"/>
        <v>0</v>
      </c>
      <c r="F27" s="17">
        <f t="shared" si="0"/>
        <v>1000</v>
      </c>
      <c r="G27" s="17">
        <f t="shared" si="0"/>
        <v>0</v>
      </c>
      <c r="H27" s="17">
        <f t="shared" si="0"/>
        <v>0</v>
      </c>
      <c r="I27" s="17">
        <f t="shared" si="1"/>
        <v>1000</v>
      </c>
    </row>
    <row r="28" spans="1:9" x14ac:dyDescent="0.2">
      <c r="A28" s="16" t="s">
        <v>261</v>
      </c>
      <c r="B28" s="17">
        <f t="shared" si="0"/>
        <v>250</v>
      </c>
      <c r="C28" s="17">
        <f t="shared" si="0"/>
        <v>250</v>
      </c>
      <c r="D28" s="17">
        <f t="shared" si="0"/>
        <v>500</v>
      </c>
      <c r="E28" s="17">
        <f t="shared" si="0"/>
        <v>0</v>
      </c>
      <c r="F28" s="17">
        <f t="shared" si="0"/>
        <v>0</v>
      </c>
      <c r="G28" s="17">
        <f t="shared" si="0"/>
        <v>0</v>
      </c>
      <c r="H28" s="17">
        <f t="shared" si="0"/>
        <v>0</v>
      </c>
      <c r="I28" s="17">
        <f t="shared" si="1"/>
        <v>1000</v>
      </c>
    </row>
    <row r="29" spans="1:9" x14ac:dyDescent="0.2">
      <c r="A29" s="16" t="s">
        <v>288</v>
      </c>
      <c r="B29" s="17">
        <f t="shared" si="0"/>
        <v>500</v>
      </c>
      <c r="C29" s="17">
        <f t="shared" si="0"/>
        <v>0</v>
      </c>
      <c r="D29" s="17">
        <f t="shared" si="0"/>
        <v>0</v>
      </c>
      <c r="E29" s="17">
        <f t="shared" si="0"/>
        <v>0</v>
      </c>
      <c r="F29" s="17">
        <f t="shared" si="0"/>
        <v>1000</v>
      </c>
      <c r="G29" s="17">
        <f t="shared" si="0"/>
        <v>400</v>
      </c>
      <c r="H29" s="17">
        <f t="shared" si="0"/>
        <v>0</v>
      </c>
      <c r="I29" s="17">
        <f t="shared" si="1"/>
        <v>1900</v>
      </c>
    </row>
    <row r="30" spans="1:9" x14ac:dyDescent="0.2">
      <c r="A30" s="16" t="s">
        <v>291</v>
      </c>
      <c r="B30" s="17">
        <f t="shared" si="0"/>
        <v>500</v>
      </c>
      <c r="C30" s="17">
        <f t="shared" si="0"/>
        <v>0</v>
      </c>
      <c r="D30" s="17">
        <f t="shared" si="0"/>
        <v>500</v>
      </c>
      <c r="E30" s="17">
        <f t="shared" si="0"/>
        <v>0</v>
      </c>
      <c r="F30" s="17">
        <f t="shared" si="0"/>
        <v>0</v>
      </c>
      <c r="G30" s="17">
        <f t="shared" si="0"/>
        <v>0</v>
      </c>
      <c r="H30" s="17">
        <f t="shared" si="0"/>
        <v>0</v>
      </c>
      <c r="I30" s="17">
        <f t="shared" si="1"/>
        <v>1000</v>
      </c>
    </row>
    <row r="31" spans="1:9" x14ac:dyDescent="0.2">
      <c r="A31" s="16" t="s">
        <v>306</v>
      </c>
      <c r="B31" s="17">
        <f t="shared" si="0"/>
        <v>250</v>
      </c>
      <c r="C31" s="17">
        <f t="shared" si="0"/>
        <v>0</v>
      </c>
      <c r="D31" s="17">
        <f t="shared" si="0"/>
        <v>0</v>
      </c>
      <c r="E31" s="17">
        <f t="shared" si="0"/>
        <v>0</v>
      </c>
      <c r="F31" s="17">
        <f t="shared" si="0"/>
        <v>0</v>
      </c>
      <c r="G31" s="17">
        <f t="shared" si="0"/>
        <v>0</v>
      </c>
      <c r="H31" s="17">
        <f t="shared" si="0"/>
        <v>500</v>
      </c>
      <c r="I31" s="17">
        <f t="shared" si="1"/>
        <v>750</v>
      </c>
    </row>
    <row r="32" spans="1:9" x14ac:dyDescent="0.2">
      <c r="A32" s="16" t="s">
        <v>372</v>
      </c>
      <c r="B32" s="17">
        <f t="shared" si="0"/>
        <v>0</v>
      </c>
      <c r="C32" s="17">
        <f t="shared" si="0"/>
        <v>250</v>
      </c>
      <c r="D32" s="17">
        <f t="shared" si="0"/>
        <v>500</v>
      </c>
      <c r="E32" s="17">
        <f t="shared" si="0"/>
        <v>0</v>
      </c>
      <c r="F32" s="17">
        <f t="shared" si="0"/>
        <v>0</v>
      </c>
      <c r="G32" s="17">
        <f t="shared" si="0"/>
        <v>0</v>
      </c>
      <c r="H32" s="17">
        <f t="shared" si="0"/>
        <v>0</v>
      </c>
      <c r="I32" s="17">
        <f t="shared" si="1"/>
        <v>750</v>
      </c>
    </row>
    <row r="33" spans="1:9" x14ac:dyDescent="0.2">
      <c r="A33" s="16" t="s">
        <v>431</v>
      </c>
      <c r="B33" s="17">
        <f t="shared" si="0"/>
        <v>0</v>
      </c>
      <c r="C33" s="17">
        <f t="shared" si="0"/>
        <v>0</v>
      </c>
      <c r="D33" s="17">
        <f t="shared" si="0"/>
        <v>0</v>
      </c>
      <c r="E33" s="17">
        <f t="shared" si="0"/>
        <v>0</v>
      </c>
      <c r="F33" s="17">
        <f t="shared" si="0"/>
        <v>0</v>
      </c>
      <c r="G33" s="17">
        <f t="shared" si="0"/>
        <v>0</v>
      </c>
      <c r="H33" s="17">
        <f t="shared" si="0"/>
        <v>250</v>
      </c>
      <c r="I33" s="17">
        <f t="shared" si="1"/>
        <v>250</v>
      </c>
    </row>
    <row r="34" spans="1:9" x14ac:dyDescent="0.2">
      <c r="A34" s="16" t="s">
        <v>552</v>
      </c>
      <c r="B34" s="17">
        <f t="shared" si="0"/>
        <v>0</v>
      </c>
      <c r="C34" s="17">
        <f t="shared" si="0"/>
        <v>0</v>
      </c>
      <c r="D34" s="17">
        <f t="shared" si="0"/>
        <v>0</v>
      </c>
      <c r="E34" s="17">
        <f t="shared" si="0"/>
        <v>600</v>
      </c>
      <c r="F34" s="17">
        <f t="shared" si="0"/>
        <v>0</v>
      </c>
      <c r="G34" s="17">
        <f t="shared" si="0"/>
        <v>0</v>
      </c>
      <c r="H34" s="17">
        <f t="shared" si="0"/>
        <v>0</v>
      </c>
      <c r="I34" s="17">
        <f t="shared" si="1"/>
        <v>600</v>
      </c>
    </row>
    <row r="35" spans="1:9" x14ac:dyDescent="0.2">
      <c r="A35" s="16" t="s">
        <v>564</v>
      </c>
      <c r="B35" s="17">
        <f t="shared" si="0"/>
        <v>1750</v>
      </c>
      <c r="C35" s="17">
        <f t="shared" si="0"/>
        <v>500</v>
      </c>
      <c r="D35" s="17">
        <f t="shared" si="0"/>
        <v>5000</v>
      </c>
      <c r="E35" s="17">
        <f t="shared" si="0"/>
        <v>600</v>
      </c>
      <c r="F35" s="17">
        <f t="shared" si="0"/>
        <v>5500</v>
      </c>
      <c r="G35" s="17">
        <f t="shared" si="0"/>
        <v>1600</v>
      </c>
      <c r="H35" s="17">
        <f t="shared" si="0"/>
        <v>2750</v>
      </c>
      <c r="I35" s="28">
        <f t="shared" si="1"/>
        <v>17700</v>
      </c>
    </row>
    <row r="36" spans="1:9" x14ac:dyDescent="0.2">
      <c r="A36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3"/>
  <sheetViews>
    <sheetView tabSelected="1" zoomScale="90" zoomScaleNormal="90" workbookViewId="0">
      <selection activeCell="J13" sqref="J13"/>
    </sheetView>
  </sheetViews>
  <sheetFormatPr defaultColWidth="11.5703125" defaultRowHeight="12.75" x14ac:dyDescent="0.2"/>
  <cols>
    <col min="1" max="1" width="9.140625" customWidth="1"/>
    <col min="2" max="2" width="46.5703125" customWidth="1"/>
    <col min="3" max="3" width="6.5703125" customWidth="1"/>
    <col min="4" max="4" width="13" customWidth="1"/>
    <col min="5" max="5" width="6.5703125" customWidth="1"/>
    <col min="6" max="6" width="13" customWidth="1"/>
    <col min="7" max="7" width="6.5703125" customWidth="1"/>
    <col min="8" max="8" width="13" customWidth="1"/>
    <col min="10" max="10" width="14.140625" customWidth="1"/>
  </cols>
  <sheetData>
    <row r="1" spans="1:10" x14ac:dyDescent="0.2">
      <c r="A1" s="25" t="s">
        <v>588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x14ac:dyDescent="0.2">
      <c r="A2" s="18"/>
      <c r="B2" s="18"/>
      <c r="C2" s="26" t="s">
        <v>589</v>
      </c>
      <c r="D2" s="26"/>
      <c r="E2" s="26" t="s">
        <v>590</v>
      </c>
      <c r="F2" s="26"/>
      <c r="G2" s="26" t="s">
        <v>591</v>
      </c>
      <c r="H2" s="26"/>
      <c r="I2" s="27" t="s">
        <v>564</v>
      </c>
      <c r="J2" s="27"/>
    </row>
    <row r="3" spans="1:10" x14ac:dyDescent="0.2">
      <c r="A3" s="18" t="s">
        <v>592</v>
      </c>
      <c r="B3" s="18" t="s">
        <v>2</v>
      </c>
      <c r="C3" s="19" t="s">
        <v>593</v>
      </c>
      <c r="D3" s="19" t="s">
        <v>594</v>
      </c>
      <c r="E3" s="19" t="s">
        <v>593</v>
      </c>
      <c r="F3" s="19" t="s">
        <v>594</v>
      </c>
      <c r="G3" s="19" t="s">
        <v>593</v>
      </c>
      <c r="H3" s="19" t="s">
        <v>594</v>
      </c>
      <c r="I3" s="18" t="s">
        <v>593</v>
      </c>
      <c r="J3" s="18" t="s">
        <v>594</v>
      </c>
    </row>
    <row r="4" spans="1:10" x14ac:dyDescent="0.2">
      <c r="A4" s="20" t="str">
        <f t="shared" ref="A4:A12" si="0">LEFT(B4,7)</f>
        <v>2306336</v>
      </c>
      <c r="B4" s="21" t="s">
        <v>96</v>
      </c>
      <c r="C4" s="22">
        <f>VLOOKUP(B4,sihsc,2,0)</f>
        <v>26</v>
      </c>
      <c r="D4" s="23">
        <f>VLOOKUP(B4,sihsc,3,0)</f>
        <v>38178.76</v>
      </c>
      <c r="E4" s="22">
        <f t="shared" ref="E4:E12" si="1">C4</f>
        <v>26</v>
      </c>
      <c r="F4" s="23">
        <f>VLOOKUP(B4,presc,18,0)</f>
        <v>16295.5</v>
      </c>
      <c r="G4" s="22">
        <f t="shared" ref="G4:G12" si="2">C4</f>
        <v>26</v>
      </c>
      <c r="H4" s="23">
        <f>VLOOKUP(B4,pac,9,0)</f>
        <v>10450</v>
      </c>
      <c r="I4" s="20">
        <f t="shared" ref="I4:I12" si="3">G4</f>
        <v>26</v>
      </c>
      <c r="J4" s="24">
        <f t="shared" ref="J4:J12" si="4">D4+F4+H4</f>
        <v>64924.26</v>
      </c>
    </row>
    <row r="5" spans="1:10" x14ac:dyDescent="0.2">
      <c r="A5" s="20" t="str">
        <f t="shared" si="0"/>
        <v>2306344</v>
      </c>
      <c r="B5" s="21" t="s">
        <v>563</v>
      </c>
      <c r="C5" s="22">
        <f>VLOOKUP(B5,sihsc,2,0)</f>
        <v>2</v>
      </c>
      <c r="D5" s="23">
        <f>VLOOKUP(B5,sihsc,3,0)</f>
        <v>873.21</v>
      </c>
      <c r="E5" s="22">
        <f t="shared" si="1"/>
        <v>2</v>
      </c>
      <c r="F5" s="23">
        <f>VLOOKUP(B5,presc,18,0)</f>
        <v>800</v>
      </c>
      <c r="G5" s="22">
        <f t="shared" si="2"/>
        <v>2</v>
      </c>
      <c r="H5" s="23">
        <f>VLOOKUP(B5,pac,9,0)</f>
        <v>1000</v>
      </c>
      <c r="I5" s="20">
        <f t="shared" si="3"/>
        <v>2</v>
      </c>
      <c r="J5" s="24">
        <f t="shared" si="4"/>
        <v>2673.21</v>
      </c>
    </row>
    <row r="6" spans="1:10" x14ac:dyDescent="0.2">
      <c r="A6" s="20" t="str">
        <f t="shared" si="0"/>
        <v>2492342</v>
      </c>
      <c r="B6" s="21" t="s">
        <v>261</v>
      </c>
      <c r="C6" s="22">
        <f>VLOOKUP(B6,sihsc,2,0)</f>
        <v>3</v>
      </c>
      <c r="D6" s="23">
        <f>VLOOKUP(B6,sihsc,3,0)</f>
        <v>3100.4</v>
      </c>
      <c r="E6" s="22">
        <f t="shared" si="1"/>
        <v>3</v>
      </c>
      <c r="F6" s="23">
        <f>VLOOKUP(B6,presc,18,0)</f>
        <v>1700</v>
      </c>
      <c r="G6" s="22">
        <f t="shared" si="2"/>
        <v>3</v>
      </c>
      <c r="H6" s="23">
        <f>VLOOKUP(B6,pac,9,0)</f>
        <v>1000</v>
      </c>
      <c r="I6" s="20">
        <f t="shared" si="3"/>
        <v>3</v>
      </c>
      <c r="J6" s="24">
        <f t="shared" si="4"/>
        <v>5800.4</v>
      </c>
    </row>
    <row r="7" spans="1:10" x14ac:dyDescent="0.2">
      <c r="A7" s="20" t="str">
        <f t="shared" si="0"/>
        <v>2522209</v>
      </c>
      <c r="B7" s="21" t="s">
        <v>288</v>
      </c>
      <c r="C7" s="22">
        <f>VLOOKUP(B7,sihsc,2,0)</f>
        <v>5</v>
      </c>
      <c r="D7" s="23">
        <f>VLOOKUP(B7,sihsc,3,0)</f>
        <v>2362.91</v>
      </c>
      <c r="E7" s="22">
        <f t="shared" si="1"/>
        <v>5</v>
      </c>
      <c r="F7" s="23">
        <f>VLOOKUP(B7,presc,18,0)</f>
        <v>2812.3</v>
      </c>
      <c r="G7" s="22">
        <f t="shared" si="2"/>
        <v>5</v>
      </c>
      <c r="H7" s="23">
        <f>VLOOKUP(B7,pac,9,0)</f>
        <v>1900</v>
      </c>
      <c r="I7" s="20">
        <f t="shared" si="3"/>
        <v>5</v>
      </c>
      <c r="J7" s="24">
        <f t="shared" si="4"/>
        <v>7075.21</v>
      </c>
    </row>
    <row r="8" spans="1:10" x14ac:dyDescent="0.2">
      <c r="A8" s="20" t="str">
        <f t="shared" si="0"/>
        <v>2522411</v>
      </c>
      <c r="B8" s="21" t="s">
        <v>291</v>
      </c>
      <c r="C8" s="22">
        <f>VLOOKUP(B8,sihsc,2,0)</f>
        <v>3</v>
      </c>
      <c r="D8" s="23">
        <f>VLOOKUP(B8,sihsc,3,0)</f>
        <v>11089.61</v>
      </c>
      <c r="E8" s="22">
        <f t="shared" si="1"/>
        <v>3</v>
      </c>
      <c r="F8" s="23">
        <f>VLOOKUP(B8,presc,18,0)</f>
        <v>2430.42</v>
      </c>
      <c r="G8" s="22">
        <f t="shared" si="2"/>
        <v>3</v>
      </c>
      <c r="H8" s="23">
        <f>VLOOKUP(B8,pac,9,0)</f>
        <v>1000</v>
      </c>
      <c r="I8" s="20">
        <f t="shared" si="3"/>
        <v>3</v>
      </c>
      <c r="J8" s="24">
        <f t="shared" si="4"/>
        <v>14520.03</v>
      </c>
    </row>
    <row r="9" spans="1:10" x14ac:dyDescent="0.2">
      <c r="A9" s="20" t="str">
        <f t="shared" si="0"/>
        <v>2537788</v>
      </c>
      <c r="B9" s="21" t="s">
        <v>306</v>
      </c>
      <c r="C9" s="22">
        <f>VLOOKUP(B9,sihsc,2,0)</f>
        <v>3</v>
      </c>
      <c r="D9" s="23">
        <f>VLOOKUP(B9,sihsc,3,0)</f>
        <v>5495.42</v>
      </c>
      <c r="E9" s="22">
        <f t="shared" si="1"/>
        <v>3</v>
      </c>
      <c r="F9" s="23">
        <f>VLOOKUP(B9,presc,18,0)</f>
        <v>1300</v>
      </c>
      <c r="G9" s="22">
        <f t="shared" si="2"/>
        <v>3</v>
      </c>
      <c r="H9" s="23">
        <f>VLOOKUP(B9,pac,9,0)</f>
        <v>750</v>
      </c>
      <c r="I9" s="20">
        <f t="shared" si="3"/>
        <v>3</v>
      </c>
      <c r="J9" s="24">
        <f t="shared" si="4"/>
        <v>7545.42</v>
      </c>
    </row>
    <row r="10" spans="1:10" x14ac:dyDescent="0.2">
      <c r="A10" s="20" t="str">
        <f t="shared" si="0"/>
        <v>2558254</v>
      </c>
      <c r="B10" s="21" t="s">
        <v>372</v>
      </c>
      <c r="C10" s="22">
        <f>VLOOKUP(B10,sihsc,2,0)</f>
        <v>2</v>
      </c>
      <c r="D10" s="23">
        <f>VLOOKUP(B10,sihsc,3,0)</f>
        <v>4941.25</v>
      </c>
      <c r="E10" s="22">
        <f t="shared" si="1"/>
        <v>2</v>
      </c>
      <c r="F10" s="23">
        <f>VLOOKUP(B10,presc,18,0)</f>
        <v>1300</v>
      </c>
      <c r="G10" s="22">
        <f t="shared" si="2"/>
        <v>2</v>
      </c>
      <c r="H10" s="23">
        <f>VLOOKUP(B10,pac,9,0)</f>
        <v>750</v>
      </c>
      <c r="I10" s="20">
        <f t="shared" si="3"/>
        <v>2</v>
      </c>
      <c r="J10" s="24">
        <f t="shared" si="4"/>
        <v>6991.25</v>
      </c>
    </row>
    <row r="11" spans="1:10" x14ac:dyDescent="0.2">
      <c r="A11" s="20" t="str">
        <f t="shared" si="0"/>
        <v>2672154</v>
      </c>
      <c r="B11" s="21" t="s">
        <v>431</v>
      </c>
      <c r="C11" s="22">
        <f>VLOOKUP(B11,sihsc,2,0)</f>
        <v>1</v>
      </c>
      <c r="D11" s="23">
        <f>VLOOKUP(B11,sihsc,3,0)</f>
        <v>219.12</v>
      </c>
      <c r="E11" s="22">
        <f t="shared" si="1"/>
        <v>1</v>
      </c>
      <c r="F11" s="23">
        <f>VLOOKUP(B11,presc,18,0)</f>
        <v>400</v>
      </c>
      <c r="G11" s="22">
        <f t="shared" si="2"/>
        <v>1</v>
      </c>
      <c r="H11" s="23">
        <f>VLOOKUP(B11,pac,9,0)</f>
        <v>250</v>
      </c>
      <c r="I11" s="20">
        <f t="shared" si="3"/>
        <v>1</v>
      </c>
      <c r="J11" s="24">
        <f t="shared" si="4"/>
        <v>869.12</v>
      </c>
    </row>
    <row r="12" spans="1:10" x14ac:dyDescent="0.2">
      <c r="A12" s="20" t="str">
        <f t="shared" si="0"/>
        <v>9175849</v>
      </c>
      <c r="B12" s="21" t="s">
        <v>552</v>
      </c>
      <c r="C12" s="22">
        <f>VLOOKUP(B12,sihsc,2,0)</f>
        <v>4</v>
      </c>
      <c r="D12" s="23">
        <f>VLOOKUP(B12,sihsc,3,0)</f>
        <v>18807.36</v>
      </c>
      <c r="E12" s="22">
        <f t="shared" si="1"/>
        <v>4</v>
      </c>
      <c r="F12" s="23">
        <f>VLOOKUP(B12,presc,18,0)</f>
        <v>13133.64</v>
      </c>
      <c r="G12" s="22">
        <f t="shared" si="2"/>
        <v>4</v>
      </c>
      <c r="H12" s="23">
        <f>VLOOKUP(B12,pac,9,0)</f>
        <v>600</v>
      </c>
      <c r="I12" s="20">
        <f t="shared" si="3"/>
        <v>4</v>
      </c>
      <c r="J12" s="24">
        <f t="shared" si="4"/>
        <v>32541</v>
      </c>
    </row>
    <row r="13" spans="1:10" x14ac:dyDescent="0.2">
      <c r="A13" s="20"/>
      <c r="B13" s="20" t="s">
        <v>595</v>
      </c>
      <c r="C13" s="22">
        <f t="shared" ref="C13:J13" si="5">SUM(C4:C12)</f>
        <v>49</v>
      </c>
      <c r="D13" s="23">
        <f t="shared" si="5"/>
        <v>85068.04</v>
      </c>
      <c r="E13" s="22">
        <f t="shared" si="5"/>
        <v>49</v>
      </c>
      <c r="F13" s="23">
        <f t="shared" si="5"/>
        <v>40171.86</v>
      </c>
      <c r="G13" s="22">
        <f t="shared" si="5"/>
        <v>49</v>
      </c>
      <c r="H13" s="23">
        <f t="shared" si="5"/>
        <v>17700</v>
      </c>
      <c r="I13" s="20">
        <f t="shared" si="5"/>
        <v>49</v>
      </c>
      <c r="J13" s="29">
        <f t="shared" si="5"/>
        <v>142939.9</v>
      </c>
    </row>
  </sheetData>
  <mergeCells count="5">
    <mergeCell ref="A1:J1"/>
    <mergeCell ref="C2:D2"/>
    <mergeCell ref="E2:F2"/>
    <mergeCell ref="G2:H2"/>
    <mergeCell ref="I2:J2"/>
  </mergeCells>
  <pageMargins left="0.78749999999999998" right="0.78749999999999998" top="1.05277777777778" bottom="1.05277777777778" header="0.78749999999999998" footer="0.78749999999999998"/>
  <pageSetup paperSize="9" scale="80" firstPageNumber="0" orientation="landscape" horizontalDpi="300" verticalDpi="300"/>
  <headerFooter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bsih</vt:lpstr>
      <vt:lpstr>SIH SC</vt:lpstr>
      <vt:lpstr>Prêmios</vt:lpstr>
      <vt:lpstr>Pacotes</vt:lpstr>
      <vt:lpstr>Total</vt:lpstr>
      <vt:lpstr>bsih</vt:lpstr>
      <vt:lpstr>pac</vt:lpstr>
      <vt:lpstr>presc</vt:lpstr>
      <vt:lpstr>sihsc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Carlos Eduardo Pereira Carpes</cp:lastModifiedBy>
  <cp:revision>13</cp:revision>
  <cp:lastPrinted>2024-03-25T11:18:55Z</cp:lastPrinted>
  <dcterms:created xsi:type="dcterms:W3CDTF">2024-03-25T10:05:46Z</dcterms:created>
  <dcterms:modified xsi:type="dcterms:W3CDTF">2024-08-02T16:53:06Z</dcterms:modified>
  <dc:language>pt-BR</dc:language>
</cp:coreProperties>
</file>