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337DCA76-C9BB-4FA1-B31A-586A66476282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bsih" sheetId="1" state="hidden" r:id="rId1"/>
    <sheet name="SIH MS" sheetId="2" r:id="rId2"/>
    <sheet name="Prêmios" sheetId="3" r:id="rId3"/>
    <sheet name="Pacotes" sheetId="4" r:id="rId4"/>
    <sheet name="Total" sheetId="5" r:id="rId5"/>
  </sheets>
  <definedNames>
    <definedName name="bsih">bsih!$A$1:$F$190</definedName>
    <definedName name="pacms">Pacotes!$A$39:$I$56</definedName>
    <definedName name="prems">Prêmios!$A$39:$AD$56</definedName>
    <definedName name="sihms">'SIH MS'!$A$1:$I$18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9" i="5" l="1"/>
  <c r="C19" i="5"/>
  <c r="E19" i="5" s="1"/>
  <c r="A19" i="5"/>
  <c r="D18" i="5"/>
  <c r="C18" i="5"/>
  <c r="G18" i="5" s="1"/>
  <c r="I18" i="5" s="1"/>
  <c r="A18" i="5"/>
  <c r="D17" i="5"/>
  <c r="C17" i="5"/>
  <c r="G17" i="5" s="1"/>
  <c r="I17" i="5" s="1"/>
  <c r="A17" i="5"/>
  <c r="D16" i="5"/>
  <c r="C16" i="5"/>
  <c r="G16" i="5" s="1"/>
  <c r="I16" i="5" s="1"/>
  <c r="A16" i="5"/>
  <c r="D15" i="5"/>
  <c r="C15" i="5"/>
  <c r="E15" i="5" s="1"/>
  <c r="A15" i="5"/>
  <c r="D14" i="5"/>
  <c r="C14" i="5"/>
  <c r="G14" i="5" s="1"/>
  <c r="I14" i="5" s="1"/>
  <c r="A14" i="5"/>
  <c r="D13" i="5"/>
  <c r="C13" i="5"/>
  <c r="G13" i="5" s="1"/>
  <c r="I13" i="5" s="1"/>
  <c r="A13" i="5"/>
  <c r="G12" i="5"/>
  <c r="I12" i="5" s="1"/>
  <c r="D12" i="5"/>
  <c r="C12" i="5"/>
  <c r="E12" i="5" s="1"/>
  <c r="A12" i="5"/>
  <c r="G11" i="5"/>
  <c r="I11" i="5" s="1"/>
  <c r="D11" i="5"/>
  <c r="C11" i="5"/>
  <c r="E11" i="5" s="1"/>
  <c r="A11" i="5"/>
  <c r="D10" i="5"/>
  <c r="C10" i="5"/>
  <c r="G10" i="5" s="1"/>
  <c r="I10" i="5" s="1"/>
  <c r="A10" i="5"/>
  <c r="D9" i="5"/>
  <c r="C9" i="5"/>
  <c r="G9" i="5" s="1"/>
  <c r="I9" i="5" s="1"/>
  <c r="A9" i="5"/>
  <c r="G8" i="5"/>
  <c r="I8" i="5" s="1"/>
  <c r="E8" i="5"/>
  <c r="D8" i="5"/>
  <c r="C8" i="5"/>
  <c r="A8" i="5"/>
  <c r="D7" i="5"/>
  <c r="C7" i="5"/>
  <c r="E7" i="5" s="1"/>
  <c r="A7" i="5"/>
  <c r="D6" i="5"/>
  <c r="C6" i="5"/>
  <c r="G6" i="5" s="1"/>
  <c r="I6" i="5" s="1"/>
  <c r="A6" i="5"/>
  <c r="D5" i="5"/>
  <c r="C5" i="5"/>
  <c r="E5" i="5" s="1"/>
  <c r="A5" i="5"/>
  <c r="D4" i="5"/>
  <c r="C4" i="5"/>
  <c r="A4" i="5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I54" i="4" s="1"/>
  <c r="H18" i="5" s="1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I46" i="4" s="1"/>
  <c r="H10" i="5" s="1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D49" i="3" s="1"/>
  <c r="F13" i="5" s="1"/>
  <c r="D49" i="3"/>
  <c r="C49" i="3"/>
  <c r="B49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D41" i="3" s="1"/>
  <c r="F5" i="5" s="1"/>
  <c r="D41" i="3"/>
  <c r="C41" i="3"/>
  <c r="B41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D40" i="3" l="1"/>
  <c r="F4" i="5" s="1"/>
  <c r="AD46" i="3"/>
  <c r="F10" i="5" s="1"/>
  <c r="AD48" i="3"/>
  <c r="F12" i="5" s="1"/>
  <c r="AD54" i="3"/>
  <c r="F18" i="5" s="1"/>
  <c r="J18" i="5" s="1"/>
  <c r="AD56" i="3"/>
  <c r="AD42" i="3"/>
  <c r="F6" i="5" s="1"/>
  <c r="AD44" i="3"/>
  <c r="F8" i="5" s="1"/>
  <c r="J8" i="5" s="1"/>
  <c r="AD50" i="3"/>
  <c r="F14" i="5" s="1"/>
  <c r="F20" i="5" s="1"/>
  <c r="AD52" i="3"/>
  <c r="F16" i="5" s="1"/>
  <c r="J16" i="5" s="1"/>
  <c r="AD43" i="3"/>
  <c r="F7" i="5" s="1"/>
  <c r="AD45" i="3"/>
  <c r="F9" i="5" s="1"/>
  <c r="AD47" i="3"/>
  <c r="F11" i="5" s="1"/>
  <c r="AD51" i="3"/>
  <c r="F15" i="5" s="1"/>
  <c r="AD53" i="3"/>
  <c r="F17" i="5" s="1"/>
  <c r="AD55" i="3"/>
  <c r="F19" i="5" s="1"/>
  <c r="I45" i="4"/>
  <c r="H9" i="5" s="1"/>
  <c r="I53" i="4"/>
  <c r="H17" i="5" s="1"/>
  <c r="J17" i="5" s="1"/>
  <c r="J10" i="5"/>
  <c r="I44" i="4"/>
  <c r="H8" i="5" s="1"/>
  <c r="I52" i="4"/>
  <c r="H16" i="5" s="1"/>
  <c r="J13" i="5"/>
  <c r="I43" i="4"/>
  <c r="H7" i="5" s="1"/>
  <c r="I51" i="4"/>
  <c r="H15" i="5" s="1"/>
  <c r="I42" i="4"/>
  <c r="H6" i="5" s="1"/>
  <c r="J6" i="5" s="1"/>
  <c r="I50" i="4"/>
  <c r="H14" i="5" s="1"/>
  <c r="I41" i="4"/>
  <c r="H5" i="5" s="1"/>
  <c r="J5" i="5" s="1"/>
  <c r="I49" i="4"/>
  <c r="H13" i="5" s="1"/>
  <c r="I40" i="4"/>
  <c r="H4" i="5" s="1"/>
  <c r="H20" i="5" s="1"/>
  <c r="I48" i="4"/>
  <c r="H12" i="5" s="1"/>
  <c r="J12" i="5" s="1"/>
  <c r="I56" i="4"/>
  <c r="I47" i="4"/>
  <c r="H11" i="5" s="1"/>
  <c r="J11" i="5" s="1"/>
  <c r="I55" i="4"/>
  <c r="H19" i="5" s="1"/>
  <c r="G7" i="5"/>
  <c r="I7" i="5" s="1"/>
  <c r="E16" i="5"/>
  <c r="C20" i="5"/>
  <c r="D20" i="5"/>
  <c r="E4" i="5"/>
  <c r="G19" i="5"/>
  <c r="I19" i="5" s="1"/>
  <c r="G4" i="5"/>
  <c r="I4" i="5" s="1"/>
  <c r="G15" i="5"/>
  <c r="I15" i="5" s="1"/>
  <c r="J7" i="5"/>
  <c r="J9" i="5"/>
  <c r="J15" i="5"/>
  <c r="E9" i="5"/>
  <c r="E13" i="5"/>
  <c r="E17" i="5"/>
  <c r="G5" i="5"/>
  <c r="E6" i="5"/>
  <c r="E10" i="5"/>
  <c r="E14" i="5"/>
  <c r="E18" i="5"/>
  <c r="J19" i="5" l="1"/>
  <c r="J14" i="5"/>
  <c r="J4" i="5"/>
  <c r="J20" i="5"/>
  <c r="E20" i="5"/>
  <c r="G20" i="5"/>
  <c r="I5" i="5"/>
  <c r="I20" i="5" s="1"/>
</calcChain>
</file>

<file path=xl/sharedStrings.xml><?xml version="1.0" encoding="utf-8"?>
<sst xmlns="http://schemas.openxmlformats.org/spreadsheetml/2006/main" count="1191" uniqueCount="610">
  <si>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</si>
  <si>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</si>
  <si>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</si>
  <si>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</si>
  <si>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</si>
  <si>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</si>
  <si>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</si>
  <si>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</si>
  <si>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</si>
  <si>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</si>
  <si>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</si>
  <si>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</si>
  <si>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</si>
  <si>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</si>
  <si>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</si>
  <si>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</si>
  <si>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</si>
  <si>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</si>
  <si>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</si>
  <si>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</si>
  <si>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</si>
  <si>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</si>
  <si>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</si>
  <si>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</si>
  <si>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</si>
  <si>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</si>
  <si>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</si>
  <si>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</si>
  <si>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</si>
  <si>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</si>
  <si>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</si>
  <si>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</si>
  <si>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</si>
  <si>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</si>
  <si>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</si>
  <si>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</si>
  <si>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</si>
  <si>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</si>
  <si>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</si>
  <si>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</si>
  <si>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</si>
  <si>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</si>
  <si>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</si>
  <si>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</si>
  <si>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</si>
  <si>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</si>
  <si>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</si>
  <si>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</si>
  <si>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</si>
  <si>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</si>
  <si>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</si>
  <si>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</si>
  <si>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</si>
  <si>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</si>
  <si>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</si>
  <si>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</si>
  <si>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</si>
  <si>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</si>
  <si>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</si>
  <si>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</si>
  <si>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</si>
  <si>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</si>
  <si>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</si>
  <si>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</si>
  <si>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</si>
  <si>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</si>
  <si>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</si>
  <si>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</si>
  <si>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</si>
  <si>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</si>
  <si>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</si>
  <si>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</si>
  <si>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</si>
  <si>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</si>
  <si>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</si>
  <si>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</si>
  <si>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</si>
  <si>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</si>
  <si>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</si>
  <si>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</si>
  <si>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</si>
  <si>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</si>
  <si>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</si>
  <si>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</si>
  <si>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</si>
  <si>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</si>
  <si>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</si>
  <si>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</si>
  <si>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</si>
  <si>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</si>
  <si>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</si>
  <si>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</si>
  <si>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</si>
  <si>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</si>
  <si>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</si>
  <si>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</si>
  <si>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</si>
  <si>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</si>
  <si>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</si>
  <si>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</si>
  <si>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</si>
  <si>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</si>
  <si>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</si>
  <si>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</si>
  <si>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</si>
  <si>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</si>
  <si>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</si>
  <si>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</si>
  <si>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</si>
  <si>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</si>
  <si>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</si>
  <si>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</si>
  <si>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</si>
  <si>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</si>
  <si>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</si>
  <si>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</si>
  <si>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</si>
  <si>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</si>
  <si>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</si>
  <si>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</si>
  <si>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</si>
  <si>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</si>
  <si>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</si>
  <si>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</si>
  <si>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</si>
  <si>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</si>
  <si>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</si>
  <si>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</si>
  <si>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</si>
  <si>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</si>
  <si>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</si>
  <si>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</si>
  <si>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</si>
  <si>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</si>
  <si>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</si>
  <si>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</si>
  <si>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</si>
  <si>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</si>
  <si>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</si>
  <si>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</si>
  <si>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</si>
  <si>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</si>
  <si>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</si>
  <si>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</si>
  <si>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</si>
  <si>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</si>
  <si>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</si>
  <si>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</si>
  <si>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</si>
  <si>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</si>
  <si>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</si>
  <si>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</si>
  <si>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</si>
  <si>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</si>
  <si>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</si>
  <si>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</si>
  <si>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</si>
  <si>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</si>
  <si>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</si>
  <si>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</si>
  <si>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</si>
  <si>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</si>
  <si>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</si>
  <si>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</si>
  <si>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</si>
  <si>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</si>
  <si>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</si>
  <si>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</si>
  <si>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</si>
  <si>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</si>
  <si>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</si>
  <si>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</si>
  <si>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</si>
  <si>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</si>
  <si>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</si>
  <si>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</si>
  <si>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</si>
  <si>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</si>
  <si>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</si>
  <si>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</si>
  <si>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</si>
  <si>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</si>
  <si>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</si>
  <si>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</si>
  <si>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</si>
  <si>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</si>
  <si>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</si>
  <si>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</si>
  <si>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</si>
  <si>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</si>
  <si>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</si>
  <si>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</si>
  <si>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</si>
  <si>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</si>
  <si>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</si>
  <si>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</si>
  <si>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</si>
  <si>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</si>
  <si>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</si>
  <si>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</si>
  <si>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</si>
  <si>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</si>
  <si>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</si>
  <si>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</si>
  <si>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</si>
  <si>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</si>
  <si>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</si>
  <si>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</si>
  <si>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</si>
  <si>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</si>
  <si>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</si>
  <si>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</si>
  <si>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</si>
  <si>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</si>
  <si>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</si>
  <si>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</si>
  <si>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</si>
  <si>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</si>
  <si>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</si>
  <si>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</si>
  <si>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</si>
  <si>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</si>
  <si>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</si>
  <si>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</si>
  <si>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</si>
  <si>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</si>
  <si>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</si>
  <si>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</si>
  <si>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</si>
  <si>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</si>
  <si>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</si>
  <si>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</si>
  <si>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</si>
  <si>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</si>
  <si>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</si>
  <si>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</si>
  <si>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</si>
  <si>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</si>
  <si>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</si>
  <si>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</si>
  <si>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</si>
  <si>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</si>
  <si>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</si>
  <si>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</si>
  <si>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</si>
  <si>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</si>
  <si>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</si>
  <si>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</si>
  <si>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</si>
  <si>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</si>
  <si>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</si>
  <si>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</si>
  <si>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</si>
  <si>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</si>
  <si>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</si>
  <si>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</si>
  <si>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</si>
  <si>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</si>
  <si>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</si>
  <si>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</si>
  <si>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</si>
  <si>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</si>
  <si>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</si>
  <si>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</si>
  <si>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</si>
  <si>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</si>
  <si>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</si>
  <si>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</si>
  <si>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</si>
  <si>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</si>
  <si>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</si>
  <si>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</si>
  <si>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</si>
  <si>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</si>
  <si>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</si>
  <si>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</si>
  <si>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</si>
  <si>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</si>
  <si>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</si>
  <si>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</si>
  <si>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</si>
  <si>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</si>
  <si>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</si>
  <si>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</si>
  <si>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</si>
  <si>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</si>
  <si>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</si>
  <si>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</si>
  <si>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</si>
  <si>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</si>
  <si>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</si>
  <si>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</si>
  <si>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</si>
  <si>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</si>
  <si>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</si>
  <si>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</si>
  <si>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</si>
  <si>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</si>
  <si>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</si>
  <si>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</si>
  <si>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</si>
  <si>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</si>
  <si>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</si>
  <si>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</si>
  <si>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</si>
  <si>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</si>
  <si>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</si>
  <si>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</si>
  <si>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</si>
  <si>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</si>
  <si>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</si>
  <si>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</si>
  <si>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</si>
  <si>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</si>
  <si>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</si>
  <si>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</si>
  <si>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</si>
  <si>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</si>
  <si>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</si>
  <si>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</si>
  <si>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</si>
  <si>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</si>
  <si>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</si>
  <si>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</si>
  <si>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</si>
  <si>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</si>
  <si>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</si>
  <si>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</si>
  <si>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</si>
  <si>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</si>
  <si>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</si>
  <si>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</si>
  <si>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</si>
  <si>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</si>
  <si>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</si>
  <si>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</si>
  <si>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</si>
  <si>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</si>
  <si>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</si>
  <si>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</si>
  <si>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</si>
  <si>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</si>
  <si>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</si>
  <si>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</si>
  <si>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</si>
  <si>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</si>
  <si>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</si>
  <si>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</si>
  <si>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</si>
  <si>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</si>
  <si>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</si>
  <si>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</si>
  <si>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</si>
  <si>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</si>
  <si>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</si>
  <si>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</si>
  <si>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</si>
  <si>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</si>
  <si>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</si>
  <si>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</si>
  <si>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</si>
  <si>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</si>
  <si>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</si>
  <si>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</si>
  <si>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</si>
  <si>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</si>
  <si>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</si>
  <si>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</si>
  <si>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</si>
  <si>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</si>
  <si>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</si>
  <si>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</si>
  <si>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</si>
  <si>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</si>
  <si>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</si>
  <si>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</si>
  <si>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</si>
  <si>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</si>
  <si>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</si>
  <si>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</si>
  <si>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</si>
  <si>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</si>
  <si>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</si>
  <si>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</si>
  <si>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</si>
  <si>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</si>
  <si>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</si>
  <si>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</si>
  <si>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</si>
  <si>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</si>
  <si>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</si>
  <si>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</si>
  <si>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</si>
  <si>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</si>
  <si>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</si>
  <si>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</si>
  <si>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</si>
  <si>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</si>
  <si>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</si>
  <si>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</si>
  <si>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</si>
  <si>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</si>
  <si>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</si>
  <si>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</si>
  <si>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</si>
  <si>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</si>
  <si>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</si>
  <si>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</si>
  <si>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</si>
  <si>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</si>
  <si>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</si>
  <si>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</si>
  <si>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</si>
  <si>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</si>
  <si>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</si>
  <si>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</si>
  <si>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</si>
  <si>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</si>
  <si>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</si>
  <si>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</si>
  <si>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</si>
  <si>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</si>
  <si>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</si>
  <si>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</si>
  <si>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</si>
  <si>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</si>
  <si>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</si>
  <si>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</si>
  <si>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</si>
  <si>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</si>
  <si>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</si>
  <si>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</si>
  <si>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</si>
  <si>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</si>
  <si>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</si>
  <si>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</si>
  <si>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</si>
  <si>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</si>
  <si>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</si>
  <si>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</si>
  <si>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</si>
  <si>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</si>
  <si>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</si>
  <si>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</si>
  <si>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</si>
  <si>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</si>
  <si>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</si>
  <si>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</si>
  <si>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</si>
  <si>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</si>
  <si>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</si>
  <si>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</si>
  <si>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</si>
  <si>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</si>
  <si>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</si>
  <si>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</si>
  <si>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</si>
  <si>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</si>
  <si>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</si>
  <si>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</si>
  <si>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</si>
  <si>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</si>
  <si>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</si>
  <si>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</si>
  <si>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</si>
  <si>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</si>
  <si>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</si>
  <si>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</si>
  <si>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</si>
  <si>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</si>
  <si>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</si>
  <si>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</si>
  <si>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</si>
  <si>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</si>
  <si>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</si>
  <si>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</si>
  <si>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</si>
  <si>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</si>
  <si>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</si>
  <si>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</si>
  <si>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</si>
  <si>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</si>
  <si>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</si>
  <si>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</si>
  <si>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</si>
  <si>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</si>
  <si>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</si>
  <si>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</si>
  <si>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</si>
  <si>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</si>
  <si>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</si>
  <si>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</si>
  <si>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</si>
  <si>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</si>
  <si>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</si>
  <si>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</si>
  <si>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</si>
  <si>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</si>
  <si>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</si>
  <si>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</si>
  <si>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</si>
  <si>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</si>
  <si>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</si>
  <si>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</si>
  <si>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</si>
  <si>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</si>
  <si>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</si>
  <si>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</si>
  <si>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</si>
  <si>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</si>
  <si>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</si>
  <si>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</si>
  <si>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</si>
  <si>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</si>
  <si>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</si>
  <si>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</si>
  <si>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</si>
  <si>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</si>
  <si>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</si>
  <si>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</si>
  <si>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</si>
  <si>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</si>
  <si>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</si>
  <si>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</si>
  <si>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</si>
  <si>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</si>
  <si>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</si>
  <si>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</si>
  <si>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</si>
  <si>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</si>
  <si>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</si>
  <si>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</si>
  <si>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</si>
  <si>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</si>
  <si>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</si>
  <si>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</si>
  <si>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</si>
  <si>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</si>
  <si>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</si>
  <si>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</si>
  <si>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</si>
  <si>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</si>
  <si>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</si>
  <si>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</si>
  <si>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</si>
  <si>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</si>
  <si>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</si>
  <si>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</si>
  <si>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</si>
  <si>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</si>
  <si>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</si>
  <si>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</si>
  <si>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</si>
  <si>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</si>
  <si>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</si>
  <si>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</si>
  <si>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</si>
  <si>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</si>
  <si>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</si>
  <si>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</si>
  <si>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</si>
  <si>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</si>
  <si>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</si>
  <si>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2504316 HOSPITAL NOSSA SENHORA DOS PRAZERES</t>
  </si>
  <si>
    <t>2662914 HOSPITAL SEARA DO BEM MATERNO E INFANTIL</t>
  </si>
  <si>
    <t>7486596 HOSPITAL REGIONAL DE BIGUACU HELMUTH NASS</t>
  </si>
  <si>
    <t>Total</t>
  </si>
  <si>
    <t>PM 0,00</t>
  </si>
  <si>
    <t>PM 652,38</t>
  </si>
  <si>
    <t>PM 576,49</t>
  </si>
  <si>
    <t>PM 374,84</t>
  </si>
  <si>
    <t>PM 328,34</t>
  </si>
  <si>
    <t>PM 316,36</t>
  </si>
  <si>
    <t>PM 277,99</t>
  </si>
  <si>
    <t>PM  14,52</t>
  </si>
  <si>
    <t>PM 248,34</t>
  </si>
  <si>
    <t>PM 241,89</t>
  </si>
  <si>
    <t>PM 232,58</t>
  </si>
  <si>
    <t>PM 184,35</t>
  </si>
  <si>
    <t>PM 180,88</t>
  </si>
  <si>
    <t>PM 164,65</t>
  </si>
  <si>
    <t>PM 162,78</t>
  </si>
  <si>
    <t>PM 152,54</t>
  </si>
  <si>
    <t>PM 151,82</t>
  </si>
  <si>
    <t>PM 139,93</t>
  </si>
  <si>
    <t>PM  65,01</t>
  </si>
  <si>
    <t>PM  61,13</t>
  </si>
  <si>
    <t>PM  56,34</t>
  </si>
  <si>
    <t>PM  50,28</t>
  </si>
  <si>
    <t>PM  44,19</t>
  </si>
  <si>
    <t>PM  43,19</t>
  </si>
  <si>
    <t>PM  36,10</t>
  </si>
  <si>
    <t>PM  31,97</t>
  </si>
  <si>
    <t>PM  27,57</t>
  </si>
  <si>
    <t>PM  00,00</t>
  </si>
  <si>
    <t>Bucomax 200</t>
  </si>
  <si>
    <t>Geral   250</t>
  </si>
  <si>
    <t>Gineco  250</t>
  </si>
  <si>
    <t>MULTS   500</t>
  </si>
  <si>
    <t>Ortop   500</t>
  </si>
  <si>
    <t>Orl/Cab 400</t>
  </si>
  <si>
    <t>Uro/Nef 250</t>
  </si>
  <si>
    <t>Produção AIH MS 2023</t>
  </si>
  <si>
    <t>Geral MAC</t>
  </si>
  <si>
    <t>Prêmios</t>
  </si>
  <si>
    <t>Pacotes</t>
  </si>
  <si>
    <t>CNES</t>
  </si>
  <si>
    <t>Fisico</t>
  </si>
  <si>
    <t>Financeiro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</si>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</sst>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Font="1" applyBorder="1"/>
    <xf numFmtId="0" fontId="0" fillId="0" borderId="0" xfId="0" applyBorder="1"/>
    <xf numFmtId="0" fontId="0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 applyFont="1"/>
    <xf numFmtId="0" fontId="4" fillId="0" borderId="3" xfId="0" applyFont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164" fontId="0" fillId="0" borderId="3" xfId="0" applyNumberFormat="1" applyBorder="1"/>
    <xf numFmtId="0" fontId="0" fillId="6" borderId="3" xfId="0" applyFill="1" applyBorder="1"/>
    <xf numFmtId="164" fontId="0" fillId="6" borderId="3" xfId="0" applyNumberFormat="1" applyFill="1" applyBorder="1"/>
    <xf numFmtId="0" fontId="0" fillId="0" borderId="3" xfId="0" applyFont="1" applyBorder="1"/>
    <xf numFmtId="164" fontId="5" fillId="0" borderId="3" xfId="0" applyNumberFormat="1" applyFont="1" applyBorder="1"/>
    <xf numFmtId="164" fontId="5" fillId="0" borderId="0" xfId="0" applyNumberFormat="1" applyFont="1"/>
  </cellXfs>
  <cellStyles count="1"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zoomScale="90" zoomScaleNormal="90" workbookViewId="0">
      <selection activeCell="F190" sqref="F190"/>
    </sheetView>
  </sheetViews>
  <sheetFormatPr defaultColWidth="11.5703125" defaultRowHeight="12.75" x14ac:dyDescent="0.2"/>
  <sheetData>
    <row r="1" spans="1:6" ht="15" x14ac:dyDescent="0.25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</row>
    <row r="2" spans="1:6" x14ac:dyDescent="0.2">
      <c r="A2" s="8">
        <v>19283</v>
      </c>
      <c r="B2" s="9" t="s">
        <v>6</v>
      </c>
      <c r="C2" s="9" t="s">
        <v>7</v>
      </c>
      <c r="D2" s="9" t="s">
        <v>8</v>
      </c>
      <c r="E2" s="10" t="s">
        <v>9</v>
      </c>
      <c r="F2" s="10" t="s">
        <v>10</v>
      </c>
    </row>
    <row r="3" spans="1:6" x14ac:dyDescent="0.2">
      <c r="A3" s="8">
        <v>19305</v>
      </c>
      <c r="B3" s="9" t="s">
        <v>11</v>
      </c>
      <c r="C3" s="9" t="s">
        <v>12</v>
      </c>
      <c r="D3" s="9" t="s">
        <v>8</v>
      </c>
      <c r="E3" s="10" t="s">
        <v>9</v>
      </c>
      <c r="F3" s="10" t="s">
        <v>10</v>
      </c>
    </row>
    <row r="4" spans="1:6" x14ac:dyDescent="0.2">
      <c r="A4" s="8">
        <v>19402</v>
      </c>
      <c r="B4" s="9" t="s">
        <v>13</v>
      </c>
      <c r="C4" s="9" t="s">
        <v>14</v>
      </c>
      <c r="D4" s="9" t="s">
        <v>8</v>
      </c>
      <c r="E4" s="10" t="s">
        <v>9</v>
      </c>
      <c r="F4" s="10" t="s">
        <v>10</v>
      </c>
    </row>
    <row r="5" spans="1:6" x14ac:dyDescent="0.2">
      <c r="A5" s="8">
        <v>19445</v>
      </c>
      <c r="B5" s="9" t="s">
        <v>15</v>
      </c>
      <c r="C5" s="9" t="s">
        <v>16</v>
      </c>
      <c r="D5" s="9" t="s">
        <v>8</v>
      </c>
      <c r="E5" s="10" t="s">
        <v>9</v>
      </c>
      <c r="F5" s="10" t="s">
        <v>10</v>
      </c>
    </row>
    <row r="6" spans="1:6" x14ac:dyDescent="0.2">
      <c r="A6" s="8">
        <v>2299569</v>
      </c>
      <c r="B6" s="9" t="s">
        <v>17</v>
      </c>
      <c r="C6" s="9" t="s">
        <v>18</v>
      </c>
      <c r="D6" s="9" t="s">
        <v>19</v>
      </c>
      <c r="E6" s="10" t="s">
        <v>20</v>
      </c>
      <c r="F6" s="10" t="s">
        <v>21</v>
      </c>
    </row>
    <row r="7" spans="1:6" x14ac:dyDescent="0.2">
      <c r="A7" s="8">
        <v>2299836</v>
      </c>
      <c r="B7" s="9" t="s">
        <v>22</v>
      </c>
      <c r="C7" s="9" t="s">
        <v>23</v>
      </c>
      <c r="D7" s="9" t="s">
        <v>24</v>
      </c>
      <c r="E7" s="10" t="s">
        <v>20</v>
      </c>
      <c r="F7" s="10" t="s">
        <v>21</v>
      </c>
    </row>
    <row r="8" spans="1:6" x14ac:dyDescent="0.2">
      <c r="A8" s="8">
        <v>2300184</v>
      </c>
      <c r="B8" s="9" t="s">
        <v>25</v>
      </c>
      <c r="C8" s="9" t="s">
        <v>26</v>
      </c>
      <c r="D8" s="9" t="s">
        <v>27</v>
      </c>
      <c r="E8" s="10" t="s">
        <v>28</v>
      </c>
      <c r="F8" s="10" t="s">
        <v>29</v>
      </c>
    </row>
    <row r="9" spans="1:6" x14ac:dyDescent="0.2">
      <c r="A9" s="8">
        <v>2300435</v>
      </c>
      <c r="B9" s="9" t="s">
        <v>30</v>
      </c>
      <c r="C9" s="9" t="s">
        <v>31</v>
      </c>
      <c r="D9" s="9" t="s">
        <v>32</v>
      </c>
      <c r="E9" s="10" t="s">
        <v>28</v>
      </c>
      <c r="F9" s="10" t="s">
        <v>33</v>
      </c>
    </row>
    <row r="10" spans="1:6" x14ac:dyDescent="0.2">
      <c r="A10" s="8">
        <v>2300478</v>
      </c>
      <c r="B10" s="9" t="s">
        <v>34</v>
      </c>
      <c r="C10" s="9" t="s">
        <v>35</v>
      </c>
      <c r="D10" s="9" t="s">
        <v>36</v>
      </c>
      <c r="E10" s="10" t="s">
        <v>28</v>
      </c>
      <c r="F10" s="10" t="s">
        <v>33</v>
      </c>
    </row>
    <row r="11" spans="1:6" x14ac:dyDescent="0.2">
      <c r="A11" s="8">
        <v>2300486</v>
      </c>
      <c r="B11" s="9" t="s">
        <v>37</v>
      </c>
      <c r="C11" s="9" t="s">
        <v>38</v>
      </c>
      <c r="D11" s="9" t="s">
        <v>39</v>
      </c>
      <c r="E11" s="10" t="s">
        <v>28</v>
      </c>
      <c r="F11" s="10" t="s">
        <v>33</v>
      </c>
    </row>
    <row r="12" spans="1:6" x14ac:dyDescent="0.2">
      <c r="A12" s="8">
        <v>2300516</v>
      </c>
      <c r="B12" s="9" t="s">
        <v>40</v>
      </c>
      <c r="C12" s="9" t="s">
        <v>41</v>
      </c>
      <c r="D12" s="9" t="s">
        <v>42</v>
      </c>
      <c r="E12" s="10" t="s">
        <v>28</v>
      </c>
      <c r="F12" s="10" t="s">
        <v>33</v>
      </c>
    </row>
    <row r="13" spans="1:6" x14ac:dyDescent="0.2">
      <c r="A13" s="8">
        <v>2300850</v>
      </c>
      <c r="B13" s="9" t="s">
        <v>43</v>
      </c>
      <c r="C13" s="9" t="s">
        <v>44</v>
      </c>
      <c r="D13" s="9" t="s">
        <v>45</v>
      </c>
      <c r="E13" s="10" t="s">
        <v>28</v>
      </c>
      <c r="F13" s="10" t="s">
        <v>33</v>
      </c>
    </row>
    <row r="14" spans="1:6" x14ac:dyDescent="0.2">
      <c r="A14" s="8">
        <v>2300885</v>
      </c>
      <c r="B14" s="9" t="s">
        <v>46</v>
      </c>
      <c r="C14" s="9" t="s">
        <v>47</v>
      </c>
      <c r="D14" s="9" t="s">
        <v>48</v>
      </c>
      <c r="E14" s="10" t="s">
        <v>28</v>
      </c>
      <c r="F14" s="10" t="s">
        <v>33</v>
      </c>
    </row>
    <row r="15" spans="1:6" x14ac:dyDescent="0.2">
      <c r="A15" s="8">
        <v>2301830</v>
      </c>
      <c r="B15" s="9" t="s">
        <v>49</v>
      </c>
      <c r="C15" s="9" t="s">
        <v>50</v>
      </c>
      <c r="D15" s="9" t="s">
        <v>51</v>
      </c>
      <c r="E15" s="10" t="s">
        <v>28</v>
      </c>
      <c r="F15" s="10" t="s">
        <v>52</v>
      </c>
    </row>
    <row r="16" spans="1:6" x14ac:dyDescent="0.2">
      <c r="A16" s="8">
        <v>2302101</v>
      </c>
      <c r="B16" s="9" t="s">
        <v>53</v>
      </c>
      <c r="C16" s="9" t="s">
        <v>54</v>
      </c>
      <c r="D16" s="9" t="s">
        <v>55</v>
      </c>
      <c r="E16" s="10" t="s">
        <v>28</v>
      </c>
      <c r="F16" s="10" t="s">
        <v>52</v>
      </c>
    </row>
    <row r="17" spans="1:6" x14ac:dyDescent="0.2">
      <c r="A17" s="8">
        <v>2302500</v>
      </c>
      <c r="B17" s="9" t="s">
        <v>56</v>
      </c>
      <c r="C17" s="9" t="s">
        <v>57</v>
      </c>
      <c r="D17" s="9" t="s">
        <v>58</v>
      </c>
      <c r="E17" s="10" t="s">
        <v>28</v>
      </c>
      <c r="F17" s="10" t="s">
        <v>52</v>
      </c>
    </row>
    <row r="18" spans="1:6" x14ac:dyDescent="0.2">
      <c r="A18" s="8">
        <v>2302543</v>
      </c>
      <c r="B18" s="9" t="s">
        <v>59</v>
      </c>
      <c r="C18" s="9" t="s">
        <v>60</v>
      </c>
      <c r="D18" s="9" t="s">
        <v>61</v>
      </c>
      <c r="E18" s="10" t="s">
        <v>28</v>
      </c>
      <c r="F18" s="10" t="s">
        <v>52</v>
      </c>
    </row>
    <row r="19" spans="1:6" x14ac:dyDescent="0.2">
      <c r="A19" s="8">
        <v>2302748</v>
      </c>
      <c r="B19" s="9" t="s">
        <v>62</v>
      </c>
      <c r="C19" s="9" t="s">
        <v>63</v>
      </c>
      <c r="D19" s="9" t="s">
        <v>64</v>
      </c>
      <c r="E19" s="10" t="s">
        <v>28</v>
      </c>
      <c r="F19" s="10" t="s">
        <v>52</v>
      </c>
    </row>
    <row r="20" spans="1:6" x14ac:dyDescent="0.2">
      <c r="A20" s="8">
        <v>2302780</v>
      </c>
      <c r="B20" s="9" t="s">
        <v>65</v>
      </c>
      <c r="C20" s="9" t="s">
        <v>66</v>
      </c>
      <c r="D20" s="9" t="s">
        <v>67</v>
      </c>
      <c r="E20" s="10" t="s">
        <v>28</v>
      </c>
      <c r="F20" s="10" t="s">
        <v>52</v>
      </c>
    </row>
    <row r="21" spans="1:6" x14ac:dyDescent="0.2">
      <c r="A21" s="8">
        <v>2302950</v>
      </c>
      <c r="B21" s="9" t="s">
        <v>68</v>
      </c>
      <c r="C21" s="9" t="s">
        <v>69</v>
      </c>
      <c r="D21" s="9" t="s">
        <v>70</v>
      </c>
      <c r="E21" s="10" t="s">
        <v>9</v>
      </c>
      <c r="F21" s="10" t="s">
        <v>10</v>
      </c>
    </row>
    <row r="22" spans="1:6" x14ac:dyDescent="0.2">
      <c r="A22" s="8">
        <v>2302969</v>
      </c>
      <c r="B22" s="9" t="s">
        <v>71</v>
      </c>
      <c r="C22" s="9" t="s">
        <v>72</v>
      </c>
      <c r="D22" s="9" t="s">
        <v>73</v>
      </c>
      <c r="E22" s="10" t="s">
        <v>9</v>
      </c>
      <c r="F22" s="10" t="s">
        <v>10</v>
      </c>
    </row>
    <row r="23" spans="1:6" x14ac:dyDescent="0.2">
      <c r="A23" s="8">
        <v>2303167</v>
      </c>
      <c r="B23" s="9" t="s">
        <v>74</v>
      </c>
      <c r="C23" s="9" t="s">
        <v>75</v>
      </c>
      <c r="D23" s="9" t="s">
        <v>76</v>
      </c>
      <c r="E23" s="10" t="s">
        <v>77</v>
      </c>
      <c r="F23" s="10" t="s">
        <v>78</v>
      </c>
    </row>
    <row r="24" spans="1:6" x14ac:dyDescent="0.2">
      <c r="A24" s="8">
        <v>2303892</v>
      </c>
      <c r="B24" s="9" t="s">
        <v>79</v>
      </c>
      <c r="C24" s="9" t="s">
        <v>80</v>
      </c>
      <c r="D24" s="9" t="s">
        <v>81</v>
      </c>
      <c r="E24" s="10" t="s">
        <v>28</v>
      </c>
      <c r="F24" s="10" t="s">
        <v>82</v>
      </c>
    </row>
    <row r="25" spans="1:6" x14ac:dyDescent="0.2">
      <c r="A25" s="8">
        <v>2304155</v>
      </c>
      <c r="B25" s="9" t="s">
        <v>83</v>
      </c>
      <c r="C25" s="9" t="s">
        <v>84</v>
      </c>
      <c r="D25" s="9" t="s">
        <v>85</v>
      </c>
      <c r="E25" s="10" t="s">
        <v>28</v>
      </c>
      <c r="F25" s="10" t="s">
        <v>82</v>
      </c>
    </row>
    <row r="26" spans="1:6" x14ac:dyDescent="0.2">
      <c r="A26" s="8">
        <v>2305097</v>
      </c>
      <c r="B26" s="9" t="s">
        <v>86</v>
      </c>
      <c r="C26" s="9" t="s">
        <v>87</v>
      </c>
      <c r="D26" s="9" t="s">
        <v>88</v>
      </c>
      <c r="E26" s="10" t="s">
        <v>20</v>
      </c>
      <c r="F26" s="10" t="s">
        <v>21</v>
      </c>
    </row>
    <row r="27" spans="1:6" x14ac:dyDescent="0.2">
      <c r="A27" s="8">
        <v>2305534</v>
      </c>
      <c r="B27" s="9" t="s">
        <v>89</v>
      </c>
      <c r="C27" s="9" t="s">
        <v>90</v>
      </c>
      <c r="D27" s="9" t="s">
        <v>91</v>
      </c>
      <c r="E27" s="10" t="s">
        <v>20</v>
      </c>
      <c r="F27" s="10" t="s">
        <v>21</v>
      </c>
    </row>
    <row r="28" spans="1:6" x14ac:dyDescent="0.2">
      <c r="A28" s="8">
        <v>2305623</v>
      </c>
      <c r="B28" s="9" t="s">
        <v>92</v>
      </c>
      <c r="C28" s="9" t="s">
        <v>93</v>
      </c>
      <c r="D28" s="9" t="s">
        <v>94</v>
      </c>
      <c r="E28" s="10" t="s">
        <v>20</v>
      </c>
      <c r="F28" s="10" t="s">
        <v>21</v>
      </c>
    </row>
    <row r="29" spans="1:6" x14ac:dyDescent="0.2">
      <c r="A29" s="8">
        <v>2306336</v>
      </c>
      <c r="B29" s="9" t="s">
        <v>95</v>
      </c>
      <c r="C29" s="9" t="s">
        <v>96</v>
      </c>
      <c r="D29" s="9" t="s">
        <v>97</v>
      </c>
      <c r="E29" s="10" t="s">
        <v>98</v>
      </c>
      <c r="F29" s="10" t="s">
        <v>99</v>
      </c>
    </row>
    <row r="30" spans="1:6" x14ac:dyDescent="0.2">
      <c r="A30" s="8">
        <v>2306344</v>
      </c>
      <c r="B30" s="9" t="s">
        <v>100</v>
      </c>
      <c r="C30" s="9" t="s">
        <v>101</v>
      </c>
      <c r="D30" s="9" t="s">
        <v>97</v>
      </c>
      <c r="E30" s="10" t="s">
        <v>98</v>
      </c>
      <c r="F30" s="10" t="s">
        <v>99</v>
      </c>
    </row>
    <row r="31" spans="1:6" x14ac:dyDescent="0.2">
      <c r="A31" s="8">
        <v>2377160</v>
      </c>
      <c r="B31" s="9" t="s">
        <v>102</v>
      </c>
      <c r="C31" s="9" t="s">
        <v>103</v>
      </c>
      <c r="D31" s="9" t="s">
        <v>104</v>
      </c>
      <c r="E31" s="10" t="s">
        <v>105</v>
      </c>
      <c r="F31" s="10" t="s">
        <v>106</v>
      </c>
    </row>
    <row r="32" spans="1:6" x14ac:dyDescent="0.2">
      <c r="A32" s="8">
        <v>2377187</v>
      </c>
      <c r="B32" s="9" t="s">
        <v>107</v>
      </c>
      <c r="C32" s="9" t="s">
        <v>108</v>
      </c>
      <c r="D32" s="9" t="s">
        <v>109</v>
      </c>
      <c r="E32" s="10" t="s">
        <v>105</v>
      </c>
      <c r="F32" s="10" t="s">
        <v>106</v>
      </c>
    </row>
    <row r="33" spans="1:6" x14ac:dyDescent="0.2">
      <c r="A33" s="8">
        <v>2377225</v>
      </c>
      <c r="B33" s="9" t="s">
        <v>110</v>
      </c>
      <c r="C33" s="9" t="s">
        <v>111</v>
      </c>
      <c r="D33" s="9" t="s">
        <v>112</v>
      </c>
      <c r="E33" s="10" t="s">
        <v>105</v>
      </c>
      <c r="F33" s="10" t="s">
        <v>106</v>
      </c>
    </row>
    <row r="34" spans="1:6" x14ac:dyDescent="0.2">
      <c r="A34" s="8">
        <v>2377330</v>
      </c>
      <c r="B34" s="9" t="s">
        <v>113</v>
      </c>
      <c r="C34" s="9" t="s">
        <v>114</v>
      </c>
      <c r="D34" s="9" t="s">
        <v>115</v>
      </c>
      <c r="E34" s="10" t="s">
        <v>105</v>
      </c>
      <c r="F34" s="10" t="s">
        <v>106</v>
      </c>
    </row>
    <row r="35" spans="1:6" x14ac:dyDescent="0.2">
      <c r="A35" s="8">
        <v>2377373</v>
      </c>
      <c r="B35" s="9" t="s">
        <v>116</v>
      </c>
      <c r="C35" s="9" t="s">
        <v>117</v>
      </c>
      <c r="D35" s="9" t="s">
        <v>118</v>
      </c>
      <c r="E35" s="10" t="s">
        <v>105</v>
      </c>
      <c r="F35" s="10" t="s">
        <v>106</v>
      </c>
    </row>
    <row r="36" spans="1:6" x14ac:dyDescent="0.2">
      <c r="A36" s="8">
        <v>2377462</v>
      </c>
      <c r="B36" s="9" t="s">
        <v>119</v>
      </c>
      <c r="C36" s="9" t="s">
        <v>120</v>
      </c>
      <c r="D36" s="9" t="s">
        <v>121</v>
      </c>
      <c r="E36" s="10" t="s">
        <v>105</v>
      </c>
      <c r="F36" s="10" t="s">
        <v>106</v>
      </c>
    </row>
    <row r="37" spans="1:6" x14ac:dyDescent="0.2">
      <c r="A37" s="8">
        <v>2377616</v>
      </c>
      <c r="B37" s="9" t="s">
        <v>122</v>
      </c>
      <c r="C37" s="9" t="s">
        <v>123</v>
      </c>
      <c r="D37" s="9" t="s">
        <v>124</v>
      </c>
      <c r="E37" s="10" t="s">
        <v>105</v>
      </c>
      <c r="F37" s="10" t="s">
        <v>106</v>
      </c>
    </row>
    <row r="38" spans="1:6" x14ac:dyDescent="0.2">
      <c r="A38" s="8">
        <v>2377632</v>
      </c>
      <c r="B38" s="9" t="s">
        <v>125</v>
      </c>
      <c r="C38" s="9" t="s">
        <v>126</v>
      </c>
      <c r="D38" s="9" t="s">
        <v>127</v>
      </c>
      <c r="E38" s="10" t="s">
        <v>105</v>
      </c>
      <c r="F38" s="10" t="s">
        <v>106</v>
      </c>
    </row>
    <row r="39" spans="1:6" x14ac:dyDescent="0.2">
      <c r="A39" s="8">
        <v>2377659</v>
      </c>
      <c r="B39" s="9" t="s">
        <v>128</v>
      </c>
      <c r="C39" s="9" t="s">
        <v>129</v>
      </c>
      <c r="D39" s="9" t="s">
        <v>130</v>
      </c>
      <c r="E39" s="10" t="s">
        <v>105</v>
      </c>
      <c r="F39" s="10" t="s">
        <v>106</v>
      </c>
    </row>
    <row r="40" spans="1:6" x14ac:dyDescent="0.2">
      <c r="A40" s="8">
        <v>2377829</v>
      </c>
      <c r="B40" s="9" t="s">
        <v>131</v>
      </c>
      <c r="C40" s="9" t="s">
        <v>132</v>
      </c>
      <c r="D40" s="9" t="s">
        <v>133</v>
      </c>
      <c r="E40" s="10" t="s">
        <v>105</v>
      </c>
      <c r="F40" s="10" t="s">
        <v>106</v>
      </c>
    </row>
    <row r="41" spans="1:6" x14ac:dyDescent="0.2">
      <c r="A41" s="8">
        <v>2378000</v>
      </c>
      <c r="B41" s="9" t="s">
        <v>134</v>
      </c>
      <c r="C41" s="9" t="s">
        <v>135</v>
      </c>
      <c r="D41" s="9" t="s">
        <v>136</v>
      </c>
      <c r="E41" s="10" t="s">
        <v>105</v>
      </c>
      <c r="F41" s="10" t="s">
        <v>106</v>
      </c>
    </row>
    <row r="42" spans="1:6" x14ac:dyDescent="0.2">
      <c r="A42" s="8">
        <v>2378108</v>
      </c>
      <c r="B42" s="9" t="s">
        <v>137</v>
      </c>
      <c r="C42" s="9" t="s">
        <v>138</v>
      </c>
      <c r="D42" s="9" t="s">
        <v>139</v>
      </c>
      <c r="E42" s="10" t="s">
        <v>140</v>
      </c>
      <c r="F42" s="10" t="s">
        <v>141</v>
      </c>
    </row>
    <row r="43" spans="1:6" x14ac:dyDescent="0.2">
      <c r="A43" s="8">
        <v>2378116</v>
      </c>
      <c r="B43" s="9" t="s">
        <v>142</v>
      </c>
      <c r="C43" s="9" t="s">
        <v>143</v>
      </c>
      <c r="D43" s="9" t="s">
        <v>144</v>
      </c>
      <c r="E43" s="10" t="s">
        <v>140</v>
      </c>
      <c r="F43" s="10" t="s">
        <v>141</v>
      </c>
    </row>
    <row r="44" spans="1:6" x14ac:dyDescent="0.2">
      <c r="A44" s="8">
        <v>2378140</v>
      </c>
      <c r="B44" s="9" t="s">
        <v>145</v>
      </c>
      <c r="C44" s="9" t="s">
        <v>146</v>
      </c>
      <c r="D44" s="9" t="s">
        <v>147</v>
      </c>
      <c r="E44" s="10" t="s">
        <v>140</v>
      </c>
      <c r="F44" s="10" t="s">
        <v>141</v>
      </c>
    </row>
    <row r="45" spans="1:6" x14ac:dyDescent="0.2">
      <c r="A45" s="8">
        <v>2378167</v>
      </c>
      <c r="B45" s="9" t="s">
        <v>148</v>
      </c>
      <c r="C45" s="9" t="s">
        <v>149</v>
      </c>
      <c r="D45" s="9" t="s">
        <v>150</v>
      </c>
      <c r="E45" s="10" t="s">
        <v>140</v>
      </c>
      <c r="F45" s="10" t="s">
        <v>141</v>
      </c>
    </row>
    <row r="46" spans="1:6" x14ac:dyDescent="0.2">
      <c r="A46" s="8">
        <v>2378175</v>
      </c>
      <c r="B46" s="9" t="s">
        <v>151</v>
      </c>
      <c r="C46" s="9" t="s">
        <v>152</v>
      </c>
      <c r="D46" s="9" t="s">
        <v>153</v>
      </c>
      <c r="E46" s="10" t="s">
        <v>140</v>
      </c>
      <c r="F46" s="10" t="s">
        <v>141</v>
      </c>
    </row>
    <row r="47" spans="1:6" x14ac:dyDescent="0.2">
      <c r="A47" s="8">
        <v>2378183</v>
      </c>
      <c r="B47" s="9" t="s">
        <v>154</v>
      </c>
      <c r="C47" s="9" t="s">
        <v>155</v>
      </c>
      <c r="D47" s="9" t="s">
        <v>156</v>
      </c>
      <c r="E47" s="10" t="s">
        <v>140</v>
      </c>
      <c r="F47" s="10" t="s">
        <v>141</v>
      </c>
    </row>
    <row r="48" spans="1:6" x14ac:dyDescent="0.2">
      <c r="A48" s="8">
        <v>2378213</v>
      </c>
      <c r="B48" s="9" t="s">
        <v>157</v>
      </c>
      <c r="C48" s="9" t="s">
        <v>158</v>
      </c>
      <c r="D48" s="9" t="s">
        <v>159</v>
      </c>
      <c r="E48" s="10" t="s">
        <v>140</v>
      </c>
      <c r="F48" s="10" t="s">
        <v>141</v>
      </c>
    </row>
    <row r="49" spans="1:6" x14ac:dyDescent="0.2">
      <c r="A49" s="8">
        <v>2378809</v>
      </c>
      <c r="B49" s="9" t="s">
        <v>160</v>
      </c>
      <c r="C49" s="9" t="s">
        <v>161</v>
      </c>
      <c r="D49" s="9" t="s">
        <v>162</v>
      </c>
      <c r="E49" s="10" t="s">
        <v>140</v>
      </c>
      <c r="F49" s="10" t="s">
        <v>141</v>
      </c>
    </row>
    <row r="50" spans="1:6" x14ac:dyDescent="0.2">
      <c r="A50" s="8">
        <v>2378876</v>
      </c>
      <c r="B50" s="9" t="s">
        <v>163</v>
      </c>
      <c r="C50" s="9" t="s">
        <v>164</v>
      </c>
      <c r="D50" s="9" t="s">
        <v>165</v>
      </c>
      <c r="E50" s="10" t="s">
        <v>140</v>
      </c>
      <c r="F50" s="10" t="s">
        <v>141</v>
      </c>
    </row>
    <row r="51" spans="1:6" x14ac:dyDescent="0.2">
      <c r="A51" s="8">
        <v>2379163</v>
      </c>
      <c r="B51" s="9" t="s">
        <v>166</v>
      </c>
      <c r="C51" s="9" t="s">
        <v>167</v>
      </c>
      <c r="D51" s="9" t="s">
        <v>168</v>
      </c>
      <c r="E51" s="10" t="s">
        <v>98</v>
      </c>
      <c r="F51" s="10" t="s">
        <v>169</v>
      </c>
    </row>
    <row r="52" spans="1:6" x14ac:dyDescent="0.2">
      <c r="A52" s="8">
        <v>2379333</v>
      </c>
      <c r="B52" s="9" t="s">
        <v>170</v>
      </c>
      <c r="C52" s="9" t="s">
        <v>171</v>
      </c>
      <c r="D52" s="9" t="s">
        <v>172</v>
      </c>
      <c r="E52" s="10" t="s">
        <v>98</v>
      </c>
      <c r="F52" s="10" t="s">
        <v>169</v>
      </c>
    </row>
    <row r="53" spans="1:6" x14ac:dyDescent="0.2">
      <c r="A53" s="8">
        <v>2379341</v>
      </c>
      <c r="B53" s="9" t="s">
        <v>173</v>
      </c>
      <c r="C53" s="9" t="s">
        <v>174</v>
      </c>
      <c r="D53" s="9" t="s">
        <v>172</v>
      </c>
      <c r="E53" s="10" t="s">
        <v>98</v>
      </c>
      <c r="F53" s="10" t="s">
        <v>169</v>
      </c>
    </row>
    <row r="54" spans="1:6" x14ac:dyDescent="0.2">
      <c r="A54" s="8">
        <v>2379627</v>
      </c>
      <c r="B54" s="9" t="s">
        <v>175</v>
      </c>
      <c r="C54" s="9" t="s">
        <v>176</v>
      </c>
      <c r="D54" s="9" t="s">
        <v>177</v>
      </c>
      <c r="E54" s="10" t="s">
        <v>105</v>
      </c>
      <c r="F54" s="10" t="s">
        <v>106</v>
      </c>
    </row>
    <row r="55" spans="1:6" x14ac:dyDescent="0.2">
      <c r="A55" s="8">
        <v>2379767</v>
      </c>
      <c r="B55" s="9" t="s">
        <v>178</v>
      </c>
      <c r="C55" s="9" t="s">
        <v>179</v>
      </c>
      <c r="D55" s="9" t="s">
        <v>180</v>
      </c>
      <c r="E55" s="10" t="s">
        <v>28</v>
      </c>
      <c r="F55" s="10" t="s">
        <v>29</v>
      </c>
    </row>
    <row r="56" spans="1:6" x14ac:dyDescent="0.2">
      <c r="A56" s="8">
        <v>2379953</v>
      </c>
      <c r="B56" s="9" t="s">
        <v>181</v>
      </c>
      <c r="C56" s="9" t="s">
        <v>182</v>
      </c>
      <c r="D56" s="9" t="s">
        <v>183</v>
      </c>
      <c r="E56" s="10" t="s">
        <v>28</v>
      </c>
      <c r="F56" s="10" t="s">
        <v>29</v>
      </c>
    </row>
    <row r="57" spans="1:6" x14ac:dyDescent="0.2">
      <c r="A57" s="8">
        <v>2380129</v>
      </c>
      <c r="B57" s="9" t="s">
        <v>184</v>
      </c>
      <c r="C57" s="9" t="s">
        <v>185</v>
      </c>
      <c r="D57" s="9" t="s">
        <v>186</v>
      </c>
      <c r="E57" s="10" t="s">
        <v>28</v>
      </c>
      <c r="F57" s="10" t="s">
        <v>52</v>
      </c>
    </row>
    <row r="58" spans="1:6" x14ac:dyDescent="0.2">
      <c r="A58" s="8">
        <v>2380188</v>
      </c>
      <c r="B58" s="9" t="s">
        <v>187</v>
      </c>
      <c r="C58" s="9" t="s">
        <v>188</v>
      </c>
      <c r="D58" s="9" t="s">
        <v>189</v>
      </c>
      <c r="E58" s="10" t="s">
        <v>28</v>
      </c>
      <c r="F58" s="10" t="s">
        <v>29</v>
      </c>
    </row>
    <row r="59" spans="1:6" x14ac:dyDescent="0.2">
      <c r="A59" s="8">
        <v>2380331</v>
      </c>
      <c r="B59" s="9" t="s">
        <v>190</v>
      </c>
      <c r="C59" s="9" t="s">
        <v>191</v>
      </c>
      <c r="D59" s="9" t="s">
        <v>192</v>
      </c>
      <c r="E59" s="10" t="s">
        <v>28</v>
      </c>
      <c r="F59" s="10" t="s">
        <v>29</v>
      </c>
    </row>
    <row r="60" spans="1:6" x14ac:dyDescent="0.2">
      <c r="A60" s="8">
        <v>2385880</v>
      </c>
      <c r="B60" s="9" t="s">
        <v>193</v>
      </c>
      <c r="C60" s="9" t="s">
        <v>194</v>
      </c>
      <c r="D60" s="9" t="s">
        <v>195</v>
      </c>
      <c r="E60" s="10" t="s">
        <v>20</v>
      </c>
      <c r="F60" s="10" t="s">
        <v>196</v>
      </c>
    </row>
    <row r="61" spans="1:6" x14ac:dyDescent="0.2">
      <c r="A61" s="8">
        <v>2386038</v>
      </c>
      <c r="B61" s="9" t="s">
        <v>197</v>
      </c>
      <c r="C61" s="9" t="s">
        <v>198</v>
      </c>
      <c r="D61" s="9" t="s">
        <v>199</v>
      </c>
      <c r="E61" s="10" t="s">
        <v>20</v>
      </c>
      <c r="F61" s="10" t="s">
        <v>196</v>
      </c>
    </row>
    <row r="62" spans="1:6" x14ac:dyDescent="0.2">
      <c r="A62" s="8">
        <v>2410834</v>
      </c>
      <c r="B62" s="9" t="s">
        <v>200</v>
      </c>
      <c r="C62" s="9" t="s">
        <v>201</v>
      </c>
      <c r="D62" s="9" t="s">
        <v>202</v>
      </c>
      <c r="E62" s="10" t="s">
        <v>140</v>
      </c>
      <c r="F62" s="10" t="s">
        <v>203</v>
      </c>
    </row>
    <row r="63" spans="1:6" x14ac:dyDescent="0.2">
      <c r="A63" s="8">
        <v>2411164</v>
      </c>
      <c r="B63" s="9" t="s">
        <v>204</v>
      </c>
      <c r="C63" s="9" t="s">
        <v>205</v>
      </c>
      <c r="D63" s="9" t="s">
        <v>206</v>
      </c>
      <c r="E63" s="10" t="s">
        <v>140</v>
      </c>
      <c r="F63" s="10" t="s">
        <v>203</v>
      </c>
    </row>
    <row r="64" spans="1:6" x14ac:dyDescent="0.2">
      <c r="A64" s="8">
        <v>2411245</v>
      </c>
      <c r="B64" s="9" t="s">
        <v>207</v>
      </c>
      <c r="C64" s="9" t="s">
        <v>208</v>
      </c>
      <c r="D64" s="9" t="s">
        <v>209</v>
      </c>
      <c r="E64" s="10" t="s">
        <v>140</v>
      </c>
      <c r="F64" s="10" t="s">
        <v>203</v>
      </c>
    </row>
    <row r="65" spans="1:6" x14ac:dyDescent="0.2">
      <c r="A65" s="8">
        <v>2411393</v>
      </c>
      <c r="B65" s="9" t="s">
        <v>210</v>
      </c>
      <c r="C65" s="9" t="s">
        <v>211</v>
      </c>
      <c r="D65" s="9" t="s">
        <v>212</v>
      </c>
      <c r="E65" s="10" t="s">
        <v>140</v>
      </c>
      <c r="F65" s="10" t="s">
        <v>203</v>
      </c>
    </row>
    <row r="66" spans="1:6" x14ac:dyDescent="0.2">
      <c r="A66" s="8">
        <v>2411415</v>
      </c>
      <c r="B66" s="9" t="s">
        <v>213</v>
      </c>
      <c r="C66" s="9" t="s">
        <v>214</v>
      </c>
      <c r="D66" s="9" t="s">
        <v>215</v>
      </c>
      <c r="E66" s="10" t="s">
        <v>140</v>
      </c>
      <c r="F66" s="10" t="s">
        <v>203</v>
      </c>
    </row>
    <row r="67" spans="1:6" x14ac:dyDescent="0.2">
      <c r="A67" s="8">
        <v>2418177</v>
      </c>
      <c r="B67" s="9" t="s">
        <v>79</v>
      </c>
      <c r="C67" s="9" t="s">
        <v>216</v>
      </c>
      <c r="D67" s="9" t="s">
        <v>217</v>
      </c>
      <c r="E67" s="10" t="s">
        <v>9</v>
      </c>
      <c r="F67" s="10" t="s">
        <v>10</v>
      </c>
    </row>
    <row r="68" spans="1:6" x14ac:dyDescent="0.2">
      <c r="A68" s="8">
        <v>2418304</v>
      </c>
      <c r="B68" s="9" t="s">
        <v>218</v>
      </c>
      <c r="C68" s="9" t="s">
        <v>219</v>
      </c>
      <c r="D68" s="9" t="s">
        <v>220</v>
      </c>
      <c r="E68" s="10" t="s">
        <v>9</v>
      </c>
      <c r="F68" s="10" t="s">
        <v>10</v>
      </c>
    </row>
    <row r="69" spans="1:6" x14ac:dyDescent="0.2">
      <c r="A69" s="8">
        <v>2418630</v>
      </c>
      <c r="B69" s="9" t="s">
        <v>221</v>
      </c>
      <c r="C69" s="9" t="s">
        <v>222</v>
      </c>
      <c r="D69" s="9" t="s">
        <v>223</v>
      </c>
      <c r="E69" s="10" t="s">
        <v>9</v>
      </c>
      <c r="F69" s="10" t="s">
        <v>10</v>
      </c>
    </row>
    <row r="70" spans="1:6" x14ac:dyDescent="0.2">
      <c r="A70" s="8">
        <v>2418967</v>
      </c>
      <c r="B70" s="9" t="s">
        <v>224</v>
      </c>
      <c r="C70" s="9" t="s">
        <v>225</v>
      </c>
      <c r="D70" s="9" t="s">
        <v>226</v>
      </c>
      <c r="E70" s="10" t="s">
        <v>9</v>
      </c>
      <c r="F70" s="10" t="s">
        <v>10</v>
      </c>
    </row>
    <row r="71" spans="1:6" x14ac:dyDescent="0.2">
      <c r="A71" s="8">
        <v>2419246</v>
      </c>
      <c r="B71" s="9" t="s">
        <v>227</v>
      </c>
      <c r="C71" s="9" t="s">
        <v>228</v>
      </c>
      <c r="D71" s="9" t="s">
        <v>229</v>
      </c>
      <c r="E71" s="10" t="s">
        <v>20</v>
      </c>
      <c r="F71" s="10" t="s">
        <v>230</v>
      </c>
    </row>
    <row r="72" spans="1:6" x14ac:dyDescent="0.2">
      <c r="A72" s="8">
        <v>2419378</v>
      </c>
      <c r="B72" s="9" t="s">
        <v>231</v>
      </c>
      <c r="C72" s="9" t="s">
        <v>232</v>
      </c>
      <c r="D72" s="9" t="s">
        <v>233</v>
      </c>
      <c r="E72" s="10" t="s">
        <v>20</v>
      </c>
      <c r="F72" s="10" t="s">
        <v>230</v>
      </c>
    </row>
    <row r="73" spans="1:6" x14ac:dyDescent="0.2">
      <c r="A73" s="8">
        <v>2419653</v>
      </c>
      <c r="B73" s="9" t="s">
        <v>234</v>
      </c>
      <c r="C73" s="9" t="s">
        <v>235</v>
      </c>
      <c r="D73" s="9" t="s">
        <v>236</v>
      </c>
      <c r="E73" s="10" t="s">
        <v>20</v>
      </c>
      <c r="F73" s="10" t="s">
        <v>230</v>
      </c>
    </row>
    <row r="74" spans="1:6" x14ac:dyDescent="0.2">
      <c r="A74" s="8">
        <v>2420015</v>
      </c>
      <c r="B74" s="9" t="s">
        <v>237</v>
      </c>
      <c r="C74" s="9" t="s">
        <v>238</v>
      </c>
      <c r="D74" s="9" t="s">
        <v>239</v>
      </c>
      <c r="E74" s="10" t="s">
        <v>20</v>
      </c>
      <c r="F74" s="10" t="s">
        <v>230</v>
      </c>
    </row>
    <row r="75" spans="1:6" x14ac:dyDescent="0.2">
      <c r="A75" s="8">
        <v>2436450</v>
      </c>
      <c r="B75" s="9" t="s">
        <v>240</v>
      </c>
      <c r="C75" s="9" t="s">
        <v>241</v>
      </c>
      <c r="D75" s="9" t="s">
        <v>242</v>
      </c>
      <c r="E75" s="10" t="s">
        <v>98</v>
      </c>
      <c r="F75" s="10" t="s">
        <v>243</v>
      </c>
    </row>
    <row r="76" spans="1:6" x14ac:dyDescent="0.2">
      <c r="A76" s="8">
        <v>2436469</v>
      </c>
      <c r="B76" s="9" t="s">
        <v>244</v>
      </c>
      <c r="C76" s="9" t="s">
        <v>245</v>
      </c>
      <c r="D76" s="9" t="s">
        <v>242</v>
      </c>
      <c r="E76" s="10" t="s">
        <v>98</v>
      </c>
      <c r="F76" s="10" t="s">
        <v>243</v>
      </c>
    </row>
    <row r="77" spans="1:6" x14ac:dyDescent="0.2">
      <c r="A77" s="8">
        <v>2436477</v>
      </c>
      <c r="B77" s="9" t="s">
        <v>246</v>
      </c>
      <c r="C77" s="9" t="s">
        <v>247</v>
      </c>
      <c r="D77" s="9" t="s">
        <v>242</v>
      </c>
      <c r="E77" s="10" t="s">
        <v>98</v>
      </c>
      <c r="F77" s="10" t="s">
        <v>243</v>
      </c>
    </row>
    <row r="78" spans="1:6" x14ac:dyDescent="0.2">
      <c r="A78" s="8">
        <v>2490935</v>
      </c>
      <c r="B78" s="9" t="s">
        <v>248</v>
      </c>
      <c r="C78" s="9" t="s">
        <v>249</v>
      </c>
      <c r="D78" s="9" t="s">
        <v>250</v>
      </c>
      <c r="E78" s="10" t="s">
        <v>98</v>
      </c>
      <c r="F78" s="10" t="s">
        <v>169</v>
      </c>
    </row>
    <row r="79" spans="1:6" x14ac:dyDescent="0.2">
      <c r="A79" s="8">
        <v>2491249</v>
      </c>
      <c r="B79" s="9" t="s">
        <v>251</v>
      </c>
      <c r="C79" s="9" t="s">
        <v>252</v>
      </c>
      <c r="D79" s="9" t="s">
        <v>253</v>
      </c>
      <c r="E79" s="10" t="s">
        <v>98</v>
      </c>
      <c r="F79" s="10" t="s">
        <v>169</v>
      </c>
    </row>
    <row r="80" spans="1:6" x14ac:dyDescent="0.2">
      <c r="A80" s="8">
        <v>2491311</v>
      </c>
      <c r="B80" s="9" t="s">
        <v>254</v>
      </c>
      <c r="C80" s="9" t="s">
        <v>255</v>
      </c>
      <c r="D80" s="9" t="s">
        <v>256</v>
      </c>
      <c r="E80" s="10" t="s">
        <v>98</v>
      </c>
      <c r="F80" s="10" t="s">
        <v>169</v>
      </c>
    </row>
    <row r="81" spans="1:6" x14ac:dyDescent="0.2">
      <c r="A81" s="8">
        <v>2491710</v>
      </c>
      <c r="B81" s="9" t="s">
        <v>257</v>
      </c>
      <c r="C81" s="9" t="s">
        <v>258</v>
      </c>
      <c r="D81" s="9" t="s">
        <v>259</v>
      </c>
      <c r="E81" s="10" t="s">
        <v>20</v>
      </c>
      <c r="F81" s="10" t="s">
        <v>196</v>
      </c>
    </row>
    <row r="82" spans="1:6" x14ac:dyDescent="0.2">
      <c r="A82" s="8">
        <v>2492342</v>
      </c>
      <c r="B82" s="9" t="s">
        <v>260</v>
      </c>
      <c r="C82" s="9" t="s">
        <v>261</v>
      </c>
      <c r="D82" s="9" t="s">
        <v>262</v>
      </c>
      <c r="E82" s="10" t="s">
        <v>98</v>
      </c>
      <c r="F82" s="10" t="s">
        <v>99</v>
      </c>
    </row>
    <row r="83" spans="1:6" x14ac:dyDescent="0.2">
      <c r="A83" s="8">
        <v>2504316</v>
      </c>
      <c r="B83" s="9" t="s">
        <v>263</v>
      </c>
      <c r="C83" s="9" t="s">
        <v>264</v>
      </c>
      <c r="D83" s="9" t="s">
        <v>265</v>
      </c>
      <c r="E83" s="10" t="s">
        <v>28</v>
      </c>
      <c r="F83" s="10" t="s">
        <v>33</v>
      </c>
    </row>
    <row r="84" spans="1:6" x14ac:dyDescent="0.2">
      <c r="A84" s="8">
        <v>2504332</v>
      </c>
      <c r="B84" s="9" t="s">
        <v>266</v>
      </c>
      <c r="C84" s="9" t="s">
        <v>267</v>
      </c>
      <c r="D84" s="9" t="s">
        <v>265</v>
      </c>
      <c r="E84" s="10" t="s">
        <v>28</v>
      </c>
      <c r="F84" s="10" t="s">
        <v>33</v>
      </c>
    </row>
    <row r="85" spans="1:6" x14ac:dyDescent="0.2">
      <c r="A85" s="8">
        <v>2513838</v>
      </c>
      <c r="B85" s="9" t="s">
        <v>268</v>
      </c>
      <c r="C85" s="9" t="s">
        <v>269</v>
      </c>
      <c r="D85" s="9" t="s">
        <v>270</v>
      </c>
      <c r="E85" s="10" t="s">
        <v>105</v>
      </c>
      <c r="F85" s="10" t="s">
        <v>271</v>
      </c>
    </row>
    <row r="86" spans="1:6" x14ac:dyDescent="0.2">
      <c r="A86" s="8">
        <v>2521296</v>
      </c>
      <c r="B86" s="9" t="s">
        <v>272</v>
      </c>
      <c r="C86" s="9" t="s">
        <v>273</v>
      </c>
      <c r="D86" s="9" t="s">
        <v>242</v>
      </c>
      <c r="E86" s="10" t="s">
        <v>98</v>
      </c>
      <c r="F86" s="10" t="s">
        <v>243</v>
      </c>
    </row>
    <row r="87" spans="1:6" x14ac:dyDescent="0.2">
      <c r="A87" s="8">
        <v>2521385</v>
      </c>
      <c r="B87" s="9" t="s">
        <v>274</v>
      </c>
      <c r="C87" s="9" t="s">
        <v>275</v>
      </c>
      <c r="D87" s="9" t="s">
        <v>242</v>
      </c>
      <c r="E87" s="10" t="s">
        <v>98</v>
      </c>
      <c r="F87" s="10" t="s">
        <v>243</v>
      </c>
    </row>
    <row r="88" spans="1:6" x14ac:dyDescent="0.2">
      <c r="A88" s="8">
        <v>2521431</v>
      </c>
      <c r="B88" s="9" t="s">
        <v>276</v>
      </c>
      <c r="C88" s="9" t="s">
        <v>277</v>
      </c>
      <c r="D88" s="9" t="s">
        <v>242</v>
      </c>
      <c r="E88" s="10" t="s">
        <v>98</v>
      </c>
      <c r="F88" s="10" t="s">
        <v>243</v>
      </c>
    </row>
    <row r="89" spans="1:6" x14ac:dyDescent="0.2">
      <c r="A89" s="8">
        <v>2521695</v>
      </c>
      <c r="B89" s="9" t="s">
        <v>278</v>
      </c>
      <c r="C89" s="9" t="s">
        <v>279</v>
      </c>
      <c r="D89" s="9" t="s">
        <v>280</v>
      </c>
      <c r="E89" s="10" t="s">
        <v>98</v>
      </c>
      <c r="F89" s="10" t="s">
        <v>169</v>
      </c>
    </row>
    <row r="90" spans="1:6" x14ac:dyDescent="0.2">
      <c r="A90" s="8">
        <v>2521792</v>
      </c>
      <c r="B90" s="9" t="s">
        <v>281</v>
      </c>
      <c r="C90" s="9" t="s">
        <v>282</v>
      </c>
      <c r="D90" s="9" t="s">
        <v>283</v>
      </c>
      <c r="E90" s="10" t="s">
        <v>98</v>
      </c>
      <c r="F90" s="10" t="s">
        <v>169</v>
      </c>
    </row>
    <row r="91" spans="1:6" x14ac:dyDescent="0.2">
      <c r="A91" s="8">
        <v>2521873</v>
      </c>
      <c r="B91" s="9" t="s">
        <v>284</v>
      </c>
      <c r="C91" s="9" t="s">
        <v>285</v>
      </c>
      <c r="D91" s="9" t="s">
        <v>286</v>
      </c>
      <c r="E91" s="10" t="s">
        <v>105</v>
      </c>
      <c r="F91" s="10" t="s">
        <v>271</v>
      </c>
    </row>
    <row r="92" spans="1:6" x14ac:dyDescent="0.2">
      <c r="A92" s="8">
        <v>2522209</v>
      </c>
      <c r="B92" s="9" t="s">
        <v>287</v>
      </c>
      <c r="C92" s="9" t="s">
        <v>288</v>
      </c>
      <c r="D92" s="9" t="s">
        <v>289</v>
      </c>
      <c r="E92" s="10" t="s">
        <v>105</v>
      </c>
      <c r="F92" s="10" t="s">
        <v>271</v>
      </c>
    </row>
    <row r="93" spans="1:6" x14ac:dyDescent="0.2">
      <c r="A93" s="8">
        <v>2522411</v>
      </c>
      <c r="B93" s="9" t="s">
        <v>290</v>
      </c>
      <c r="C93" s="9" t="s">
        <v>291</v>
      </c>
      <c r="D93" s="9" t="s">
        <v>292</v>
      </c>
      <c r="E93" s="10" t="s">
        <v>105</v>
      </c>
      <c r="F93" s="10" t="s">
        <v>271</v>
      </c>
    </row>
    <row r="94" spans="1:6" x14ac:dyDescent="0.2">
      <c r="A94" s="8">
        <v>2522489</v>
      </c>
      <c r="B94" s="9" t="s">
        <v>293</v>
      </c>
      <c r="C94" s="9" t="s">
        <v>294</v>
      </c>
      <c r="D94" s="9" t="s">
        <v>292</v>
      </c>
      <c r="E94" s="10" t="s">
        <v>105</v>
      </c>
      <c r="F94" s="10" t="s">
        <v>271</v>
      </c>
    </row>
    <row r="95" spans="1:6" x14ac:dyDescent="0.2">
      <c r="A95" s="8">
        <v>2522691</v>
      </c>
      <c r="B95" s="9" t="s">
        <v>295</v>
      </c>
      <c r="C95" s="9" t="s">
        <v>296</v>
      </c>
      <c r="D95" s="9" t="s">
        <v>297</v>
      </c>
      <c r="E95" s="10" t="s">
        <v>77</v>
      </c>
      <c r="F95" s="10" t="s">
        <v>78</v>
      </c>
    </row>
    <row r="96" spans="1:6" x14ac:dyDescent="0.2">
      <c r="A96" s="8">
        <v>2537192</v>
      </c>
      <c r="B96" s="9" t="s">
        <v>298</v>
      </c>
      <c r="C96" s="9" t="s">
        <v>299</v>
      </c>
      <c r="D96" s="9" t="s">
        <v>300</v>
      </c>
      <c r="E96" s="10" t="s">
        <v>105</v>
      </c>
      <c r="F96" s="10" t="s">
        <v>271</v>
      </c>
    </row>
    <row r="97" spans="1:6" x14ac:dyDescent="0.2">
      <c r="A97" s="8">
        <v>2537397</v>
      </c>
      <c r="B97" s="9" t="s">
        <v>301</v>
      </c>
      <c r="C97" s="9" t="s">
        <v>302</v>
      </c>
      <c r="D97" s="9" t="s">
        <v>303</v>
      </c>
      <c r="E97" s="10" t="s">
        <v>140</v>
      </c>
      <c r="F97" s="10" t="s">
        <v>304</v>
      </c>
    </row>
    <row r="98" spans="1:6" x14ac:dyDescent="0.2">
      <c r="A98" s="8">
        <v>2537788</v>
      </c>
      <c r="B98" s="9" t="s">
        <v>305</v>
      </c>
      <c r="C98" s="9" t="s">
        <v>306</v>
      </c>
      <c r="D98" s="9" t="s">
        <v>303</v>
      </c>
      <c r="E98" s="10" t="s">
        <v>140</v>
      </c>
      <c r="F98" s="10" t="s">
        <v>304</v>
      </c>
    </row>
    <row r="99" spans="1:6" x14ac:dyDescent="0.2">
      <c r="A99" s="8">
        <v>2537826</v>
      </c>
      <c r="B99" s="9" t="s">
        <v>307</v>
      </c>
      <c r="C99" s="9" t="s">
        <v>308</v>
      </c>
      <c r="D99" s="9" t="s">
        <v>309</v>
      </c>
      <c r="E99" s="10" t="s">
        <v>140</v>
      </c>
      <c r="F99" s="10" t="s">
        <v>304</v>
      </c>
    </row>
    <row r="100" spans="1:6" x14ac:dyDescent="0.2">
      <c r="A100" s="8">
        <v>2537850</v>
      </c>
      <c r="B100" s="9" t="s">
        <v>310</v>
      </c>
      <c r="C100" s="9" t="s">
        <v>311</v>
      </c>
      <c r="D100" s="9" t="s">
        <v>312</v>
      </c>
      <c r="E100" s="10" t="s">
        <v>140</v>
      </c>
      <c r="F100" s="10" t="s">
        <v>203</v>
      </c>
    </row>
    <row r="101" spans="1:6" x14ac:dyDescent="0.2">
      <c r="A101" s="8">
        <v>2537958</v>
      </c>
      <c r="B101" s="9" t="s">
        <v>313</v>
      </c>
      <c r="C101" s="9" t="s">
        <v>314</v>
      </c>
      <c r="D101" s="9" t="s">
        <v>315</v>
      </c>
      <c r="E101" s="10" t="s">
        <v>140</v>
      </c>
      <c r="F101" s="10" t="s">
        <v>304</v>
      </c>
    </row>
    <row r="102" spans="1:6" x14ac:dyDescent="0.2">
      <c r="A102" s="8">
        <v>2538083</v>
      </c>
      <c r="B102" s="9" t="s">
        <v>316</v>
      </c>
      <c r="C102" s="9" t="s">
        <v>317</v>
      </c>
      <c r="D102" s="9" t="s">
        <v>318</v>
      </c>
      <c r="E102" s="10" t="s">
        <v>140</v>
      </c>
      <c r="F102" s="10" t="s">
        <v>304</v>
      </c>
    </row>
    <row r="103" spans="1:6" x14ac:dyDescent="0.2">
      <c r="A103" s="8">
        <v>2538148</v>
      </c>
      <c r="B103" s="9" t="s">
        <v>319</v>
      </c>
      <c r="C103" s="9" t="s">
        <v>320</v>
      </c>
      <c r="D103" s="9" t="s">
        <v>321</v>
      </c>
      <c r="E103" s="10" t="s">
        <v>140</v>
      </c>
      <c r="F103" s="10" t="s">
        <v>304</v>
      </c>
    </row>
    <row r="104" spans="1:6" x14ac:dyDescent="0.2">
      <c r="A104" s="8">
        <v>2538180</v>
      </c>
      <c r="B104" s="9" t="s">
        <v>322</v>
      </c>
      <c r="C104" s="9" t="s">
        <v>323</v>
      </c>
      <c r="D104" s="9" t="s">
        <v>324</v>
      </c>
      <c r="E104" s="10" t="s">
        <v>140</v>
      </c>
      <c r="F104" s="10" t="s">
        <v>141</v>
      </c>
    </row>
    <row r="105" spans="1:6" x14ac:dyDescent="0.2">
      <c r="A105" s="8">
        <v>2538229</v>
      </c>
      <c r="B105" s="9" t="s">
        <v>325</v>
      </c>
      <c r="C105" s="9" t="s">
        <v>326</v>
      </c>
      <c r="D105" s="9" t="s">
        <v>327</v>
      </c>
      <c r="E105" s="10" t="s">
        <v>140</v>
      </c>
      <c r="F105" s="10" t="s">
        <v>141</v>
      </c>
    </row>
    <row r="106" spans="1:6" x14ac:dyDescent="0.2">
      <c r="A106" s="8">
        <v>2538342</v>
      </c>
      <c r="B106" s="9" t="s">
        <v>328</v>
      </c>
      <c r="C106" s="9" t="s">
        <v>329</v>
      </c>
      <c r="D106" s="9" t="s">
        <v>330</v>
      </c>
      <c r="E106" s="10" t="s">
        <v>140</v>
      </c>
      <c r="F106" s="10" t="s">
        <v>304</v>
      </c>
    </row>
    <row r="107" spans="1:6" x14ac:dyDescent="0.2">
      <c r="A107" s="8">
        <v>2538571</v>
      </c>
      <c r="B107" s="9" t="s">
        <v>331</v>
      </c>
      <c r="C107" s="9" t="s">
        <v>332</v>
      </c>
      <c r="D107" s="9" t="s">
        <v>333</v>
      </c>
      <c r="E107" s="10" t="s">
        <v>140</v>
      </c>
      <c r="F107" s="10" t="s">
        <v>304</v>
      </c>
    </row>
    <row r="108" spans="1:6" x14ac:dyDescent="0.2">
      <c r="A108" s="8">
        <v>2543044</v>
      </c>
      <c r="B108" s="9" t="s">
        <v>334</v>
      </c>
      <c r="C108" s="9" t="s">
        <v>335</v>
      </c>
      <c r="D108" s="9" t="s">
        <v>336</v>
      </c>
      <c r="E108" s="10" t="s">
        <v>98</v>
      </c>
      <c r="F108" s="10" t="s">
        <v>169</v>
      </c>
    </row>
    <row r="109" spans="1:6" x14ac:dyDescent="0.2">
      <c r="A109" s="8">
        <v>2543079</v>
      </c>
      <c r="B109" s="9" t="s">
        <v>337</v>
      </c>
      <c r="C109" s="9" t="s">
        <v>338</v>
      </c>
      <c r="D109" s="9" t="s">
        <v>339</v>
      </c>
      <c r="E109" s="10" t="s">
        <v>98</v>
      </c>
      <c r="F109" s="10" t="s">
        <v>169</v>
      </c>
    </row>
    <row r="110" spans="1:6" x14ac:dyDescent="0.2">
      <c r="A110" s="8">
        <v>2550881</v>
      </c>
      <c r="B110" s="9" t="s">
        <v>340</v>
      </c>
      <c r="C110" s="9" t="s">
        <v>341</v>
      </c>
      <c r="D110" s="9" t="s">
        <v>342</v>
      </c>
      <c r="E110" s="10" t="s">
        <v>20</v>
      </c>
      <c r="F110" s="10" t="s">
        <v>196</v>
      </c>
    </row>
    <row r="111" spans="1:6" x14ac:dyDescent="0.2">
      <c r="A111" s="8">
        <v>2550938</v>
      </c>
      <c r="B111" s="9" t="s">
        <v>343</v>
      </c>
      <c r="C111" s="9" t="s">
        <v>344</v>
      </c>
      <c r="D111" s="9" t="s">
        <v>345</v>
      </c>
      <c r="E111" s="10" t="s">
        <v>20</v>
      </c>
      <c r="F111" s="10" t="s">
        <v>196</v>
      </c>
    </row>
    <row r="112" spans="1:6" x14ac:dyDescent="0.2">
      <c r="A112" s="8">
        <v>2550962</v>
      </c>
      <c r="B112" s="9" t="s">
        <v>346</v>
      </c>
      <c r="C112" s="9" t="s">
        <v>347</v>
      </c>
      <c r="D112" s="9" t="s">
        <v>348</v>
      </c>
      <c r="E112" s="10" t="s">
        <v>20</v>
      </c>
      <c r="F112" s="10" t="s">
        <v>196</v>
      </c>
    </row>
    <row r="113" spans="1:6" x14ac:dyDescent="0.2">
      <c r="A113" s="8">
        <v>2553066</v>
      </c>
      <c r="B113" s="9" t="s">
        <v>349</v>
      </c>
      <c r="C113" s="9" t="s">
        <v>350</v>
      </c>
      <c r="D113" s="9" t="s">
        <v>351</v>
      </c>
      <c r="E113" s="10" t="s">
        <v>140</v>
      </c>
      <c r="F113" s="10" t="s">
        <v>141</v>
      </c>
    </row>
    <row r="114" spans="1:6" x14ac:dyDescent="0.2">
      <c r="A114" s="8">
        <v>2553155</v>
      </c>
      <c r="B114" s="9" t="s">
        <v>352</v>
      </c>
      <c r="C114" s="9" t="s">
        <v>353</v>
      </c>
      <c r="D114" s="9" t="s">
        <v>354</v>
      </c>
      <c r="E114" s="10" t="s">
        <v>140</v>
      </c>
      <c r="F114" s="10" t="s">
        <v>203</v>
      </c>
    </row>
    <row r="115" spans="1:6" x14ac:dyDescent="0.2">
      <c r="A115" s="8">
        <v>2553163</v>
      </c>
      <c r="B115" s="9" t="s">
        <v>355</v>
      </c>
      <c r="C115" s="9" t="s">
        <v>356</v>
      </c>
      <c r="D115" s="9" t="s">
        <v>357</v>
      </c>
      <c r="E115" s="10" t="s">
        <v>140</v>
      </c>
      <c r="F115" s="10" t="s">
        <v>304</v>
      </c>
    </row>
    <row r="116" spans="1:6" x14ac:dyDescent="0.2">
      <c r="A116" s="8">
        <v>2555646</v>
      </c>
      <c r="B116" s="9" t="s">
        <v>358</v>
      </c>
      <c r="C116" s="9" t="s">
        <v>359</v>
      </c>
      <c r="D116" s="9" t="s">
        <v>73</v>
      </c>
      <c r="E116" s="10" t="s">
        <v>9</v>
      </c>
      <c r="F116" s="10" t="s">
        <v>10</v>
      </c>
    </row>
    <row r="117" spans="1:6" x14ac:dyDescent="0.2">
      <c r="A117" s="8">
        <v>2555840</v>
      </c>
      <c r="B117" s="9" t="s">
        <v>360</v>
      </c>
      <c r="C117" s="9" t="s">
        <v>361</v>
      </c>
      <c r="D117" s="9" t="s">
        <v>362</v>
      </c>
      <c r="E117" s="10" t="s">
        <v>20</v>
      </c>
      <c r="F117" s="10" t="s">
        <v>230</v>
      </c>
    </row>
    <row r="118" spans="1:6" x14ac:dyDescent="0.2">
      <c r="A118" s="8">
        <v>2557975</v>
      </c>
      <c r="B118" s="9" t="s">
        <v>363</v>
      </c>
      <c r="C118" s="9" t="s">
        <v>364</v>
      </c>
      <c r="D118" s="9" t="s">
        <v>365</v>
      </c>
      <c r="E118" s="10" t="s">
        <v>28</v>
      </c>
      <c r="F118" s="10" t="s">
        <v>82</v>
      </c>
    </row>
    <row r="119" spans="1:6" x14ac:dyDescent="0.2">
      <c r="A119" s="8">
        <v>2558017</v>
      </c>
      <c r="B119" s="9" t="s">
        <v>366</v>
      </c>
      <c r="C119" s="9" t="s">
        <v>367</v>
      </c>
      <c r="D119" s="9" t="s">
        <v>368</v>
      </c>
      <c r="E119" s="10" t="s">
        <v>20</v>
      </c>
      <c r="F119" s="10" t="s">
        <v>196</v>
      </c>
    </row>
    <row r="120" spans="1:6" x14ac:dyDescent="0.2">
      <c r="A120" s="8">
        <v>2558246</v>
      </c>
      <c r="B120" s="9" t="s">
        <v>369</v>
      </c>
      <c r="C120" s="9" t="s">
        <v>370</v>
      </c>
      <c r="D120" s="9" t="s">
        <v>289</v>
      </c>
      <c r="E120" s="10" t="s">
        <v>105</v>
      </c>
      <c r="F120" s="10" t="s">
        <v>271</v>
      </c>
    </row>
    <row r="121" spans="1:6" x14ac:dyDescent="0.2">
      <c r="A121" s="8">
        <v>2558254</v>
      </c>
      <c r="B121" s="9" t="s">
        <v>371</v>
      </c>
      <c r="C121" s="9" t="s">
        <v>372</v>
      </c>
      <c r="D121" s="9" t="s">
        <v>289</v>
      </c>
      <c r="E121" s="10" t="s">
        <v>105</v>
      </c>
      <c r="F121" s="10" t="s">
        <v>271</v>
      </c>
    </row>
    <row r="122" spans="1:6" x14ac:dyDescent="0.2">
      <c r="A122" s="8">
        <v>2560771</v>
      </c>
      <c r="B122" s="9" t="s">
        <v>373</v>
      </c>
      <c r="C122" s="9" t="s">
        <v>374</v>
      </c>
      <c r="D122" s="9" t="s">
        <v>375</v>
      </c>
      <c r="E122" s="10" t="s">
        <v>28</v>
      </c>
      <c r="F122" s="10" t="s">
        <v>29</v>
      </c>
    </row>
    <row r="123" spans="1:6" x14ac:dyDescent="0.2">
      <c r="A123" s="8">
        <v>2566893</v>
      </c>
      <c r="B123" s="9" t="s">
        <v>376</v>
      </c>
      <c r="C123" s="9" t="s">
        <v>377</v>
      </c>
      <c r="D123" s="9" t="s">
        <v>378</v>
      </c>
      <c r="E123" s="10" t="s">
        <v>28</v>
      </c>
      <c r="F123" s="10" t="s">
        <v>33</v>
      </c>
    </row>
    <row r="124" spans="1:6" x14ac:dyDescent="0.2">
      <c r="A124" s="8">
        <v>2568713</v>
      </c>
      <c r="B124" s="9" t="s">
        <v>379</v>
      </c>
      <c r="C124" s="9" t="s">
        <v>380</v>
      </c>
      <c r="D124" s="9" t="s">
        <v>177</v>
      </c>
      <c r="E124" s="10" t="s">
        <v>105</v>
      </c>
      <c r="F124" s="10" t="s">
        <v>106</v>
      </c>
    </row>
    <row r="125" spans="1:6" x14ac:dyDescent="0.2">
      <c r="A125" s="8">
        <v>2588897</v>
      </c>
      <c r="B125" s="9" t="s">
        <v>381</v>
      </c>
      <c r="C125" s="9" t="s">
        <v>382</v>
      </c>
      <c r="D125" s="9" t="s">
        <v>383</v>
      </c>
      <c r="E125" s="10" t="s">
        <v>105</v>
      </c>
      <c r="F125" s="10" t="s">
        <v>106</v>
      </c>
    </row>
    <row r="126" spans="1:6" x14ac:dyDescent="0.2">
      <c r="A126" s="8">
        <v>2594277</v>
      </c>
      <c r="B126" s="9" t="s">
        <v>384</v>
      </c>
      <c r="C126" s="9" t="s">
        <v>385</v>
      </c>
      <c r="D126" s="9" t="s">
        <v>386</v>
      </c>
      <c r="E126" s="10" t="s">
        <v>20</v>
      </c>
      <c r="F126" s="10" t="s">
        <v>230</v>
      </c>
    </row>
    <row r="127" spans="1:6" x14ac:dyDescent="0.2">
      <c r="A127" s="8">
        <v>2596784</v>
      </c>
      <c r="B127" s="9" t="s">
        <v>387</v>
      </c>
      <c r="C127" s="9" t="s">
        <v>388</v>
      </c>
      <c r="D127" s="9" t="s">
        <v>389</v>
      </c>
      <c r="E127" s="10" t="s">
        <v>9</v>
      </c>
      <c r="F127" s="10" t="s">
        <v>10</v>
      </c>
    </row>
    <row r="128" spans="1:6" x14ac:dyDescent="0.2">
      <c r="A128" s="8">
        <v>2596792</v>
      </c>
      <c r="B128" s="9" t="s">
        <v>390</v>
      </c>
      <c r="C128" s="9" t="s">
        <v>391</v>
      </c>
      <c r="D128" s="9" t="s">
        <v>392</v>
      </c>
      <c r="E128" s="10" t="s">
        <v>9</v>
      </c>
      <c r="F128" s="10" t="s">
        <v>10</v>
      </c>
    </row>
    <row r="129" spans="1:6" x14ac:dyDescent="0.2">
      <c r="A129" s="8">
        <v>2626659</v>
      </c>
      <c r="B129" s="9" t="s">
        <v>393</v>
      </c>
      <c r="C129" s="9" t="s">
        <v>394</v>
      </c>
      <c r="D129" s="9" t="s">
        <v>395</v>
      </c>
      <c r="E129" s="10" t="s">
        <v>9</v>
      </c>
      <c r="F129" s="10" t="s">
        <v>10</v>
      </c>
    </row>
    <row r="130" spans="1:6" x14ac:dyDescent="0.2">
      <c r="A130" s="8">
        <v>2626667</v>
      </c>
      <c r="B130" s="9" t="s">
        <v>396</v>
      </c>
      <c r="C130" s="9" t="s">
        <v>397</v>
      </c>
      <c r="D130" s="9" t="s">
        <v>398</v>
      </c>
      <c r="E130" s="10" t="s">
        <v>140</v>
      </c>
      <c r="F130" s="10" t="s">
        <v>304</v>
      </c>
    </row>
    <row r="131" spans="1:6" x14ac:dyDescent="0.2">
      <c r="A131" s="8">
        <v>2652099</v>
      </c>
      <c r="B131" s="9" t="s">
        <v>399</v>
      </c>
      <c r="C131" s="9" t="s">
        <v>400</v>
      </c>
      <c r="D131" s="9" t="s">
        <v>401</v>
      </c>
      <c r="E131" s="10" t="s">
        <v>140</v>
      </c>
      <c r="F131" s="10" t="s">
        <v>203</v>
      </c>
    </row>
    <row r="132" spans="1:6" x14ac:dyDescent="0.2">
      <c r="A132" s="8">
        <v>2658372</v>
      </c>
      <c r="B132" s="9" t="s">
        <v>402</v>
      </c>
      <c r="C132" s="9" t="s">
        <v>403</v>
      </c>
      <c r="D132" s="9" t="s">
        <v>404</v>
      </c>
      <c r="E132" s="10" t="s">
        <v>140</v>
      </c>
      <c r="F132" s="10" t="s">
        <v>141</v>
      </c>
    </row>
    <row r="133" spans="1:6" x14ac:dyDescent="0.2">
      <c r="A133" s="8">
        <v>2662914</v>
      </c>
      <c r="B133" s="9" t="s">
        <v>405</v>
      </c>
      <c r="C133" s="9" t="s">
        <v>406</v>
      </c>
      <c r="D133" s="9" t="s">
        <v>265</v>
      </c>
      <c r="E133" s="10" t="s">
        <v>28</v>
      </c>
      <c r="F133" s="10" t="s">
        <v>33</v>
      </c>
    </row>
    <row r="134" spans="1:6" x14ac:dyDescent="0.2">
      <c r="A134" s="8">
        <v>2663422</v>
      </c>
      <c r="B134" s="9" t="s">
        <v>407</v>
      </c>
      <c r="C134" s="9" t="s">
        <v>408</v>
      </c>
      <c r="D134" s="9" t="s">
        <v>409</v>
      </c>
      <c r="E134" s="10" t="s">
        <v>98</v>
      </c>
      <c r="F134" s="10" t="s">
        <v>169</v>
      </c>
    </row>
    <row r="135" spans="1:6" x14ac:dyDescent="0.2">
      <c r="A135" s="8">
        <v>2664879</v>
      </c>
      <c r="B135" s="9" t="s">
        <v>410</v>
      </c>
      <c r="C135" s="9" t="s">
        <v>411</v>
      </c>
      <c r="D135" s="9" t="s">
        <v>8</v>
      </c>
      <c r="E135" s="10" t="s">
        <v>9</v>
      </c>
      <c r="F135" s="10" t="s">
        <v>10</v>
      </c>
    </row>
    <row r="136" spans="1:6" x14ac:dyDescent="0.2">
      <c r="A136" s="8">
        <v>2664984</v>
      </c>
      <c r="B136" s="9" t="s">
        <v>412</v>
      </c>
      <c r="C136" s="9" t="s">
        <v>413</v>
      </c>
      <c r="D136" s="9" t="s">
        <v>414</v>
      </c>
      <c r="E136" s="10" t="s">
        <v>140</v>
      </c>
      <c r="F136" s="10" t="s">
        <v>304</v>
      </c>
    </row>
    <row r="137" spans="1:6" x14ac:dyDescent="0.2">
      <c r="A137" s="8">
        <v>2664992</v>
      </c>
      <c r="B137" s="9" t="s">
        <v>415</v>
      </c>
      <c r="C137" s="9" t="s">
        <v>416</v>
      </c>
      <c r="D137" s="9" t="s">
        <v>417</v>
      </c>
      <c r="E137" s="10" t="s">
        <v>98</v>
      </c>
      <c r="F137" s="10" t="s">
        <v>169</v>
      </c>
    </row>
    <row r="138" spans="1:6" x14ac:dyDescent="0.2">
      <c r="A138" s="8">
        <v>2665085</v>
      </c>
      <c r="B138" s="9" t="s">
        <v>418</v>
      </c>
      <c r="C138" s="9" t="s">
        <v>419</v>
      </c>
      <c r="D138" s="9" t="s">
        <v>420</v>
      </c>
      <c r="E138" s="10" t="s">
        <v>28</v>
      </c>
      <c r="F138" s="10" t="s">
        <v>33</v>
      </c>
    </row>
    <row r="139" spans="1:6" x14ac:dyDescent="0.2">
      <c r="A139" s="8">
        <v>2665107</v>
      </c>
      <c r="B139" s="9" t="s">
        <v>421</v>
      </c>
      <c r="C139" s="9" t="s">
        <v>422</v>
      </c>
      <c r="D139" s="9" t="s">
        <v>423</v>
      </c>
      <c r="E139" s="10" t="s">
        <v>98</v>
      </c>
      <c r="F139" s="10" t="s">
        <v>169</v>
      </c>
    </row>
    <row r="140" spans="1:6" x14ac:dyDescent="0.2">
      <c r="A140" s="8">
        <v>2665883</v>
      </c>
      <c r="B140" s="9" t="s">
        <v>424</v>
      </c>
      <c r="C140" s="9" t="s">
        <v>425</v>
      </c>
      <c r="D140" s="9" t="s">
        <v>426</v>
      </c>
      <c r="E140" s="10" t="s">
        <v>20</v>
      </c>
      <c r="F140" s="10" t="s">
        <v>196</v>
      </c>
    </row>
    <row r="141" spans="1:6" x14ac:dyDescent="0.2">
      <c r="A141" s="8">
        <v>2666138</v>
      </c>
      <c r="B141" s="9" t="s">
        <v>427</v>
      </c>
      <c r="C141" s="9" t="s">
        <v>428</v>
      </c>
      <c r="D141" s="9" t="s">
        <v>429</v>
      </c>
      <c r="E141" s="10" t="s">
        <v>28</v>
      </c>
      <c r="F141" s="10" t="s">
        <v>82</v>
      </c>
    </row>
    <row r="142" spans="1:6" x14ac:dyDescent="0.2">
      <c r="A142" s="8">
        <v>2672154</v>
      </c>
      <c r="B142" s="9" t="s">
        <v>430</v>
      </c>
      <c r="C142" s="9" t="s">
        <v>431</v>
      </c>
      <c r="D142" s="9" t="s">
        <v>432</v>
      </c>
      <c r="E142" s="10" t="s">
        <v>77</v>
      </c>
      <c r="F142" s="10" t="s">
        <v>78</v>
      </c>
    </row>
    <row r="143" spans="1:6" x14ac:dyDescent="0.2">
      <c r="A143" s="8">
        <v>2672839</v>
      </c>
      <c r="B143" s="9" t="s">
        <v>433</v>
      </c>
      <c r="C143" s="9" t="s">
        <v>434</v>
      </c>
      <c r="D143" s="9" t="s">
        <v>435</v>
      </c>
      <c r="E143" s="10" t="s">
        <v>20</v>
      </c>
      <c r="F143" s="10" t="s">
        <v>21</v>
      </c>
    </row>
    <row r="144" spans="1:6" x14ac:dyDescent="0.2">
      <c r="A144" s="8">
        <v>2674327</v>
      </c>
      <c r="B144" s="9" t="s">
        <v>436</v>
      </c>
      <c r="C144" s="9" t="s">
        <v>437</v>
      </c>
      <c r="D144" s="9" t="s">
        <v>438</v>
      </c>
      <c r="E144" s="10" t="s">
        <v>77</v>
      </c>
      <c r="F144" s="10" t="s">
        <v>78</v>
      </c>
    </row>
    <row r="145" spans="1:6" x14ac:dyDescent="0.2">
      <c r="A145" s="8">
        <v>2689863</v>
      </c>
      <c r="B145" s="9" t="s">
        <v>439</v>
      </c>
      <c r="C145" s="9" t="s">
        <v>440</v>
      </c>
      <c r="D145" s="9" t="s">
        <v>441</v>
      </c>
      <c r="E145" s="10" t="s">
        <v>28</v>
      </c>
      <c r="F145" s="10" t="s">
        <v>82</v>
      </c>
    </row>
    <row r="146" spans="1:6" x14ac:dyDescent="0.2">
      <c r="A146" s="8">
        <v>2691469</v>
      </c>
      <c r="B146" s="9" t="s">
        <v>442</v>
      </c>
      <c r="C146" s="9" t="s">
        <v>443</v>
      </c>
      <c r="D146" s="9" t="s">
        <v>444</v>
      </c>
      <c r="E146" s="10" t="s">
        <v>77</v>
      </c>
      <c r="F146" s="10" t="s">
        <v>78</v>
      </c>
    </row>
    <row r="147" spans="1:6" x14ac:dyDescent="0.2">
      <c r="A147" s="8">
        <v>2691477</v>
      </c>
      <c r="B147" s="9" t="s">
        <v>445</v>
      </c>
      <c r="C147" s="9" t="s">
        <v>446</v>
      </c>
      <c r="D147" s="9" t="s">
        <v>447</v>
      </c>
      <c r="E147" s="10" t="s">
        <v>28</v>
      </c>
      <c r="F147" s="10" t="s">
        <v>33</v>
      </c>
    </row>
    <row r="148" spans="1:6" x14ac:dyDescent="0.2">
      <c r="A148" s="8">
        <v>2691485</v>
      </c>
      <c r="B148" s="9" t="s">
        <v>448</v>
      </c>
      <c r="C148" s="9" t="s">
        <v>449</v>
      </c>
      <c r="D148" s="9" t="s">
        <v>450</v>
      </c>
      <c r="E148" s="10" t="s">
        <v>105</v>
      </c>
      <c r="F148" s="10" t="s">
        <v>271</v>
      </c>
    </row>
    <row r="149" spans="1:6" x14ac:dyDescent="0.2">
      <c r="A149" s="8">
        <v>2691493</v>
      </c>
      <c r="B149" s="9" t="s">
        <v>451</v>
      </c>
      <c r="C149" s="9" t="s">
        <v>452</v>
      </c>
      <c r="D149" s="9" t="s">
        <v>453</v>
      </c>
      <c r="E149" s="10" t="s">
        <v>28</v>
      </c>
      <c r="F149" s="10" t="s">
        <v>82</v>
      </c>
    </row>
    <row r="150" spans="1:6" x14ac:dyDescent="0.2">
      <c r="A150" s="8">
        <v>2691507</v>
      </c>
      <c r="B150" s="9" t="s">
        <v>454</v>
      </c>
      <c r="C150" s="9" t="s">
        <v>455</v>
      </c>
      <c r="D150" s="9" t="s">
        <v>456</v>
      </c>
      <c r="E150" s="10" t="s">
        <v>28</v>
      </c>
      <c r="F150" s="10" t="s">
        <v>82</v>
      </c>
    </row>
    <row r="151" spans="1:6" x14ac:dyDescent="0.2">
      <c r="A151" s="8">
        <v>2691515</v>
      </c>
      <c r="B151" s="9" t="s">
        <v>457</v>
      </c>
      <c r="C151" s="9" t="s">
        <v>458</v>
      </c>
      <c r="D151" s="9" t="s">
        <v>459</v>
      </c>
      <c r="E151" s="10" t="s">
        <v>20</v>
      </c>
      <c r="F151" s="10" t="s">
        <v>21</v>
      </c>
    </row>
    <row r="152" spans="1:6" x14ac:dyDescent="0.2">
      <c r="A152" s="8">
        <v>2691523</v>
      </c>
      <c r="B152" s="9" t="s">
        <v>460</v>
      </c>
      <c r="C152" s="9" t="s">
        <v>461</v>
      </c>
      <c r="D152" s="9" t="s">
        <v>462</v>
      </c>
      <c r="E152" s="10" t="s">
        <v>77</v>
      </c>
      <c r="F152" s="10" t="s">
        <v>78</v>
      </c>
    </row>
    <row r="153" spans="1:6" x14ac:dyDescent="0.2">
      <c r="A153" s="8">
        <v>2691558</v>
      </c>
      <c r="B153" s="9" t="s">
        <v>463</v>
      </c>
      <c r="C153" s="9" t="s">
        <v>464</v>
      </c>
      <c r="D153" s="9" t="s">
        <v>465</v>
      </c>
      <c r="E153" s="10" t="s">
        <v>20</v>
      </c>
      <c r="F153" s="10" t="s">
        <v>230</v>
      </c>
    </row>
    <row r="154" spans="1:6" x14ac:dyDescent="0.2">
      <c r="A154" s="8">
        <v>2691566</v>
      </c>
      <c r="B154" s="9" t="s">
        <v>466</v>
      </c>
      <c r="C154" s="9" t="s">
        <v>467</v>
      </c>
      <c r="D154" s="9" t="s">
        <v>468</v>
      </c>
      <c r="E154" s="10" t="s">
        <v>28</v>
      </c>
      <c r="F154" s="10" t="s">
        <v>82</v>
      </c>
    </row>
    <row r="155" spans="1:6" x14ac:dyDescent="0.2">
      <c r="A155" s="8">
        <v>2691574</v>
      </c>
      <c r="B155" s="9" t="s">
        <v>166</v>
      </c>
      <c r="C155" s="9" t="s">
        <v>469</v>
      </c>
      <c r="D155" s="9" t="s">
        <v>470</v>
      </c>
      <c r="E155" s="10" t="s">
        <v>9</v>
      </c>
      <c r="F155" s="10" t="s">
        <v>10</v>
      </c>
    </row>
    <row r="156" spans="1:6" x14ac:dyDescent="0.2">
      <c r="A156" s="8">
        <v>2691833</v>
      </c>
      <c r="B156" s="9" t="s">
        <v>471</v>
      </c>
      <c r="C156" s="9" t="s">
        <v>472</v>
      </c>
      <c r="D156" s="9" t="s">
        <v>473</v>
      </c>
      <c r="E156" s="10" t="s">
        <v>28</v>
      </c>
      <c r="F156" s="10" t="s">
        <v>52</v>
      </c>
    </row>
    <row r="157" spans="1:6" x14ac:dyDescent="0.2">
      <c r="A157" s="8">
        <v>2691841</v>
      </c>
      <c r="B157" s="9" t="s">
        <v>474</v>
      </c>
      <c r="C157" s="9" t="s">
        <v>475</v>
      </c>
      <c r="D157" s="9" t="s">
        <v>8</v>
      </c>
      <c r="E157" s="10" t="s">
        <v>9</v>
      </c>
      <c r="F157" s="10" t="s">
        <v>10</v>
      </c>
    </row>
    <row r="158" spans="1:6" x14ac:dyDescent="0.2">
      <c r="A158" s="8">
        <v>2691868</v>
      </c>
      <c r="B158" s="9" t="s">
        <v>476</v>
      </c>
      <c r="C158" s="9" t="s">
        <v>477</v>
      </c>
      <c r="D158" s="9" t="s">
        <v>8</v>
      </c>
      <c r="E158" s="10" t="s">
        <v>9</v>
      </c>
      <c r="F158" s="10" t="s">
        <v>10</v>
      </c>
    </row>
    <row r="159" spans="1:6" x14ac:dyDescent="0.2">
      <c r="A159" s="8">
        <v>2691876</v>
      </c>
      <c r="B159" s="9" t="s">
        <v>478</v>
      </c>
      <c r="C159" s="9" t="s">
        <v>479</v>
      </c>
      <c r="D159" s="9" t="s">
        <v>480</v>
      </c>
      <c r="E159" s="10" t="s">
        <v>28</v>
      </c>
      <c r="F159" s="10" t="s">
        <v>82</v>
      </c>
    </row>
    <row r="160" spans="1:6" x14ac:dyDescent="0.2">
      <c r="A160" s="8">
        <v>2691884</v>
      </c>
      <c r="B160" s="9" t="s">
        <v>481</v>
      </c>
      <c r="C160" s="9" t="s">
        <v>482</v>
      </c>
      <c r="D160" s="9" t="s">
        <v>483</v>
      </c>
      <c r="E160" s="10" t="s">
        <v>105</v>
      </c>
      <c r="F160" s="10" t="s">
        <v>106</v>
      </c>
    </row>
    <row r="161" spans="1:6" x14ac:dyDescent="0.2">
      <c r="A161" s="8">
        <v>2706369</v>
      </c>
      <c r="B161" s="9" t="s">
        <v>484</v>
      </c>
      <c r="C161" s="9" t="s">
        <v>485</v>
      </c>
      <c r="D161" s="9" t="s">
        <v>73</v>
      </c>
      <c r="E161" s="10" t="s">
        <v>9</v>
      </c>
      <c r="F161" s="10" t="s">
        <v>10</v>
      </c>
    </row>
    <row r="162" spans="1:6" x14ac:dyDescent="0.2">
      <c r="A162" s="8">
        <v>2744937</v>
      </c>
      <c r="B162" s="9" t="s">
        <v>486</v>
      </c>
      <c r="C162" s="9" t="s">
        <v>487</v>
      </c>
      <c r="D162" s="9" t="s">
        <v>297</v>
      </c>
      <c r="E162" s="10" t="s">
        <v>77</v>
      </c>
      <c r="F162" s="10" t="s">
        <v>78</v>
      </c>
    </row>
    <row r="163" spans="1:6" x14ac:dyDescent="0.2">
      <c r="A163" s="8">
        <v>2758164</v>
      </c>
      <c r="B163" s="9" t="s">
        <v>95</v>
      </c>
      <c r="C163" s="9" t="s">
        <v>488</v>
      </c>
      <c r="D163" s="9" t="s">
        <v>386</v>
      </c>
      <c r="E163" s="10" t="s">
        <v>20</v>
      </c>
      <c r="F163" s="10" t="s">
        <v>230</v>
      </c>
    </row>
    <row r="164" spans="1:6" x14ac:dyDescent="0.2">
      <c r="A164" s="8">
        <v>2778785</v>
      </c>
      <c r="B164" s="9" t="s">
        <v>489</v>
      </c>
      <c r="C164" s="9" t="s">
        <v>490</v>
      </c>
      <c r="D164" s="9" t="s">
        <v>73</v>
      </c>
      <c r="E164" s="10" t="s">
        <v>9</v>
      </c>
      <c r="F164" s="10" t="s">
        <v>10</v>
      </c>
    </row>
    <row r="165" spans="1:6" x14ac:dyDescent="0.2">
      <c r="A165" s="8">
        <v>2778831</v>
      </c>
      <c r="B165" s="9" t="s">
        <v>491</v>
      </c>
      <c r="C165" s="9" t="s">
        <v>492</v>
      </c>
      <c r="D165" s="9" t="s">
        <v>493</v>
      </c>
      <c r="E165" s="10" t="s">
        <v>9</v>
      </c>
      <c r="F165" s="10" t="s">
        <v>10</v>
      </c>
    </row>
    <row r="166" spans="1:6" x14ac:dyDescent="0.2">
      <c r="A166" s="8">
        <v>2778858</v>
      </c>
      <c r="B166" s="9" t="s">
        <v>166</v>
      </c>
      <c r="C166" s="9" t="s">
        <v>494</v>
      </c>
      <c r="D166" s="9" t="s">
        <v>495</v>
      </c>
      <c r="E166" s="10" t="s">
        <v>20</v>
      </c>
      <c r="F166" s="10" t="s">
        <v>196</v>
      </c>
    </row>
    <row r="167" spans="1:6" x14ac:dyDescent="0.2">
      <c r="A167" s="8">
        <v>3157245</v>
      </c>
      <c r="B167" s="9" t="s">
        <v>496</v>
      </c>
      <c r="C167" s="9" t="s">
        <v>497</v>
      </c>
      <c r="D167" s="9" t="s">
        <v>8</v>
      </c>
      <c r="E167" s="10" t="s">
        <v>9</v>
      </c>
      <c r="F167" s="10" t="s">
        <v>10</v>
      </c>
    </row>
    <row r="168" spans="1:6" x14ac:dyDescent="0.2">
      <c r="A168" s="8">
        <v>3321452</v>
      </c>
      <c r="B168" s="9" t="s">
        <v>498</v>
      </c>
      <c r="C168" s="9" t="s">
        <v>499</v>
      </c>
      <c r="D168" s="9" t="s">
        <v>8</v>
      </c>
      <c r="E168" s="10" t="s">
        <v>9</v>
      </c>
      <c r="F168" s="10" t="s">
        <v>10</v>
      </c>
    </row>
    <row r="169" spans="1:6" x14ac:dyDescent="0.2">
      <c r="A169" s="8">
        <v>3426572</v>
      </c>
      <c r="B169" s="9" t="s">
        <v>500</v>
      </c>
      <c r="C169" s="9" t="s">
        <v>501</v>
      </c>
      <c r="D169" s="9" t="s">
        <v>8</v>
      </c>
      <c r="E169" s="10" t="s">
        <v>9</v>
      </c>
      <c r="F169" s="10" t="s">
        <v>10</v>
      </c>
    </row>
    <row r="170" spans="1:6" x14ac:dyDescent="0.2">
      <c r="A170" s="8">
        <v>5749018</v>
      </c>
      <c r="B170" s="9" t="s">
        <v>502</v>
      </c>
      <c r="C170" s="9" t="s">
        <v>503</v>
      </c>
      <c r="D170" s="9" t="s">
        <v>504</v>
      </c>
      <c r="E170" s="10" t="s">
        <v>140</v>
      </c>
      <c r="F170" s="10" t="s">
        <v>141</v>
      </c>
    </row>
    <row r="171" spans="1:6" x14ac:dyDescent="0.2">
      <c r="A171" s="8">
        <v>6048692</v>
      </c>
      <c r="B171" s="9" t="s">
        <v>505</v>
      </c>
      <c r="C171" s="9" t="s">
        <v>506</v>
      </c>
      <c r="D171" s="9" t="s">
        <v>242</v>
      </c>
      <c r="E171" s="10" t="s">
        <v>98</v>
      </c>
      <c r="F171" s="10" t="s">
        <v>243</v>
      </c>
    </row>
    <row r="172" spans="1:6" x14ac:dyDescent="0.2">
      <c r="A172" s="8">
        <v>6249604</v>
      </c>
      <c r="B172" s="9" t="s">
        <v>193</v>
      </c>
      <c r="C172" s="9" t="s">
        <v>507</v>
      </c>
      <c r="D172" s="9" t="s">
        <v>508</v>
      </c>
      <c r="E172" s="10" t="s">
        <v>28</v>
      </c>
      <c r="F172" s="10" t="s">
        <v>82</v>
      </c>
    </row>
    <row r="173" spans="1:6" x14ac:dyDescent="0.2">
      <c r="A173" s="8">
        <v>6273874</v>
      </c>
      <c r="B173" s="9" t="s">
        <v>509</v>
      </c>
      <c r="C173" s="9" t="s">
        <v>510</v>
      </c>
      <c r="D173" s="9" t="s">
        <v>511</v>
      </c>
      <c r="E173" s="10" t="s">
        <v>105</v>
      </c>
      <c r="F173" s="10" t="s">
        <v>271</v>
      </c>
    </row>
    <row r="174" spans="1:6" x14ac:dyDescent="0.2">
      <c r="A174" s="8">
        <v>6680305</v>
      </c>
      <c r="B174" s="9" t="s">
        <v>512</v>
      </c>
      <c r="C174" s="9" t="s">
        <v>513</v>
      </c>
      <c r="D174" s="9" t="s">
        <v>8</v>
      </c>
      <c r="E174" s="10" t="s">
        <v>9</v>
      </c>
      <c r="F174" s="10" t="s">
        <v>10</v>
      </c>
    </row>
    <row r="175" spans="1:6" x14ac:dyDescent="0.2">
      <c r="A175" s="8">
        <v>6683134</v>
      </c>
      <c r="B175" s="9" t="s">
        <v>514</v>
      </c>
      <c r="C175" s="9" t="s">
        <v>515</v>
      </c>
      <c r="D175" s="9" t="s">
        <v>516</v>
      </c>
      <c r="E175" s="10" t="s">
        <v>140</v>
      </c>
      <c r="F175" s="10" t="s">
        <v>141</v>
      </c>
    </row>
    <row r="176" spans="1:6" x14ac:dyDescent="0.2">
      <c r="A176" s="8">
        <v>6854729</v>
      </c>
      <c r="B176" s="9" t="s">
        <v>517</v>
      </c>
      <c r="C176" s="9" t="s">
        <v>518</v>
      </c>
      <c r="D176" s="9" t="s">
        <v>519</v>
      </c>
      <c r="E176" s="10" t="s">
        <v>77</v>
      </c>
      <c r="F176" s="10" t="s">
        <v>78</v>
      </c>
    </row>
    <row r="177" spans="1:6" x14ac:dyDescent="0.2">
      <c r="A177" s="8">
        <v>7105088</v>
      </c>
      <c r="B177" s="9" t="s">
        <v>520</v>
      </c>
      <c r="C177" s="9" t="s">
        <v>521</v>
      </c>
      <c r="D177" s="9" t="s">
        <v>522</v>
      </c>
      <c r="E177" s="10" t="s">
        <v>98</v>
      </c>
      <c r="F177" s="10" t="s">
        <v>243</v>
      </c>
    </row>
    <row r="178" spans="1:6" x14ac:dyDescent="0.2">
      <c r="A178" s="8">
        <v>7274351</v>
      </c>
      <c r="B178" s="9" t="s">
        <v>523</v>
      </c>
      <c r="C178" s="9" t="s">
        <v>524</v>
      </c>
      <c r="D178" s="9" t="s">
        <v>525</v>
      </c>
      <c r="E178" s="10" t="s">
        <v>28</v>
      </c>
      <c r="F178" s="10" t="s">
        <v>52</v>
      </c>
    </row>
    <row r="179" spans="1:6" x14ac:dyDescent="0.2">
      <c r="A179" s="8">
        <v>7286082</v>
      </c>
      <c r="B179" s="9" t="s">
        <v>526</v>
      </c>
      <c r="C179" s="9" t="s">
        <v>527</v>
      </c>
      <c r="D179" s="9" t="s">
        <v>303</v>
      </c>
      <c r="E179" s="10" t="s">
        <v>140</v>
      </c>
      <c r="F179" s="10" t="s">
        <v>304</v>
      </c>
    </row>
    <row r="180" spans="1:6" x14ac:dyDescent="0.2">
      <c r="A180" s="8">
        <v>7486596</v>
      </c>
      <c r="B180" s="9" t="s">
        <v>528</v>
      </c>
      <c r="C180" s="9" t="s">
        <v>529</v>
      </c>
      <c r="D180" s="9" t="s">
        <v>530</v>
      </c>
      <c r="E180" s="10" t="s">
        <v>9</v>
      </c>
      <c r="F180" s="10" t="s">
        <v>10</v>
      </c>
    </row>
    <row r="181" spans="1:6" x14ac:dyDescent="0.2">
      <c r="A181" s="8">
        <v>7620098</v>
      </c>
      <c r="B181" s="9" t="s">
        <v>531</v>
      </c>
      <c r="C181" s="9" t="s">
        <v>532</v>
      </c>
      <c r="D181" s="9" t="s">
        <v>73</v>
      </c>
      <c r="E181" s="10" t="s">
        <v>9</v>
      </c>
      <c r="F181" s="10" t="s">
        <v>10</v>
      </c>
    </row>
    <row r="182" spans="1:6" x14ac:dyDescent="0.2">
      <c r="A182" s="8">
        <v>7847777</v>
      </c>
      <c r="B182" s="9" t="s">
        <v>533</v>
      </c>
      <c r="C182" s="9" t="s">
        <v>534</v>
      </c>
      <c r="D182" s="9" t="s">
        <v>535</v>
      </c>
      <c r="E182" s="10" t="s">
        <v>98</v>
      </c>
      <c r="F182" s="10" t="s">
        <v>99</v>
      </c>
    </row>
    <row r="183" spans="1:6" x14ac:dyDescent="0.2">
      <c r="A183" s="8">
        <v>2500388</v>
      </c>
      <c r="B183" s="9" t="s">
        <v>536</v>
      </c>
      <c r="C183" s="9" t="s">
        <v>537</v>
      </c>
      <c r="D183" s="9" t="s">
        <v>265</v>
      </c>
      <c r="E183" s="10" t="s">
        <v>28</v>
      </c>
      <c r="F183" s="10" t="s">
        <v>33</v>
      </c>
    </row>
    <row r="184" spans="1:6" x14ac:dyDescent="0.2">
      <c r="A184" s="11">
        <v>2691450</v>
      </c>
      <c r="B184" s="9" t="s">
        <v>538</v>
      </c>
      <c r="C184" s="9" t="s">
        <v>539</v>
      </c>
      <c r="D184" s="12" t="s">
        <v>540</v>
      </c>
      <c r="E184" s="12" t="s">
        <v>28</v>
      </c>
      <c r="F184" s="9" t="s">
        <v>29</v>
      </c>
    </row>
    <row r="185" spans="1:6" x14ac:dyDescent="0.2">
      <c r="A185" s="8">
        <v>451126</v>
      </c>
      <c r="B185" s="9" t="s">
        <v>541</v>
      </c>
      <c r="C185" s="9" t="s">
        <v>542</v>
      </c>
      <c r="D185" s="9" t="s">
        <v>386</v>
      </c>
      <c r="E185" s="10" t="s">
        <v>20</v>
      </c>
      <c r="F185" s="10" t="s">
        <v>230</v>
      </c>
    </row>
    <row r="186" spans="1:6" x14ac:dyDescent="0.2">
      <c r="A186" s="11">
        <v>2691892</v>
      </c>
      <c r="B186" s="9" t="s">
        <v>543</v>
      </c>
      <c r="C186" s="9" t="s">
        <v>544</v>
      </c>
      <c r="D186" s="12" t="s">
        <v>186</v>
      </c>
      <c r="E186" s="12" t="s">
        <v>28</v>
      </c>
      <c r="F186" s="9" t="s">
        <v>52</v>
      </c>
    </row>
    <row r="187" spans="1:6" x14ac:dyDescent="0.2">
      <c r="A187" s="13">
        <v>7278977</v>
      </c>
      <c r="B187" s="14" t="s">
        <v>545</v>
      </c>
      <c r="C187" s="9" t="s">
        <v>546</v>
      </c>
      <c r="D187" s="9" t="s">
        <v>547</v>
      </c>
      <c r="E187" s="9" t="s">
        <v>105</v>
      </c>
      <c r="F187" s="9" t="s">
        <v>106</v>
      </c>
    </row>
    <row r="188" spans="1:6" ht="15" x14ac:dyDescent="0.25">
      <c r="A188" s="15">
        <v>2691531</v>
      </c>
      <c r="B188" s="16" t="s">
        <v>548</v>
      </c>
      <c r="C188" s="17" t="s">
        <v>549</v>
      </c>
      <c r="D188" s="12" t="s">
        <v>550</v>
      </c>
      <c r="E188" s="12" t="s">
        <v>20</v>
      </c>
      <c r="F188" s="9" t="s">
        <v>196</v>
      </c>
    </row>
    <row r="189" spans="1:6" ht="15" x14ac:dyDescent="0.25">
      <c r="A189" s="15">
        <v>9175849</v>
      </c>
      <c r="B189" s="16" t="s">
        <v>551</v>
      </c>
      <c r="C189" s="16" t="s">
        <v>552</v>
      </c>
      <c r="D189" s="9" t="s">
        <v>242</v>
      </c>
      <c r="E189" s="9" t="s">
        <v>98</v>
      </c>
      <c r="F189" s="9" t="s">
        <v>243</v>
      </c>
    </row>
    <row r="190" spans="1:6" x14ac:dyDescent="0.2">
      <c r="A190" s="18">
        <v>136751</v>
      </c>
      <c r="B190" s="18" t="s">
        <v>553</v>
      </c>
      <c r="C190" s="18" t="s">
        <v>554</v>
      </c>
      <c r="D190" s="9" t="s">
        <v>8</v>
      </c>
      <c r="E190" s="18"/>
      <c r="F190" s="18"/>
    </row>
  </sheetData>
  <conditionalFormatting sqref="A1:A189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scale="8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abSelected="1" zoomScale="90" zoomScaleNormal="90" workbookViewId="0">
      <selection activeCell="C18" sqref="C18"/>
    </sheetView>
  </sheetViews>
  <sheetFormatPr defaultColWidth="11.5703125" defaultRowHeight="12.75" x14ac:dyDescent="0.2"/>
  <cols>
    <col min="1" max="1" width="56" customWidth="1"/>
    <col min="2" max="2" width="11.140625" customWidth="1"/>
    <col min="3" max="3" width="14.140625" customWidth="1"/>
    <col min="4" max="4" width="19.7109375" customWidth="1"/>
    <col min="5" max="5" width="26.5703125" customWidth="1"/>
    <col min="6" max="6" width="26.85546875" customWidth="1"/>
    <col min="7" max="7" width="20.85546875" customWidth="1"/>
    <col min="8" max="8" width="21.85546875" customWidth="1"/>
    <col min="9" max="9" width="20.85546875" customWidth="1"/>
  </cols>
  <sheetData>
    <row r="1" spans="1:9" x14ac:dyDescent="0.2">
      <c r="A1" t="s">
        <v>2</v>
      </c>
      <c r="B1" t="s">
        <v>555</v>
      </c>
      <c r="C1" s="19" t="s">
        <v>556</v>
      </c>
      <c r="D1" s="19" t="s">
        <v>557</v>
      </c>
      <c r="E1" s="19" t="s">
        <v>558</v>
      </c>
      <c r="F1" s="19" t="s">
        <v>559</v>
      </c>
      <c r="G1" s="19" t="s">
        <v>560</v>
      </c>
      <c r="H1" s="19" t="s">
        <v>561</v>
      </c>
      <c r="I1" s="19" t="s">
        <v>562</v>
      </c>
    </row>
    <row r="2" spans="1:9" x14ac:dyDescent="0.2">
      <c r="A2" t="s">
        <v>80</v>
      </c>
      <c r="B2">
        <v>14</v>
      </c>
      <c r="C2" s="19">
        <v>9929.91</v>
      </c>
      <c r="D2" s="19">
        <v>5291.44</v>
      </c>
      <c r="E2" s="19">
        <v>479.68</v>
      </c>
      <c r="F2" s="19">
        <v>0</v>
      </c>
      <c r="G2" s="19">
        <v>3325.11</v>
      </c>
      <c r="H2" s="19">
        <v>833.68</v>
      </c>
      <c r="I2" s="19">
        <v>0</v>
      </c>
    </row>
    <row r="3" spans="1:9" x14ac:dyDescent="0.2">
      <c r="A3" t="s">
        <v>176</v>
      </c>
      <c r="B3">
        <v>2</v>
      </c>
      <c r="C3" s="19">
        <v>1095.5999999999999</v>
      </c>
      <c r="D3" s="19">
        <v>195.44</v>
      </c>
      <c r="E3" s="19">
        <v>657.36</v>
      </c>
      <c r="F3" s="19">
        <v>0</v>
      </c>
      <c r="G3" s="19">
        <v>242.8</v>
      </c>
      <c r="H3" s="19">
        <v>0</v>
      </c>
      <c r="I3" s="19">
        <v>0</v>
      </c>
    </row>
    <row r="4" spans="1:9" x14ac:dyDescent="0.2">
      <c r="A4" t="s">
        <v>563</v>
      </c>
      <c r="B4">
        <v>8</v>
      </c>
      <c r="C4" s="19">
        <v>62062.75</v>
      </c>
      <c r="D4" s="19">
        <v>31977</v>
      </c>
      <c r="E4" s="19">
        <v>8685.06</v>
      </c>
      <c r="F4" s="19">
        <v>0</v>
      </c>
      <c r="G4" s="19">
        <v>15571.44</v>
      </c>
      <c r="H4" s="19">
        <v>5829.25</v>
      </c>
      <c r="I4" s="19">
        <v>0</v>
      </c>
    </row>
    <row r="5" spans="1:9" x14ac:dyDescent="0.2">
      <c r="A5" t="s">
        <v>279</v>
      </c>
      <c r="B5">
        <v>4</v>
      </c>
      <c r="C5" s="19">
        <v>29471.91</v>
      </c>
      <c r="D5" s="19">
        <v>25504.11</v>
      </c>
      <c r="E5" s="19">
        <v>0</v>
      </c>
      <c r="F5" s="19">
        <v>0</v>
      </c>
      <c r="G5" s="19">
        <v>3967.8</v>
      </c>
      <c r="H5" s="19">
        <v>0</v>
      </c>
      <c r="I5" s="19">
        <v>0</v>
      </c>
    </row>
    <row r="6" spans="1:9" x14ac:dyDescent="0.2">
      <c r="A6" t="s">
        <v>282</v>
      </c>
      <c r="B6">
        <v>2</v>
      </c>
      <c r="C6" s="19">
        <v>891.25</v>
      </c>
      <c r="D6" s="19">
        <v>727.51</v>
      </c>
      <c r="E6" s="19">
        <v>0</v>
      </c>
      <c r="F6" s="19">
        <v>0</v>
      </c>
      <c r="G6" s="19">
        <v>163.74</v>
      </c>
      <c r="H6" s="19">
        <v>0</v>
      </c>
      <c r="I6" s="19">
        <v>0</v>
      </c>
    </row>
    <row r="7" spans="1:9" x14ac:dyDescent="0.2">
      <c r="A7" t="s">
        <v>288</v>
      </c>
      <c r="B7">
        <v>26</v>
      </c>
      <c r="C7" s="19">
        <v>24606.82</v>
      </c>
      <c r="D7" s="19">
        <v>7322.92</v>
      </c>
      <c r="E7" s="19">
        <v>6354.22</v>
      </c>
      <c r="F7" s="19">
        <v>0</v>
      </c>
      <c r="G7" s="19">
        <v>5520.13</v>
      </c>
      <c r="H7" s="19">
        <v>5409.55</v>
      </c>
      <c r="I7" s="19">
        <v>0</v>
      </c>
    </row>
    <row r="8" spans="1:9" x14ac:dyDescent="0.2">
      <c r="A8" t="s">
        <v>306</v>
      </c>
      <c r="B8">
        <v>3</v>
      </c>
      <c r="C8" s="19">
        <v>2620.21</v>
      </c>
      <c r="D8" s="19">
        <v>1278.1500000000001</v>
      </c>
      <c r="E8" s="19">
        <v>490.12</v>
      </c>
      <c r="F8" s="19">
        <v>0</v>
      </c>
      <c r="G8" s="19">
        <v>618.07000000000005</v>
      </c>
      <c r="H8" s="19">
        <v>233.87</v>
      </c>
      <c r="I8" s="19">
        <v>0</v>
      </c>
    </row>
    <row r="9" spans="1:9" x14ac:dyDescent="0.2">
      <c r="A9" t="s">
        <v>361</v>
      </c>
      <c r="B9">
        <v>1</v>
      </c>
      <c r="C9" s="19">
        <v>303.32</v>
      </c>
      <c r="D9" s="19">
        <v>95.7</v>
      </c>
      <c r="E9" s="19">
        <v>95.7</v>
      </c>
      <c r="F9" s="19">
        <v>0</v>
      </c>
      <c r="G9" s="19">
        <v>55.96</v>
      </c>
      <c r="H9" s="19">
        <v>55.96</v>
      </c>
      <c r="I9" s="19">
        <v>0</v>
      </c>
    </row>
    <row r="10" spans="1:9" x14ac:dyDescent="0.2">
      <c r="A10" t="s">
        <v>370</v>
      </c>
      <c r="B10">
        <v>32</v>
      </c>
      <c r="C10" s="19">
        <v>47006.69</v>
      </c>
      <c r="D10" s="19">
        <v>18829.91</v>
      </c>
      <c r="E10" s="19">
        <v>14881.56</v>
      </c>
      <c r="F10" s="19">
        <v>0</v>
      </c>
      <c r="G10" s="19">
        <v>6919.41</v>
      </c>
      <c r="H10" s="19">
        <v>6375.81</v>
      </c>
      <c r="I10" s="19">
        <v>0</v>
      </c>
    </row>
    <row r="11" spans="1:9" x14ac:dyDescent="0.2">
      <c r="A11" t="s">
        <v>372</v>
      </c>
      <c r="B11">
        <v>1</v>
      </c>
      <c r="C11" s="19">
        <v>3951.32</v>
      </c>
      <c r="D11" s="19">
        <v>2544.79</v>
      </c>
      <c r="E11" s="19">
        <v>1027.8699999999999</v>
      </c>
      <c r="F11" s="19">
        <v>0</v>
      </c>
      <c r="G11" s="19">
        <v>189.33</v>
      </c>
      <c r="H11" s="19">
        <v>189.33</v>
      </c>
      <c r="I11" s="19">
        <v>0</v>
      </c>
    </row>
    <row r="12" spans="1:9" x14ac:dyDescent="0.2">
      <c r="A12" t="s">
        <v>380</v>
      </c>
      <c r="B12">
        <v>4</v>
      </c>
      <c r="C12" s="19">
        <v>5088.13</v>
      </c>
      <c r="D12" s="19">
        <v>2182.1</v>
      </c>
      <c r="E12" s="19">
        <v>1992.68</v>
      </c>
      <c r="F12" s="19">
        <v>0</v>
      </c>
      <c r="G12" s="19">
        <v>913.35</v>
      </c>
      <c r="H12" s="19">
        <v>0</v>
      </c>
      <c r="I12" s="19">
        <v>0</v>
      </c>
    </row>
    <row r="13" spans="1:9" x14ac:dyDescent="0.2">
      <c r="A13" t="s">
        <v>564</v>
      </c>
      <c r="B13">
        <v>6</v>
      </c>
      <c r="C13" s="19">
        <v>4901.37</v>
      </c>
      <c r="D13" s="19">
        <v>1984.28</v>
      </c>
      <c r="E13" s="19">
        <v>749.89</v>
      </c>
      <c r="F13" s="19">
        <v>0</v>
      </c>
      <c r="G13" s="19">
        <v>1455.68</v>
      </c>
      <c r="H13" s="19">
        <v>711.52</v>
      </c>
      <c r="I13" s="19">
        <v>0</v>
      </c>
    </row>
    <row r="14" spans="1:9" x14ac:dyDescent="0.2">
      <c r="A14" t="s">
        <v>449</v>
      </c>
      <c r="B14">
        <v>2</v>
      </c>
      <c r="C14" s="19">
        <v>2437.14</v>
      </c>
      <c r="D14" s="19">
        <v>1476.41</v>
      </c>
      <c r="E14" s="19">
        <v>0</v>
      </c>
      <c r="F14" s="19">
        <v>0</v>
      </c>
      <c r="G14" s="19">
        <v>960.73</v>
      </c>
      <c r="H14" s="19">
        <v>0</v>
      </c>
      <c r="I14" s="19">
        <v>0</v>
      </c>
    </row>
    <row r="15" spans="1:9" x14ac:dyDescent="0.2">
      <c r="A15" t="s">
        <v>518</v>
      </c>
      <c r="B15">
        <v>12</v>
      </c>
      <c r="C15" s="19">
        <v>6232.46</v>
      </c>
      <c r="D15" s="19">
        <v>4227.95</v>
      </c>
      <c r="E15" s="19">
        <v>0</v>
      </c>
      <c r="F15" s="19">
        <v>0</v>
      </c>
      <c r="G15" s="19">
        <v>2004.51</v>
      </c>
      <c r="H15" s="19">
        <v>0</v>
      </c>
      <c r="I15" s="19">
        <v>0</v>
      </c>
    </row>
    <row r="16" spans="1:9" x14ac:dyDescent="0.2">
      <c r="A16" t="s">
        <v>527</v>
      </c>
      <c r="B16">
        <v>3</v>
      </c>
      <c r="C16" s="19">
        <v>4122.99</v>
      </c>
      <c r="D16" s="19">
        <v>1630.25</v>
      </c>
      <c r="E16" s="19">
        <v>1219.32</v>
      </c>
      <c r="F16" s="19">
        <v>0</v>
      </c>
      <c r="G16" s="19">
        <v>704.79</v>
      </c>
      <c r="H16" s="19">
        <v>568.63</v>
      </c>
      <c r="I16" s="19">
        <v>0</v>
      </c>
    </row>
    <row r="17" spans="1:9" x14ac:dyDescent="0.2">
      <c r="A17" t="s">
        <v>565</v>
      </c>
      <c r="B17">
        <v>36</v>
      </c>
      <c r="C17" s="19">
        <v>24466.04</v>
      </c>
      <c r="D17" s="19">
        <v>15778.53</v>
      </c>
      <c r="E17" s="19">
        <v>359.76</v>
      </c>
      <c r="F17" s="19">
        <v>0</v>
      </c>
      <c r="G17" s="19">
        <v>7702.49</v>
      </c>
      <c r="H17" s="19">
        <v>625.26</v>
      </c>
      <c r="I17" s="19">
        <v>0</v>
      </c>
    </row>
    <row r="18" spans="1:9" x14ac:dyDescent="0.2">
      <c r="A18" t="s">
        <v>566</v>
      </c>
      <c r="B18">
        <v>156</v>
      </c>
      <c r="C18" s="29">
        <v>229187.91</v>
      </c>
      <c r="D18" s="19">
        <v>121046.49</v>
      </c>
      <c r="E18" s="19">
        <v>36993.22</v>
      </c>
      <c r="F18" s="19">
        <v>0</v>
      </c>
      <c r="G18" s="19">
        <v>50315.34</v>
      </c>
      <c r="H18" s="19">
        <v>20832.86</v>
      </c>
      <c r="I18" s="19"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6"/>
  <sheetViews>
    <sheetView topLeftCell="F16" zoomScale="90" zoomScaleNormal="90" workbookViewId="0">
      <selection activeCell="AD56" sqref="AD56"/>
    </sheetView>
  </sheetViews>
  <sheetFormatPr defaultColWidth="11.5703125" defaultRowHeight="12.75" x14ac:dyDescent="0.2"/>
  <cols>
    <col min="1" max="1" width="58.42578125" bestFit="1" customWidth="1"/>
    <col min="30" max="30" width="13" customWidth="1"/>
  </cols>
  <sheetData>
    <row r="1" spans="1:30" x14ac:dyDescent="0.2">
      <c r="A1" t="s">
        <v>2</v>
      </c>
      <c r="B1" t="s">
        <v>567</v>
      </c>
      <c r="C1" t="s">
        <v>568</v>
      </c>
      <c r="D1" t="s">
        <v>569</v>
      </c>
      <c r="E1" t="s">
        <v>570</v>
      </c>
      <c r="F1" t="s">
        <v>571</v>
      </c>
      <c r="G1" t="s">
        <v>572</v>
      </c>
      <c r="H1" t="s">
        <v>573</v>
      </c>
      <c r="I1" t="s">
        <v>574</v>
      </c>
      <c r="J1" t="s">
        <v>575</v>
      </c>
      <c r="K1" t="s">
        <v>576</v>
      </c>
      <c r="L1" t="s">
        <v>577</v>
      </c>
      <c r="M1" t="s">
        <v>578</v>
      </c>
      <c r="N1" t="s">
        <v>579</v>
      </c>
      <c r="O1" t="s">
        <v>580</v>
      </c>
      <c r="P1" t="s">
        <v>581</v>
      </c>
      <c r="Q1" t="s">
        <v>582</v>
      </c>
      <c r="R1" t="s">
        <v>583</v>
      </c>
      <c r="S1" t="s">
        <v>584</v>
      </c>
      <c r="T1" t="s">
        <v>585</v>
      </c>
      <c r="U1" t="s">
        <v>586</v>
      </c>
      <c r="V1" t="s">
        <v>587</v>
      </c>
      <c r="W1" t="s">
        <v>588</v>
      </c>
      <c r="X1" t="s">
        <v>589</v>
      </c>
      <c r="Y1" t="s">
        <v>590</v>
      </c>
      <c r="Z1" t="s">
        <v>591</v>
      </c>
      <c r="AA1" t="s">
        <v>592</v>
      </c>
      <c r="AB1" t="s">
        <v>593</v>
      </c>
      <c r="AC1" t="s">
        <v>594</v>
      </c>
      <c r="AD1" t="s">
        <v>566</v>
      </c>
    </row>
    <row r="2" spans="1:30" x14ac:dyDescent="0.2">
      <c r="A2" t="s">
        <v>80</v>
      </c>
      <c r="B2">
        <v>1</v>
      </c>
      <c r="C2">
        <v>1</v>
      </c>
      <c r="D2">
        <v>0</v>
      </c>
      <c r="E2">
        <v>0</v>
      </c>
      <c r="F2">
        <v>4</v>
      </c>
      <c r="G2">
        <v>0</v>
      </c>
      <c r="H2">
        <v>0</v>
      </c>
      <c r="I2">
        <v>0</v>
      </c>
      <c r="J2">
        <v>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  <c r="Y2">
        <v>0</v>
      </c>
      <c r="Z2">
        <v>0</v>
      </c>
      <c r="AA2">
        <v>0</v>
      </c>
      <c r="AB2">
        <v>0</v>
      </c>
      <c r="AC2">
        <v>5</v>
      </c>
      <c r="AD2">
        <v>14</v>
      </c>
    </row>
    <row r="3" spans="1:30" x14ac:dyDescent="0.2">
      <c r="A3" t="s">
        <v>176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</row>
    <row r="4" spans="1:30" x14ac:dyDescent="0.2">
      <c r="A4" t="s">
        <v>563</v>
      </c>
      <c r="B4">
        <v>1</v>
      </c>
      <c r="C4">
        <v>0</v>
      </c>
      <c r="D4">
        <v>0</v>
      </c>
      <c r="E4">
        <v>2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5</v>
      </c>
      <c r="AD4">
        <v>8</v>
      </c>
    </row>
    <row r="5" spans="1:30" x14ac:dyDescent="0.2">
      <c r="A5" t="s">
        <v>279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4</v>
      </c>
      <c r="AD5">
        <v>4</v>
      </c>
    </row>
    <row r="6" spans="1:30" x14ac:dyDescent="0.2">
      <c r="A6" t="s">
        <v>282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2</v>
      </c>
    </row>
    <row r="7" spans="1:30" x14ac:dyDescent="0.2">
      <c r="A7" t="s">
        <v>288</v>
      </c>
      <c r="B7">
        <v>0</v>
      </c>
      <c r="C7">
        <v>5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0</v>
      </c>
      <c r="L7">
        <v>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3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4</v>
      </c>
      <c r="AD7">
        <v>26</v>
      </c>
    </row>
    <row r="8" spans="1:30" x14ac:dyDescent="0.2">
      <c r="A8" t="s">
        <v>306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3</v>
      </c>
      <c r="AD8">
        <v>3</v>
      </c>
    </row>
    <row r="9" spans="1:30" x14ac:dyDescent="0.2">
      <c r="A9" t="s">
        <v>361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</row>
    <row r="10" spans="1:30" x14ac:dyDescent="0.2">
      <c r="A10" t="s">
        <v>370</v>
      </c>
      <c r="B10">
        <v>13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3</v>
      </c>
      <c r="O10">
        <v>0</v>
      </c>
      <c r="P10">
        <v>0</v>
      </c>
      <c r="Q10">
        <v>0</v>
      </c>
      <c r="R10">
        <v>0</v>
      </c>
      <c r="S10">
        <v>1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3</v>
      </c>
      <c r="AA10">
        <v>0</v>
      </c>
      <c r="AB10">
        <v>2</v>
      </c>
      <c r="AC10">
        <v>6</v>
      </c>
      <c r="AD10">
        <v>32</v>
      </c>
    </row>
    <row r="11" spans="1:30" x14ac:dyDescent="0.2">
      <c r="A11" t="s">
        <v>372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</row>
    <row r="12" spans="1:30" x14ac:dyDescent="0.2">
      <c r="A12" t="s">
        <v>380</v>
      </c>
      <c r="B12">
        <v>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</row>
    <row r="13" spans="1:30" x14ac:dyDescent="0.2">
      <c r="A13" t="s">
        <v>564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2</v>
      </c>
      <c r="AD13">
        <v>6</v>
      </c>
    </row>
    <row r="14" spans="1:30" x14ac:dyDescent="0.2">
      <c r="A14" t="s">
        <v>449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2</v>
      </c>
    </row>
    <row r="15" spans="1:30" x14ac:dyDescent="0.2">
      <c r="A15" t="s">
        <v>518</v>
      </c>
      <c r="B15">
        <v>1</v>
      </c>
      <c r="C15">
        <v>0</v>
      </c>
      <c r="D15">
        <v>5</v>
      </c>
      <c r="E15">
        <v>0</v>
      </c>
      <c r="F15">
        <v>0</v>
      </c>
      <c r="G15">
        <v>0</v>
      </c>
      <c r="H15">
        <v>1</v>
      </c>
      <c r="I15">
        <v>0</v>
      </c>
      <c r="J15">
        <v>2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1</v>
      </c>
      <c r="AB15">
        <v>0</v>
      </c>
      <c r="AC15">
        <v>1</v>
      </c>
      <c r="AD15">
        <v>12</v>
      </c>
    </row>
    <row r="16" spans="1:30" x14ac:dyDescent="0.2">
      <c r="A16" t="s">
        <v>527</v>
      </c>
      <c r="B16">
        <v>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3</v>
      </c>
    </row>
    <row r="17" spans="1:30" x14ac:dyDescent="0.2">
      <c r="A17" t="s">
        <v>565</v>
      </c>
      <c r="B17">
        <v>22</v>
      </c>
      <c r="C17">
        <v>0</v>
      </c>
      <c r="D17">
        <v>0</v>
      </c>
      <c r="E17">
        <v>0</v>
      </c>
      <c r="F17">
        <v>3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1</v>
      </c>
      <c r="N17">
        <v>1</v>
      </c>
      <c r="O17">
        <v>1</v>
      </c>
      <c r="P17">
        <v>2</v>
      </c>
      <c r="Q17">
        <v>1</v>
      </c>
      <c r="R17">
        <v>1</v>
      </c>
      <c r="S17">
        <v>0</v>
      </c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36</v>
      </c>
    </row>
    <row r="18" spans="1:30" x14ac:dyDescent="0.2">
      <c r="A18" t="s">
        <v>566</v>
      </c>
      <c r="B18">
        <v>45</v>
      </c>
      <c r="C18">
        <v>6</v>
      </c>
      <c r="D18">
        <v>5</v>
      </c>
      <c r="E18">
        <v>2</v>
      </c>
      <c r="F18">
        <v>8</v>
      </c>
      <c r="G18">
        <v>1</v>
      </c>
      <c r="H18">
        <v>1</v>
      </c>
      <c r="I18">
        <v>2</v>
      </c>
      <c r="J18">
        <v>5</v>
      </c>
      <c r="K18">
        <v>1</v>
      </c>
      <c r="L18">
        <v>5</v>
      </c>
      <c r="M18">
        <v>1</v>
      </c>
      <c r="N18">
        <v>7</v>
      </c>
      <c r="O18">
        <v>1</v>
      </c>
      <c r="P18">
        <v>4</v>
      </c>
      <c r="Q18">
        <v>1</v>
      </c>
      <c r="R18">
        <v>1</v>
      </c>
      <c r="S18">
        <v>1</v>
      </c>
      <c r="T18">
        <v>4</v>
      </c>
      <c r="U18">
        <v>10</v>
      </c>
      <c r="V18">
        <v>3</v>
      </c>
      <c r="W18">
        <v>1</v>
      </c>
      <c r="X18">
        <v>1</v>
      </c>
      <c r="Y18">
        <v>1</v>
      </c>
      <c r="Z18">
        <v>3</v>
      </c>
      <c r="AA18">
        <v>1</v>
      </c>
      <c r="AB18">
        <v>2</v>
      </c>
      <c r="AC18">
        <v>33</v>
      </c>
      <c r="AD18">
        <v>156</v>
      </c>
    </row>
    <row r="20" spans="1:30" x14ac:dyDescent="0.2">
      <c r="A20" t="s">
        <v>2</v>
      </c>
      <c r="B20">
        <v>0</v>
      </c>
      <c r="C20">
        <v>652.38</v>
      </c>
      <c r="D20">
        <v>576.49</v>
      </c>
      <c r="E20">
        <v>374.84</v>
      </c>
      <c r="F20">
        <v>328.34</v>
      </c>
      <c r="G20">
        <v>316.36</v>
      </c>
      <c r="H20">
        <v>277.99</v>
      </c>
      <c r="I20">
        <v>14.52</v>
      </c>
      <c r="J20">
        <v>248.34</v>
      </c>
      <c r="K20">
        <v>241.89</v>
      </c>
      <c r="L20">
        <v>232.58</v>
      </c>
      <c r="M20">
        <v>184.35</v>
      </c>
      <c r="N20">
        <v>180.88</v>
      </c>
      <c r="O20">
        <v>164.65</v>
      </c>
      <c r="P20">
        <v>162.78</v>
      </c>
      <c r="Q20">
        <v>152.54</v>
      </c>
      <c r="R20">
        <v>151.82</v>
      </c>
      <c r="S20">
        <v>139.93</v>
      </c>
      <c r="T20">
        <v>65.010000000000005</v>
      </c>
      <c r="U20">
        <v>61.13</v>
      </c>
      <c r="V20">
        <v>56.34</v>
      </c>
      <c r="W20">
        <v>50.28</v>
      </c>
      <c r="X20">
        <v>44.19</v>
      </c>
      <c r="Y20">
        <v>43.19</v>
      </c>
      <c r="Z20">
        <v>36.1</v>
      </c>
      <c r="AA20">
        <v>31.97</v>
      </c>
      <c r="AB20">
        <v>27.57</v>
      </c>
      <c r="AC20">
        <v>0</v>
      </c>
      <c r="AD20" t="s">
        <v>566</v>
      </c>
    </row>
    <row r="21" spans="1:30" x14ac:dyDescent="0.2">
      <c r="A21" t="s">
        <v>80</v>
      </c>
      <c r="B21">
        <v>1</v>
      </c>
      <c r="C21">
        <v>1</v>
      </c>
      <c r="D21">
        <v>0</v>
      </c>
      <c r="E21">
        <v>0</v>
      </c>
      <c r="F21">
        <v>4</v>
      </c>
      <c r="G21">
        <v>0</v>
      </c>
      <c r="H21">
        <v>0</v>
      </c>
      <c r="I21">
        <v>0</v>
      </c>
      <c r="J21">
        <v>2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5</v>
      </c>
      <c r="AD21">
        <v>14</v>
      </c>
    </row>
    <row r="22" spans="1:30" x14ac:dyDescent="0.2">
      <c r="A22" t="s">
        <v>176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</row>
    <row r="23" spans="1:30" x14ac:dyDescent="0.2">
      <c r="A23" t="s">
        <v>563</v>
      </c>
      <c r="B23">
        <v>1</v>
      </c>
      <c r="C23">
        <v>0</v>
      </c>
      <c r="D23">
        <v>0</v>
      </c>
      <c r="E23">
        <v>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5</v>
      </c>
      <c r="AD23">
        <v>8</v>
      </c>
    </row>
    <row r="24" spans="1:30" x14ac:dyDescent="0.2">
      <c r="A24" t="s">
        <v>279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4</v>
      </c>
      <c r="AD24">
        <v>4</v>
      </c>
    </row>
    <row r="25" spans="1:30" x14ac:dyDescent="0.2">
      <c r="A25" t="s">
        <v>282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</v>
      </c>
      <c r="Z25">
        <v>0</v>
      </c>
      <c r="AA25">
        <v>0</v>
      </c>
      <c r="AB25">
        <v>0</v>
      </c>
      <c r="AC25">
        <v>0</v>
      </c>
      <c r="AD25">
        <v>2</v>
      </c>
    </row>
    <row r="26" spans="1:30" x14ac:dyDescent="0.2">
      <c r="A26" t="s">
        <v>288</v>
      </c>
      <c r="B26">
        <v>0</v>
      </c>
      <c r="C26">
        <v>5</v>
      </c>
      <c r="D26">
        <v>0</v>
      </c>
      <c r="E26">
        <v>0</v>
      </c>
      <c r="F26">
        <v>0</v>
      </c>
      <c r="G26">
        <v>0</v>
      </c>
      <c r="H26">
        <v>0</v>
      </c>
      <c r="I26">
        <v>2</v>
      </c>
      <c r="J26">
        <v>0</v>
      </c>
      <c r="K26">
        <v>0</v>
      </c>
      <c r="L26">
        <v>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10</v>
      </c>
      <c r="V26">
        <v>3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4</v>
      </c>
      <c r="AD26">
        <v>26</v>
      </c>
    </row>
    <row r="27" spans="1:30" x14ac:dyDescent="0.2">
      <c r="A27" t="s">
        <v>306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3</v>
      </c>
      <c r="AD27">
        <v>3</v>
      </c>
    </row>
    <row r="28" spans="1:30" x14ac:dyDescent="0.2">
      <c r="A28" t="s">
        <v>361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</row>
    <row r="29" spans="1:30" x14ac:dyDescent="0.2">
      <c r="A29" t="s">
        <v>370</v>
      </c>
      <c r="B29">
        <v>13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1</v>
      </c>
      <c r="L29">
        <v>1</v>
      </c>
      <c r="M29">
        <v>0</v>
      </c>
      <c r="N29">
        <v>3</v>
      </c>
      <c r="O29">
        <v>0</v>
      </c>
      <c r="P29">
        <v>0</v>
      </c>
      <c r="Q29">
        <v>0</v>
      </c>
      <c r="R29">
        <v>0</v>
      </c>
      <c r="S29">
        <v>1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3</v>
      </c>
      <c r="AA29">
        <v>0</v>
      </c>
      <c r="AB29">
        <v>2</v>
      </c>
      <c r="AC29">
        <v>6</v>
      </c>
      <c r="AD29">
        <v>32</v>
      </c>
    </row>
    <row r="30" spans="1:30" x14ac:dyDescent="0.2">
      <c r="A30" t="s">
        <v>372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</row>
    <row r="31" spans="1:30" x14ac:dyDescent="0.2">
      <c r="A31" t="s">
        <v>380</v>
      </c>
      <c r="B31">
        <v>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</row>
    <row r="32" spans="1:30" x14ac:dyDescent="0.2">
      <c r="A32" t="s">
        <v>564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</v>
      </c>
      <c r="O32">
        <v>0</v>
      </c>
      <c r="P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2</v>
      </c>
      <c r="AD32">
        <v>6</v>
      </c>
    </row>
    <row r="33" spans="1:30" x14ac:dyDescent="0.2">
      <c r="A33" t="s">
        <v>449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2</v>
      </c>
    </row>
    <row r="34" spans="1:30" x14ac:dyDescent="0.2">
      <c r="A34" t="s">
        <v>518</v>
      </c>
      <c r="B34">
        <v>1</v>
      </c>
      <c r="C34">
        <v>0</v>
      </c>
      <c r="D34">
        <v>5</v>
      </c>
      <c r="E34">
        <v>0</v>
      </c>
      <c r="F34">
        <v>0</v>
      </c>
      <c r="G34">
        <v>0</v>
      </c>
      <c r="H34">
        <v>1</v>
      </c>
      <c r="I34">
        <v>0</v>
      </c>
      <c r="J34">
        <v>2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v>1</v>
      </c>
      <c r="AB34">
        <v>0</v>
      </c>
      <c r="AC34">
        <v>1</v>
      </c>
      <c r="AD34">
        <v>12</v>
      </c>
    </row>
    <row r="35" spans="1:30" x14ac:dyDescent="0.2">
      <c r="A35" t="s">
        <v>527</v>
      </c>
      <c r="B35">
        <v>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3</v>
      </c>
    </row>
    <row r="36" spans="1:30" x14ac:dyDescent="0.2">
      <c r="A36" t="s">
        <v>565</v>
      </c>
      <c r="B36">
        <v>22</v>
      </c>
      <c r="C36">
        <v>0</v>
      </c>
      <c r="D36">
        <v>0</v>
      </c>
      <c r="E36">
        <v>0</v>
      </c>
      <c r="F36">
        <v>3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</v>
      </c>
      <c r="N36">
        <v>1</v>
      </c>
      <c r="O36">
        <v>1</v>
      </c>
      <c r="P36">
        <v>2</v>
      </c>
      <c r="Q36">
        <v>1</v>
      </c>
      <c r="R36">
        <v>1</v>
      </c>
      <c r="S36">
        <v>0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36</v>
      </c>
    </row>
    <row r="37" spans="1:30" x14ac:dyDescent="0.2">
      <c r="A37" t="s">
        <v>566</v>
      </c>
      <c r="B37">
        <v>45</v>
      </c>
      <c r="C37">
        <v>6</v>
      </c>
      <c r="D37">
        <v>5</v>
      </c>
      <c r="E37">
        <v>2</v>
      </c>
      <c r="F37">
        <v>8</v>
      </c>
      <c r="G37">
        <v>1</v>
      </c>
      <c r="H37">
        <v>1</v>
      </c>
      <c r="I37">
        <v>2</v>
      </c>
      <c r="J37">
        <v>5</v>
      </c>
      <c r="K37">
        <v>1</v>
      </c>
      <c r="L37">
        <v>5</v>
      </c>
      <c r="M37">
        <v>1</v>
      </c>
      <c r="N37">
        <v>7</v>
      </c>
      <c r="O37">
        <v>1</v>
      </c>
      <c r="P37">
        <v>4</v>
      </c>
      <c r="Q37">
        <v>1</v>
      </c>
      <c r="R37">
        <v>1</v>
      </c>
      <c r="S37">
        <v>1</v>
      </c>
      <c r="T37">
        <v>4</v>
      </c>
      <c r="U37">
        <v>10</v>
      </c>
      <c r="V37">
        <v>3</v>
      </c>
      <c r="W37">
        <v>1</v>
      </c>
      <c r="X37">
        <v>1</v>
      </c>
      <c r="Y37">
        <v>1</v>
      </c>
      <c r="Z37">
        <v>3</v>
      </c>
      <c r="AA37">
        <v>1</v>
      </c>
      <c r="AB37">
        <v>2</v>
      </c>
      <c r="AC37">
        <v>33</v>
      </c>
      <c r="AD37">
        <v>156</v>
      </c>
    </row>
    <row r="39" spans="1:30" x14ac:dyDescent="0.2">
      <c r="A39" t="s">
        <v>2</v>
      </c>
      <c r="B39" t="s">
        <v>567</v>
      </c>
      <c r="C39" t="s">
        <v>568</v>
      </c>
      <c r="D39" t="s">
        <v>569</v>
      </c>
      <c r="E39" t="s">
        <v>570</v>
      </c>
      <c r="F39" t="s">
        <v>571</v>
      </c>
      <c r="G39" t="s">
        <v>572</v>
      </c>
      <c r="H39" t="s">
        <v>573</v>
      </c>
      <c r="I39" t="s">
        <v>574</v>
      </c>
      <c r="J39" t="s">
        <v>575</v>
      </c>
      <c r="K39" t="s">
        <v>576</v>
      </c>
      <c r="L39" t="s">
        <v>577</v>
      </c>
      <c r="M39" t="s">
        <v>578</v>
      </c>
      <c r="N39" t="s">
        <v>579</v>
      </c>
      <c r="O39" t="s">
        <v>580</v>
      </c>
      <c r="P39" t="s">
        <v>581</v>
      </c>
      <c r="Q39" t="s">
        <v>582</v>
      </c>
      <c r="R39" t="s">
        <v>583</v>
      </c>
      <c r="S39" t="s">
        <v>584</v>
      </c>
      <c r="T39" t="s">
        <v>585</v>
      </c>
      <c r="U39" t="s">
        <v>586</v>
      </c>
      <c r="V39" t="s">
        <v>587</v>
      </c>
      <c r="W39" t="s">
        <v>588</v>
      </c>
      <c r="X39" t="s">
        <v>589</v>
      </c>
      <c r="Y39" t="s">
        <v>590</v>
      </c>
      <c r="Z39" t="s">
        <v>591</v>
      </c>
      <c r="AA39" t="s">
        <v>592</v>
      </c>
      <c r="AB39" t="s">
        <v>593</v>
      </c>
      <c r="AC39" t="s">
        <v>594</v>
      </c>
      <c r="AD39" t="s">
        <v>566</v>
      </c>
    </row>
    <row r="40" spans="1:30" x14ac:dyDescent="0.2">
      <c r="A40" t="s">
        <v>80</v>
      </c>
      <c r="B40" s="19">
        <f t="shared" ref="B40:AC40" si="0">B2*B$20</f>
        <v>0</v>
      </c>
      <c r="C40" s="19">
        <f t="shared" si="0"/>
        <v>652.38</v>
      </c>
      <c r="D40" s="19">
        <f t="shared" si="0"/>
        <v>0</v>
      </c>
      <c r="E40" s="19">
        <f t="shared" si="0"/>
        <v>0</v>
      </c>
      <c r="F40" s="19">
        <f t="shared" si="0"/>
        <v>1313.36</v>
      </c>
      <c r="G40" s="19">
        <f t="shared" si="0"/>
        <v>0</v>
      </c>
      <c r="H40" s="19">
        <f t="shared" si="0"/>
        <v>0</v>
      </c>
      <c r="I40" s="19">
        <f t="shared" si="0"/>
        <v>0</v>
      </c>
      <c r="J40" s="19">
        <f t="shared" si="0"/>
        <v>496.68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19">
        <f t="shared" si="0"/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9">
        <f t="shared" si="0"/>
        <v>0</v>
      </c>
      <c r="U40" s="19">
        <f t="shared" si="0"/>
        <v>0</v>
      </c>
      <c r="V40" s="19">
        <f t="shared" si="0"/>
        <v>0</v>
      </c>
      <c r="W40" s="19">
        <f t="shared" si="0"/>
        <v>0</v>
      </c>
      <c r="X40" s="19">
        <f t="shared" si="0"/>
        <v>44.19</v>
      </c>
      <c r="Y40" s="19">
        <f t="shared" si="0"/>
        <v>0</v>
      </c>
      <c r="Z40" s="19">
        <f t="shared" si="0"/>
        <v>0</v>
      </c>
      <c r="AA40" s="19">
        <f t="shared" si="0"/>
        <v>0</v>
      </c>
      <c r="AB40" s="19">
        <f t="shared" si="0"/>
        <v>0</v>
      </c>
      <c r="AC40" s="19">
        <f t="shared" si="0"/>
        <v>0</v>
      </c>
      <c r="AD40" s="19">
        <f t="shared" ref="AD40:AD56" si="1">SUM(C40:AC40)</f>
        <v>2506.6099999999997</v>
      </c>
    </row>
    <row r="41" spans="1:30" x14ac:dyDescent="0.2">
      <c r="A41" t="s">
        <v>176</v>
      </c>
      <c r="B41" s="19">
        <f t="shared" ref="B41:AC41" si="2">B3*B$20</f>
        <v>0</v>
      </c>
      <c r="C41" s="19">
        <f t="shared" si="2"/>
        <v>0</v>
      </c>
      <c r="D41" s="19">
        <f t="shared" si="2"/>
        <v>0</v>
      </c>
      <c r="E41" s="19">
        <f t="shared" si="2"/>
        <v>0</v>
      </c>
      <c r="F41" s="19">
        <f t="shared" si="2"/>
        <v>0</v>
      </c>
      <c r="G41" s="19">
        <f t="shared" si="2"/>
        <v>0</v>
      </c>
      <c r="H41" s="19">
        <f t="shared" si="2"/>
        <v>0</v>
      </c>
      <c r="I41" s="19">
        <f t="shared" si="2"/>
        <v>0</v>
      </c>
      <c r="J41" s="19">
        <f t="shared" si="2"/>
        <v>0</v>
      </c>
      <c r="K41" s="19">
        <f t="shared" si="2"/>
        <v>0</v>
      </c>
      <c r="L41" s="19">
        <f t="shared" si="2"/>
        <v>0</v>
      </c>
      <c r="M41" s="19">
        <f t="shared" si="2"/>
        <v>0</v>
      </c>
      <c r="N41" s="19">
        <f t="shared" si="2"/>
        <v>361.76</v>
      </c>
      <c r="O41" s="19">
        <f t="shared" si="2"/>
        <v>0</v>
      </c>
      <c r="P41" s="19">
        <f t="shared" si="2"/>
        <v>0</v>
      </c>
      <c r="Q41" s="19">
        <f t="shared" si="2"/>
        <v>0</v>
      </c>
      <c r="R41" s="19">
        <f t="shared" si="2"/>
        <v>0</v>
      </c>
      <c r="S41" s="19">
        <f t="shared" si="2"/>
        <v>0</v>
      </c>
      <c r="T41" s="19">
        <f t="shared" si="2"/>
        <v>0</v>
      </c>
      <c r="U41" s="19">
        <f t="shared" si="2"/>
        <v>0</v>
      </c>
      <c r="V41" s="19">
        <f t="shared" si="2"/>
        <v>0</v>
      </c>
      <c r="W41" s="19">
        <f t="shared" si="2"/>
        <v>0</v>
      </c>
      <c r="X41" s="19">
        <f t="shared" si="2"/>
        <v>0</v>
      </c>
      <c r="Y41" s="19">
        <f t="shared" si="2"/>
        <v>0</v>
      </c>
      <c r="Z41" s="19">
        <f t="shared" si="2"/>
        <v>0</v>
      </c>
      <c r="AA41" s="19">
        <f t="shared" si="2"/>
        <v>0</v>
      </c>
      <c r="AB41" s="19">
        <f t="shared" si="2"/>
        <v>0</v>
      </c>
      <c r="AC41" s="19">
        <f t="shared" si="2"/>
        <v>0</v>
      </c>
      <c r="AD41" s="19">
        <f t="shared" si="1"/>
        <v>361.76</v>
      </c>
    </row>
    <row r="42" spans="1:30" x14ac:dyDescent="0.2">
      <c r="A42" t="s">
        <v>563</v>
      </c>
      <c r="B42" s="19">
        <f t="shared" ref="B42:AC42" si="3">B4*B$20</f>
        <v>0</v>
      </c>
      <c r="C42" s="19">
        <f t="shared" si="3"/>
        <v>0</v>
      </c>
      <c r="D42" s="19">
        <f t="shared" si="3"/>
        <v>0</v>
      </c>
      <c r="E42" s="19">
        <f t="shared" si="3"/>
        <v>749.68</v>
      </c>
      <c r="F42" s="19">
        <f t="shared" si="3"/>
        <v>0</v>
      </c>
      <c r="G42" s="19">
        <f t="shared" si="3"/>
        <v>0</v>
      </c>
      <c r="H42" s="19">
        <f t="shared" si="3"/>
        <v>0</v>
      </c>
      <c r="I42" s="19">
        <f t="shared" si="3"/>
        <v>0</v>
      </c>
      <c r="J42" s="19">
        <f t="shared" si="3"/>
        <v>0</v>
      </c>
      <c r="K42" s="19">
        <f t="shared" si="3"/>
        <v>0</v>
      </c>
      <c r="L42" s="19">
        <f t="shared" si="3"/>
        <v>0</v>
      </c>
      <c r="M42" s="19">
        <f t="shared" si="3"/>
        <v>0</v>
      </c>
      <c r="N42" s="19">
        <f t="shared" si="3"/>
        <v>0</v>
      </c>
      <c r="O42" s="19">
        <f t="shared" si="3"/>
        <v>0</v>
      </c>
      <c r="P42" s="19">
        <f t="shared" si="3"/>
        <v>0</v>
      </c>
      <c r="Q42" s="19">
        <f t="shared" si="3"/>
        <v>0</v>
      </c>
      <c r="R42" s="19">
        <f t="shared" si="3"/>
        <v>0</v>
      </c>
      <c r="S42" s="19">
        <f t="shared" si="3"/>
        <v>0</v>
      </c>
      <c r="T42" s="19">
        <f t="shared" si="3"/>
        <v>0</v>
      </c>
      <c r="U42" s="19">
        <f t="shared" si="3"/>
        <v>0</v>
      </c>
      <c r="V42" s="19">
        <f t="shared" si="3"/>
        <v>0</v>
      </c>
      <c r="W42" s="19">
        <f t="shared" si="3"/>
        <v>0</v>
      </c>
      <c r="X42" s="19">
        <f t="shared" si="3"/>
        <v>0</v>
      </c>
      <c r="Y42" s="19">
        <f t="shared" si="3"/>
        <v>0</v>
      </c>
      <c r="Z42" s="19">
        <f t="shared" si="3"/>
        <v>0</v>
      </c>
      <c r="AA42" s="19">
        <f t="shared" si="3"/>
        <v>0</v>
      </c>
      <c r="AB42" s="19">
        <f t="shared" si="3"/>
        <v>0</v>
      </c>
      <c r="AC42" s="19">
        <f t="shared" si="3"/>
        <v>0</v>
      </c>
      <c r="AD42" s="19">
        <f t="shared" si="1"/>
        <v>749.68</v>
      </c>
    </row>
    <row r="43" spans="1:30" x14ac:dyDescent="0.2">
      <c r="A43" t="s">
        <v>279</v>
      </c>
      <c r="B43" s="19">
        <f t="shared" ref="B43:AC43" si="4">B5*B$20</f>
        <v>0</v>
      </c>
      <c r="C43" s="19">
        <f t="shared" si="4"/>
        <v>0</v>
      </c>
      <c r="D43" s="19">
        <f t="shared" si="4"/>
        <v>0</v>
      </c>
      <c r="E43" s="19">
        <f t="shared" si="4"/>
        <v>0</v>
      </c>
      <c r="F43" s="19">
        <f t="shared" si="4"/>
        <v>0</v>
      </c>
      <c r="G43" s="19">
        <f t="shared" si="4"/>
        <v>0</v>
      </c>
      <c r="H43" s="19">
        <f t="shared" si="4"/>
        <v>0</v>
      </c>
      <c r="I43" s="19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  <c r="M43" s="19">
        <f t="shared" si="4"/>
        <v>0</v>
      </c>
      <c r="N43" s="19">
        <f t="shared" si="4"/>
        <v>0</v>
      </c>
      <c r="O43" s="19">
        <f t="shared" si="4"/>
        <v>0</v>
      </c>
      <c r="P43" s="19">
        <f t="shared" si="4"/>
        <v>0</v>
      </c>
      <c r="Q43" s="19">
        <f t="shared" si="4"/>
        <v>0</v>
      </c>
      <c r="R43" s="19">
        <f t="shared" si="4"/>
        <v>0</v>
      </c>
      <c r="S43" s="19">
        <f t="shared" si="4"/>
        <v>0</v>
      </c>
      <c r="T43" s="19">
        <f t="shared" si="4"/>
        <v>0</v>
      </c>
      <c r="U43" s="19">
        <f t="shared" si="4"/>
        <v>0</v>
      </c>
      <c r="V43" s="19">
        <f t="shared" si="4"/>
        <v>0</v>
      </c>
      <c r="W43" s="19">
        <f t="shared" si="4"/>
        <v>0</v>
      </c>
      <c r="X43" s="19">
        <f t="shared" si="4"/>
        <v>0</v>
      </c>
      <c r="Y43" s="19">
        <f t="shared" si="4"/>
        <v>0</v>
      </c>
      <c r="Z43" s="19">
        <f t="shared" si="4"/>
        <v>0</v>
      </c>
      <c r="AA43" s="19">
        <f t="shared" si="4"/>
        <v>0</v>
      </c>
      <c r="AB43" s="19">
        <f t="shared" si="4"/>
        <v>0</v>
      </c>
      <c r="AC43" s="19">
        <f t="shared" si="4"/>
        <v>0</v>
      </c>
      <c r="AD43" s="19">
        <f t="shared" si="1"/>
        <v>0</v>
      </c>
    </row>
    <row r="44" spans="1:30" x14ac:dyDescent="0.2">
      <c r="A44" t="s">
        <v>282</v>
      </c>
      <c r="B44" s="19">
        <f t="shared" ref="B44:AC44" si="5">B6*B$20</f>
        <v>0</v>
      </c>
      <c r="C44" s="19">
        <f t="shared" si="5"/>
        <v>0</v>
      </c>
      <c r="D44" s="19">
        <f t="shared" si="5"/>
        <v>0</v>
      </c>
      <c r="E44" s="19">
        <f t="shared" si="5"/>
        <v>0</v>
      </c>
      <c r="F44" s="19">
        <f t="shared" si="5"/>
        <v>0</v>
      </c>
      <c r="G44" s="19">
        <f t="shared" si="5"/>
        <v>0</v>
      </c>
      <c r="H44" s="19">
        <f t="shared" si="5"/>
        <v>0</v>
      </c>
      <c r="I44" s="19">
        <f t="shared" si="5"/>
        <v>0</v>
      </c>
      <c r="J44" s="19">
        <f t="shared" si="5"/>
        <v>0</v>
      </c>
      <c r="K44" s="19">
        <f t="shared" si="5"/>
        <v>0</v>
      </c>
      <c r="L44" s="19">
        <f t="shared" si="5"/>
        <v>232.58</v>
      </c>
      <c r="M44" s="19">
        <f t="shared" si="5"/>
        <v>0</v>
      </c>
      <c r="N44" s="19">
        <f t="shared" si="5"/>
        <v>0</v>
      </c>
      <c r="O44" s="19">
        <f t="shared" si="5"/>
        <v>0</v>
      </c>
      <c r="P44" s="19">
        <f t="shared" si="5"/>
        <v>0</v>
      </c>
      <c r="Q44" s="19">
        <f t="shared" si="5"/>
        <v>0</v>
      </c>
      <c r="R44" s="19">
        <f t="shared" si="5"/>
        <v>0</v>
      </c>
      <c r="S44" s="19">
        <f t="shared" si="5"/>
        <v>0</v>
      </c>
      <c r="T44" s="19">
        <f t="shared" si="5"/>
        <v>0</v>
      </c>
      <c r="U44" s="19">
        <f t="shared" si="5"/>
        <v>0</v>
      </c>
      <c r="V44" s="19">
        <f t="shared" si="5"/>
        <v>0</v>
      </c>
      <c r="W44" s="19">
        <f t="shared" si="5"/>
        <v>0</v>
      </c>
      <c r="X44" s="19">
        <f t="shared" si="5"/>
        <v>0</v>
      </c>
      <c r="Y44" s="19">
        <f t="shared" si="5"/>
        <v>43.19</v>
      </c>
      <c r="Z44" s="19">
        <f t="shared" si="5"/>
        <v>0</v>
      </c>
      <c r="AA44" s="19">
        <f t="shared" si="5"/>
        <v>0</v>
      </c>
      <c r="AB44" s="19">
        <f t="shared" si="5"/>
        <v>0</v>
      </c>
      <c r="AC44" s="19">
        <f t="shared" si="5"/>
        <v>0</v>
      </c>
      <c r="AD44" s="19">
        <f t="shared" si="1"/>
        <v>275.77</v>
      </c>
    </row>
    <row r="45" spans="1:30" x14ac:dyDescent="0.2">
      <c r="A45" t="s">
        <v>288</v>
      </c>
      <c r="B45" s="19">
        <f t="shared" ref="B45:AC45" si="6">B7*B$20</f>
        <v>0</v>
      </c>
      <c r="C45" s="19">
        <f t="shared" si="6"/>
        <v>3261.9</v>
      </c>
      <c r="D45" s="19">
        <f t="shared" si="6"/>
        <v>0</v>
      </c>
      <c r="E45" s="19">
        <f t="shared" si="6"/>
        <v>0</v>
      </c>
      <c r="F45" s="19">
        <f t="shared" si="6"/>
        <v>0</v>
      </c>
      <c r="G45" s="19">
        <f t="shared" si="6"/>
        <v>0</v>
      </c>
      <c r="H45" s="19">
        <f t="shared" si="6"/>
        <v>0</v>
      </c>
      <c r="I45" s="19">
        <f t="shared" si="6"/>
        <v>29.04</v>
      </c>
      <c r="J45" s="19">
        <f t="shared" si="6"/>
        <v>0</v>
      </c>
      <c r="K45" s="19">
        <f t="shared" si="6"/>
        <v>0</v>
      </c>
      <c r="L45" s="19">
        <f t="shared" si="6"/>
        <v>465.16</v>
      </c>
      <c r="M45" s="19">
        <f t="shared" si="6"/>
        <v>0</v>
      </c>
      <c r="N45" s="19">
        <f t="shared" si="6"/>
        <v>0</v>
      </c>
      <c r="O45" s="19">
        <f t="shared" si="6"/>
        <v>0</v>
      </c>
      <c r="P45" s="19">
        <f t="shared" si="6"/>
        <v>0</v>
      </c>
      <c r="Q45" s="19">
        <f t="shared" si="6"/>
        <v>0</v>
      </c>
      <c r="R45" s="19">
        <f t="shared" si="6"/>
        <v>0</v>
      </c>
      <c r="S45" s="19">
        <f t="shared" si="6"/>
        <v>0</v>
      </c>
      <c r="T45" s="19">
        <f t="shared" si="6"/>
        <v>0</v>
      </c>
      <c r="U45" s="19">
        <f t="shared" si="6"/>
        <v>611.30000000000007</v>
      </c>
      <c r="V45" s="19">
        <f t="shared" si="6"/>
        <v>169.02</v>
      </c>
      <c r="W45" s="19">
        <f t="shared" si="6"/>
        <v>0</v>
      </c>
      <c r="X45" s="19">
        <f t="shared" si="6"/>
        <v>0</v>
      </c>
      <c r="Y45" s="19">
        <f t="shared" si="6"/>
        <v>0</v>
      </c>
      <c r="Z45" s="19">
        <f t="shared" si="6"/>
        <v>0</v>
      </c>
      <c r="AA45" s="19">
        <f t="shared" si="6"/>
        <v>0</v>
      </c>
      <c r="AB45" s="19">
        <f t="shared" si="6"/>
        <v>0</v>
      </c>
      <c r="AC45" s="19">
        <f t="shared" si="6"/>
        <v>0</v>
      </c>
      <c r="AD45" s="19">
        <f t="shared" si="1"/>
        <v>4536.42</v>
      </c>
    </row>
    <row r="46" spans="1:30" x14ac:dyDescent="0.2">
      <c r="A46" t="s">
        <v>306</v>
      </c>
      <c r="B46" s="19">
        <f t="shared" ref="B46:AC46" si="7">B8*B$20</f>
        <v>0</v>
      </c>
      <c r="C46" s="19">
        <f t="shared" si="7"/>
        <v>0</v>
      </c>
      <c r="D46" s="19">
        <f t="shared" si="7"/>
        <v>0</v>
      </c>
      <c r="E46" s="19">
        <f t="shared" si="7"/>
        <v>0</v>
      </c>
      <c r="F46" s="19">
        <f t="shared" si="7"/>
        <v>0</v>
      </c>
      <c r="G46" s="19">
        <f t="shared" si="7"/>
        <v>0</v>
      </c>
      <c r="H46" s="19">
        <f t="shared" si="7"/>
        <v>0</v>
      </c>
      <c r="I46" s="19">
        <f t="shared" si="7"/>
        <v>0</v>
      </c>
      <c r="J46" s="19">
        <f t="shared" si="7"/>
        <v>0</v>
      </c>
      <c r="K46" s="19">
        <f t="shared" si="7"/>
        <v>0</v>
      </c>
      <c r="L46" s="19">
        <f t="shared" si="7"/>
        <v>0</v>
      </c>
      <c r="M46" s="19">
        <f t="shared" si="7"/>
        <v>0</v>
      </c>
      <c r="N46" s="19">
        <f t="shared" si="7"/>
        <v>0</v>
      </c>
      <c r="O46" s="19">
        <f t="shared" si="7"/>
        <v>0</v>
      </c>
      <c r="P46" s="19">
        <f t="shared" si="7"/>
        <v>0</v>
      </c>
      <c r="Q46" s="19">
        <f t="shared" si="7"/>
        <v>0</v>
      </c>
      <c r="R46" s="19">
        <f t="shared" si="7"/>
        <v>0</v>
      </c>
      <c r="S46" s="19">
        <f t="shared" si="7"/>
        <v>0</v>
      </c>
      <c r="T46" s="19">
        <f t="shared" si="7"/>
        <v>0</v>
      </c>
      <c r="U46" s="19">
        <f t="shared" si="7"/>
        <v>0</v>
      </c>
      <c r="V46" s="19">
        <f t="shared" si="7"/>
        <v>0</v>
      </c>
      <c r="W46" s="19">
        <f t="shared" si="7"/>
        <v>0</v>
      </c>
      <c r="X46" s="19">
        <f t="shared" si="7"/>
        <v>0</v>
      </c>
      <c r="Y46" s="19">
        <f t="shared" si="7"/>
        <v>0</v>
      </c>
      <c r="Z46" s="19">
        <f t="shared" si="7"/>
        <v>0</v>
      </c>
      <c r="AA46" s="19">
        <f t="shared" si="7"/>
        <v>0</v>
      </c>
      <c r="AB46" s="19">
        <f t="shared" si="7"/>
        <v>0</v>
      </c>
      <c r="AC46" s="19">
        <f t="shared" si="7"/>
        <v>0</v>
      </c>
      <c r="AD46" s="19">
        <f t="shared" si="1"/>
        <v>0</v>
      </c>
    </row>
    <row r="47" spans="1:30" x14ac:dyDescent="0.2">
      <c r="A47" t="s">
        <v>361</v>
      </c>
      <c r="B47" s="19">
        <f t="shared" ref="B47:AC47" si="8">B9*B$20</f>
        <v>0</v>
      </c>
      <c r="C47" s="19">
        <f t="shared" si="8"/>
        <v>0</v>
      </c>
      <c r="D47" s="19">
        <f t="shared" si="8"/>
        <v>0</v>
      </c>
      <c r="E47" s="19">
        <f t="shared" si="8"/>
        <v>0</v>
      </c>
      <c r="F47" s="19">
        <f t="shared" si="8"/>
        <v>0</v>
      </c>
      <c r="G47" s="19">
        <f t="shared" si="8"/>
        <v>0</v>
      </c>
      <c r="H47" s="19">
        <f t="shared" si="8"/>
        <v>0</v>
      </c>
      <c r="I47" s="19">
        <f t="shared" si="8"/>
        <v>0</v>
      </c>
      <c r="J47" s="19">
        <f t="shared" si="8"/>
        <v>248.34</v>
      </c>
      <c r="K47" s="19">
        <f t="shared" si="8"/>
        <v>0</v>
      </c>
      <c r="L47" s="19">
        <f t="shared" si="8"/>
        <v>0</v>
      </c>
      <c r="M47" s="19">
        <f t="shared" si="8"/>
        <v>0</v>
      </c>
      <c r="N47" s="19">
        <f t="shared" si="8"/>
        <v>0</v>
      </c>
      <c r="O47" s="19">
        <f t="shared" si="8"/>
        <v>0</v>
      </c>
      <c r="P47" s="19">
        <f t="shared" si="8"/>
        <v>0</v>
      </c>
      <c r="Q47" s="19">
        <f t="shared" si="8"/>
        <v>0</v>
      </c>
      <c r="R47" s="19">
        <f t="shared" si="8"/>
        <v>0</v>
      </c>
      <c r="S47" s="19">
        <f t="shared" si="8"/>
        <v>0</v>
      </c>
      <c r="T47" s="19">
        <f t="shared" si="8"/>
        <v>0</v>
      </c>
      <c r="U47" s="19">
        <f t="shared" si="8"/>
        <v>0</v>
      </c>
      <c r="V47" s="19">
        <f t="shared" si="8"/>
        <v>0</v>
      </c>
      <c r="W47" s="19">
        <f t="shared" si="8"/>
        <v>0</v>
      </c>
      <c r="X47" s="19">
        <f t="shared" si="8"/>
        <v>0</v>
      </c>
      <c r="Y47" s="19">
        <f t="shared" si="8"/>
        <v>0</v>
      </c>
      <c r="Z47" s="19">
        <f t="shared" si="8"/>
        <v>0</v>
      </c>
      <c r="AA47" s="19">
        <f t="shared" si="8"/>
        <v>0</v>
      </c>
      <c r="AB47" s="19">
        <f t="shared" si="8"/>
        <v>0</v>
      </c>
      <c r="AC47" s="19">
        <f t="shared" si="8"/>
        <v>0</v>
      </c>
      <c r="AD47" s="19">
        <f t="shared" si="1"/>
        <v>248.34</v>
      </c>
    </row>
    <row r="48" spans="1:30" x14ac:dyDescent="0.2">
      <c r="A48" t="s">
        <v>370</v>
      </c>
      <c r="B48" s="19">
        <f t="shared" ref="B48:AC48" si="9">B10*B$20</f>
        <v>0</v>
      </c>
      <c r="C48" s="19">
        <f t="shared" si="9"/>
        <v>0</v>
      </c>
      <c r="D48" s="19">
        <f t="shared" si="9"/>
        <v>0</v>
      </c>
      <c r="E48" s="19">
        <f t="shared" si="9"/>
        <v>0</v>
      </c>
      <c r="F48" s="19">
        <f t="shared" si="9"/>
        <v>0</v>
      </c>
      <c r="G48" s="19">
        <f t="shared" si="9"/>
        <v>316.36</v>
      </c>
      <c r="H48" s="19">
        <f t="shared" si="9"/>
        <v>0</v>
      </c>
      <c r="I48" s="19">
        <f t="shared" si="9"/>
        <v>0</v>
      </c>
      <c r="J48" s="19">
        <f t="shared" si="9"/>
        <v>0</v>
      </c>
      <c r="K48" s="19">
        <f t="shared" si="9"/>
        <v>241.89</v>
      </c>
      <c r="L48" s="19">
        <f t="shared" si="9"/>
        <v>232.58</v>
      </c>
      <c r="M48" s="19">
        <f t="shared" si="9"/>
        <v>0</v>
      </c>
      <c r="N48" s="19">
        <f t="shared" si="9"/>
        <v>542.64</v>
      </c>
      <c r="O48" s="19">
        <f t="shared" si="9"/>
        <v>0</v>
      </c>
      <c r="P48" s="19">
        <f t="shared" si="9"/>
        <v>0</v>
      </c>
      <c r="Q48" s="19">
        <f t="shared" si="9"/>
        <v>0</v>
      </c>
      <c r="R48" s="19">
        <f t="shared" si="9"/>
        <v>0</v>
      </c>
      <c r="S48" s="19">
        <f t="shared" si="9"/>
        <v>139.93</v>
      </c>
      <c r="T48" s="19">
        <f t="shared" si="9"/>
        <v>65.010000000000005</v>
      </c>
      <c r="U48" s="19">
        <f t="shared" si="9"/>
        <v>0</v>
      </c>
      <c r="V48" s="19">
        <f t="shared" si="9"/>
        <v>0</v>
      </c>
      <c r="W48" s="19">
        <f t="shared" si="9"/>
        <v>0</v>
      </c>
      <c r="X48" s="19">
        <f t="shared" si="9"/>
        <v>0</v>
      </c>
      <c r="Y48" s="19">
        <f t="shared" si="9"/>
        <v>0</v>
      </c>
      <c r="Z48" s="19">
        <f t="shared" si="9"/>
        <v>108.30000000000001</v>
      </c>
      <c r="AA48" s="19">
        <f t="shared" si="9"/>
        <v>0</v>
      </c>
      <c r="AB48" s="19">
        <f t="shared" si="9"/>
        <v>55.14</v>
      </c>
      <c r="AC48" s="19">
        <f t="shared" si="9"/>
        <v>0</v>
      </c>
      <c r="AD48" s="19">
        <f t="shared" si="1"/>
        <v>1701.8500000000001</v>
      </c>
    </row>
    <row r="49" spans="1:30" x14ac:dyDescent="0.2">
      <c r="A49" t="s">
        <v>372</v>
      </c>
      <c r="B49" s="19">
        <f t="shared" ref="B49:AC49" si="10">B11*B$20</f>
        <v>0</v>
      </c>
      <c r="C49" s="19">
        <f t="shared" si="10"/>
        <v>0</v>
      </c>
      <c r="D49" s="19">
        <f t="shared" si="10"/>
        <v>0</v>
      </c>
      <c r="E49" s="19">
        <f t="shared" si="10"/>
        <v>0</v>
      </c>
      <c r="F49" s="19">
        <f t="shared" si="10"/>
        <v>0</v>
      </c>
      <c r="G49" s="19">
        <f t="shared" si="10"/>
        <v>0</v>
      </c>
      <c r="H49" s="19">
        <f t="shared" si="10"/>
        <v>0</v>
      </c>
      <c r="I49" s="19">
        <f t="shared" si="10"/>
        <v>0</v>
      </c>
      <c r="J49" s="19">
        <f t="shared" si="10"/>
        <v>0</v>
      </c>
      <c r="K49" s="19">
        <f t="shared" si="10"/>
        <v>0</v>
      </c>
      <c r="L49" s="19">
        <f t="shared" si="10"/>
        <v>0</v>
      </c>
      <c r="M49" s="19">
        <f t="shared" si="10"/>
        <v>0</v>
      </c>
      <c r="N49" s="19">
        <f t="shared" si="10"/>
        <v>0</v>
      </c>
      <c r="O49" s="19">
        <f t="shared" si="10"/>
        <v>0</v>
      </c>
      <c r="P49" s="19">
        <f t="shared" si="10"/>
        <v>0</v>
      </c>
      <c r="Q49" s="19">
        <f t="shared" si="10"/>
        <v>0</v>
      </c>
      <c r="R49" s="19">
        <f t="shared" si="10"/>
        <v>0</v>
      </c>
      <c r="S49" s="19">
        <f t="shared" si="10"/>
        <v>0</v>
      </c>
      <c r="T49" s="19">
        <f t="shared" si="10"/>
        <v>0</v>
      </c>
      <c r="U49" s="19">
        <f t="shared" si="10"/>
        <v>0</v>
      </c>
      <c r="V49" s="19">
        <f t="shared" si="10"/>
        <v>0</v>
      </c>
      <c r="W49" s="19">
        <f t="shared" si="10"/>
        <v>0</v>
      </c>
      <c r="X49" s="19">
        <f t="shared" si="10"/>
        <v>0</v>
      </c>
      <c r="Y49" s="19">
        <f t="shared" si="10"/>
        <v>0</v>
      </c>
      <c r="Z49" s="19">
        <f t="shared" si="10"/>
        <v>0</v>
      </c>
      <c r="AA49" s="19">
        <f t="shared" si="10"/>
        <v>0</v>
      </c>
      <c r="AB49" s="19">
        <f t="shared" si="10"/>
        <v>0</v>
      </c>
      <c r="AC49" s="19">
        <f t="shared" si="10"/>
        <v>0</v>
      </c>
      <c r="AD49" s="19">
        <f t="shared" si="1"/>
        <v>0</v>
      </c>
    </row>
    <row r="50" spans="1:30" x14ac:dyDescent="0.2">
      <c r="A50" t="s">
        <v>380</v>
      </c>
      <c r="B50" s="19">
        <f t="shared" ref="B50:AC50" si="11">B12*B$20</f>
        <v>0</v>
      </c>
      <c r="C50" s="19">
        <f t="shared" si="11"/>
        <v>0</v>
      </c>
      <c r="D50" s="19">
        <f t="shared" si="11"/>
        <v>0</v>
      </c>
      <c r="E50" s="19">
        <f t="shared" si="11"/>
        <v>0</v>
      </c>
      <c r="F50" s="19">
        <f t="shared" si="11"/>
        <v>0</v>
      </c>
      <c r="G50" s="19">
        <f t="shared" si="11"/>
        <v>0</v>
      </c>
      <c r="H50" s="19">
        <f t="shared" si="11"/>
        <v>0</v>
      </c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>
        <f t="shared" si="11"/>
        <v>0</v>
      </c>
      <c r="M50" s="19">
        <f t="shared" si="11"/>
        <v>0</v>
      </c>
      <c r="N50" s="19">
        <f t="shared" si="11"/>
        <v>0</v>
      </c>
      <c r="O50" s="19">
        <f t="shared" si="11"/>
        <v>0</v>
      </c>
      <c r="P50" s="19">
        <f t="shared" si="11"/>
        <v>0</v>
      </c>
      <c r="Q50" s="19">
        <f t="shared" si="11"/>
        <v>0</v>
      </c>
      <c r="R50" s="19">
        <f t="shared" si="11"/>
        <v>0</v>
      </c>
      <c r="S50" s="19">
        <f t="shared" si="11"/>
        <v>0</v>
      </c>
      <c r="T50" s="19">
        <f t="shared" si="11"/>
        <v>65.010000000000005</v>
      </c>
      <c r="U50" s="19">
        <f t="shared" si="11"/>
        <v>0</v>
      </c>
      <c r="V50" s="19">
        <f t="shared" si="11"/>
        <v>0</v>
      </c>
      <c r="W50" s="19">
        <f t="shared" si="11"/>
        <v>0</v>
      </c>
      <c r="X50" s="19">
        <f t="shared" si="11"/>
        <v>0</v>
      </c>
      <c r="Y50" s="19">
        <f t="shared" si="11"/>
        <v>0</v>
      </c>
      <c r="Z50" s="19">
        <f t="shared" si="11"/>
        <v>0</v>
      </c>
      <c r="AA50" s="19">
        <f t="shared" si="11"/>
        <v>0</v>
      </c>
      <c r="AB50" s="19">
        <f t="shared" si="11"/>
        <v>0</v>
      </c>
      <c r="AC50" s="19">
        <f t="shared" si="11"/>
        <v>0</v>
      </c>
      <c r="AD50" s="19">
        <f t="shared" si="1"/>
        <v>65.010000000000005</v>
      </c>
    </row>
    <row r="51" spans="1:30" x14ac:dyDescent="0.2">
      <c r="A51" t="s">
        <v>564</v>
      </c>
      <c r="B51" s="19">
        <f t="shared" ref="B51:AC51" si="12">B13*B$20</f>
        <v>0</v>
      </c>
      <c r="C51" s="19">
        <f t="shared" si="12"/>
        <v>0</v>
      </c>
      <c r="D51" s="19">
        <f t="shared" si="12"/>
        <v>0</v>
      </c>
      <c r="E51" s="19">
        <f t="shared" si="12"/>
        <v>0</v>
      </c>
      <c r="F51" s="19">
        <f t="shared" si="12"/>
        <v>328.34</v>
      </c>
      <c r="G51" s="19">
        <f t="shared" si="12"/>
        <v>0</v>
      </c>
      <c r="H51" s="19">
        <f t="shared" si="12"/>
        <v>0</v>
      </c>
      <c r="I51" s="19">
        <f t="shared" si="12"/>
        <v>0</v>
      </c>
      <c r="J51" s="19">
        <f t="shared" si="12"/>
        <v>0</v>
      </c>
      <c r="K51" s="19">
        <f t="shared" si="12"/>
        <v>0</v>
      </c>
      <c r="L51" s="19">
        <f t="shared" si="12"/>
        <v>0</v>
      </c>
      <c r="M51" s="19">
        <f t="shared" si="12"/>
        <v>0</v>
      </c>
      <c r="N51" s="19">
        <f t="shared" si="12"/>
        <v>180.88</v>
      </c>
      <c r="O51" s="19">
        <f t="shared" si="12"/>
        <v>0</v>
      </c>
      <c r="P51" s="19">
        <f t="shared" si="12"/>
        <v>325.56</v>
      </c>
      <c r="Q51" s="19">
        <f t="shared" si="12"/>
        <v>0</v>
      </c>
      <c r="R51" s="19">
        <f t="shared" si="12"/>
        <v>0</v>
      </c>
      <c r="S51" s="19">
        <f t="shared" si="12"/>
        <v>0</v>
      </c>
      <c r="T51" s="19">
        <f t="shared" si="12"/>
        <v>0</v>
      </c>
      <c r="U51" s="19">
        <f t="shared" si="12"/>
        <v>0</v>
      </c>
      <c r="V51" s="19">
        <f t="shared" si="12"/>
        <v>0</v>
      </c>
      <c r="W51" s="19">
        <f t="shared" si="12"/>
        <v>0</v>
      </c>
      <c r="X51" s="19">
        <f t="shared" si="12"/>
        <v>0</v>
      </c>
      <c r="Y51" s="19">
        <f t="shared" si="12"/>
        <v>0</v>
      </c>
      <c r="Z51" s="19">
        <f t="shared" si="12"/>
        <v>0</v>
      </c>
      <c r="AA51" s="19">
        <f t="shared" si="12"/>
        <v>0</v>
      </c>
      <c r="AB51" s="19">
        <f t="shared" si="12"/>
        <v>0</v>
      </c>
      <c r="AC51" s="19">
        <f t="shared" si="12"/>
        <v>0</v>
      </c>
      <c r="AD51" s="19">
        <f t="shared" si="1"/>
        <v>834.78</v>
      </c>
    </row>
    <row r="52" spans="1:30" x14ac:dyDescent="0.2">
      <c r="A52" t="s">
        <v>449</v>
      </c>
      <c r="B52" s="19">
        <f t="shared" ref="B52:AC52" si="13">B14*B$20</f>
        <v>0</v>
      </c>
      <c r="C52" s="19">
        <f t="shared" si="13"/>
        <v>0</v>
      </c>
      <c r="D52" s="19">
        <f t="shared" si="13"/>
        <v>0</v>
      </c>
      <c r="E52" s="19">
        <f t="shared" si="13"/>
        <v>0</v>
      </c>
      <c r="F52" s="19">
        <f t="shared" si="13"/>
        <v>0</v>
      </c>
      <c r="G52" s="19">
        <f t="shared" si="13"/>
        <v>0</v>
      </c>
      <c r="H52" s="19">
        <f t="shared" si="13"/>
        <v>0</v>
      </c>
      <c r="I52" s="19">
        <f t="shared" si="13"/>
        <v>0</v>
      </c>
      <c r="J52" s="19">
        <f t="shared" si="13"/>
        <v>0</v>
      </c>
      <c r="K52" s="19">
        <f t="shared" si="13"/>
        <v>0</v>
      </c>
      <c r="L52" s="19">
        <f t="shared" si="13"/>
        <v>0</v>
      </c>
      <c r="M52" s="19">
        <f t="shared" si="13"/>
        <v>0</v>
      </c>
      <c r="N52" s="19">
        <f t="shared" si="13"/>
        <v>0</v>
      </c>
      <c r="O52" s="19">
        <f t="shared" si="13"/>
        <v>0</v>
      </c>
      <c r="P52" s="19">
        <f t="shared" si="13"/>
        <v>0</v>
      </c>
      <c r="Q52" s="19">
        <f t="shared" si="13"/>
        <v>0</v>
      </c>
      <c r="R52" s="19">
        <f t="shared" si="13"/>
        <v>0</v>
      </c>
      <c r="S52" s="19">
        <f t="shared" si="13"/>
        <v>0</v>
      </c>
      <c r="T52" s="19">
        <f t="shared" si="13"/>
        <v>0</v>
      </c>
      <c r="U52" s="19">
        <f t="shared" si="13"/>
        <v>0</v>
      </c>
      <c r="V52" s="19">
        <f t="shared" si="13"/>
        <v>0</v>
      </c>
      <c r="W52" s="19">
        <f t="shared" si="13"/>
        <v>0</v>
      </c>
      <c r="X52" s="19">
        <f t="shared" si="13"/>
        <v>0</v>
      </c>
      <c r="Y52" s="19">
        <f t="shared" si="13"/>
        <v>0</v>
      </c>
      <c r="Z52" s="19">
        <f t="shared" si="13"/>
        <v>0</v>
      </c>
      <c r="AA52" s="19">
        <f t="shared" si="13"/>
        <v>0</v>
      </c>
      <c r="AB52" s="19">
        <f t="shared" si="13"/>
        <v>0</v>
      </c>
      <c r="AC52" s="19">
        <f t="shared" si="13"/>
        <v>0</v>
      </c>
      <c r="AD52" s="19">
        <f t="shared" si="1"/>
        <v>0</v>
      </c>
    </row>
    <row r="53" spans="1:30" x14ac:dyDescent="0.2">
      <c r="A53" t="s">
        <v>518</v>
      </c>
      <c r="B53" s="19">
        <f t="shared" ref="B53:AC53" si="14">B15*B$20</f>
        <v>0</v>
      </c>
      <c r="C53" s="19">
        <f t="shared" si="14"/>
        <v>0</v>
      </c>
      <c r="D53" s="19">
        <f t="shared" si="14"/>
        <v>2882.45</v>
      </c>
      <c r="E53" s="19">
        <f t="shared" si="14"/>
        <v>0</v>
      </c>
      <c r="F53" s="19">
        <f t="shared" si="14"/>
        <v>0</v>
      </c>
      <c r="G53" s="19">
        <f t="shared" si="14"/>
        <v>0</v>
      </c>
      <c r="H53" s="19">
        <f t="shared" si="14"/>
        <v>277.99</v>
      </c>
      <c r="I53" s="19">
        <f t="shared" si="14"/>
        <v>0</v>
      </c>
      <c r="J53" s="19">
        <f t="shared" si="14"/>
        <v>496.68</v>
      </c>
      <c r="K53" s="19">
        <f t="shared" si="14"/>
        <v>0</v>
      </c>
      <c r="L53" s="19">
        <f t="shared" si="14"/>
        <v>0</v>
      </c>
      <c r="M53" s="19">
        <f t="shared" si="14"/>
        <v>0</v>
      </c>
      <c r="N53" s="19">
        <f t="shared" si="14"/>
        <v>0</v>
      </c>
      <c r="O53" s="19">
        <f t="shared" si="14"/>
        <v>0</v>
      </c>
      <c r="P53" s="19">
        <f t="shared" si="14"/>
        <v>0</v>
      </c>
      <c r="Q53" s="19">
        <f t="shared" si="14"/>
        <v>0</v>
      </c>
      <c r="R53" s="19">
        <f t="shared" si="14"/>
        <v>0</v>
      </c>
      <c r="S53" s="19">
        <f t="shared" si="14"/>
        <v>0</v>
      </c>
      <c r="T53" s="19">
        <f t="shared" si="14"/>
        <v>0</v>
      </c>
      <c r="U53" s="19">
        <f t="shared" si="14"/>
        <v>0</v>
      </c>
      <c r="V53" s="19">
        <f t="shared" si="14"/>
        <v>0</v>
      </c>
      <c r="W53" s="19">
        <f t="shared" si="14"/>
        <v>50.28</v>
      </c>
      <c r="X53" s="19">
        <f t="shared" si="14"/>
        <v>0</v>
      </c>
      <c r="Y53" s="19">
        <f t="shared" si="14"/>
        <v>0</v>
      </c>
      <c r="Z53" s="19">
        <f t="shared" si="14"/>
        <v>0</v>
      </c>
      <c r="AA53" s="19">
        <f t="shared" si="14"/>
        <v>31.97</v>
      </c>
      <c r="AB53" s="19">
        <f t="shared" si="14"/>
        <v>0</v>
      </c>
      <c r="AC53" s="19">
        <f t="shared" si="14"/>
        <v>0</v>
      </c>
      <c r="AD53" s="19">
        <f t="shared" si="1"/>
        <v>3739.3699999999994</v>
      </c>
    </row>
    <row r="54" spans="1:30" x14ac:dyDescent="0.2">
      <c r="A54" t="s">
        <v>527</v>
      </c>
      <c r="B54" s="19">
        <f t="shared" ref="B54:AC54" si="15">B16*B$20</f>
        <v>0</v>
      </c>
      <c r="C54" s="19">
        <f t="shared" si="15"/>
        <v>0</v>
      </c>
      <c r="D54" s="19">
        <f t="shared" si="15"/>
        <v>0</v>
      </c>
      <c r="E54" s="19">
        <f t="shared" si="15"/>
        <v>0</v>
      </c>
      <c r="F54" s="19">
        <f t="shared" si="15"/>
        <v>0</v>
      </c>
      <c r="G54" s="19">
        <f t="shared" si="15"/>
        <v>0</v>
      </c>
      <c r="H54" s="19">
        <f t="shared" si="15"/>
        <v>0</v>
      </c>
      <c r="I54" s="19">
        <f t="shared" si="15"/>
        <v>0</v>
      </c>
      <c r="J54" s="19">
        <f t="shared" si="15"/>
        <v>0</v>
      </c>
      <c r="K54" s="19">
        <f t="shared" si="15"/>
        <v>0</v>
      </c>
      <c r="L54" s="19">
        <f t="shared" si="15"/>
        <v>0</v>
      </c>
      <c r="M54" s="19">
        <f t="shared" si="15"/>
        <v>0</v>
      </c>
      <c r="N54" s="19">
        <f t="shared" si="15"/>
        <v>0</v>
      </c>
      <c r="O54" s="19">
        <f t="shared" si="15"/>
        <v>0</v>
      </c>
      <c r="P54" s="19">
        <f t="shared" si="15"/>
        <v>0</v>
      </c>
      <c r="Q54" s="19">
        <f t="shared" si="15"/>
        <v>0</v>
      </c>
      <c r="R54" s="19">
        <f t="shared" si="15"/>
        <v>0</v>
      </c>
      <c r="S54" s="19">
        <f t="shared" si="15"/>
        <v>0</v>
      </c>
      <c r="T54" s="19">
        <f t="shared" si="15"/>
        <v>0</v>
      </c>
      <c r="U54" s="19">
        <f t="shared" si="15"/>
        <v>0</v>
      </c>
      <c r="V54" s="19">
        <f t="shared" si="15"/>
        <v>0</v>
      </c>
      <c r="W54" s="19">
        <f t="shared" si="15"/>
        <v>0</v>
      </c>
      <c r="X54" s="19">
        <f t="shared" si="15"/>
        <v>0</v>
      </c>
      <c r="Y54" s="19">
        <f t="shared" si="15"/>
        <v>0</v>
      </c>
      <c r="Z54" s="19">
        <f t="shared" si="15"/>
        <v>0</v>
      </c>
      <c r="AA54" s="19">
        <f t="shared" si="15"/>
        <v>0</v>
      </c>
      <c r="AB54" s="19">
        <f t="shared" si="15"/>
        <v>0</v>
      </c>
      <c r="AC54" s="19">
        <f t="shared" si="15"/>
        <v>0</v>
      </c>
      <c r="AD54" s="19">
        <f t="shared" si="1"/>
        <v>0</v>
      </c>
    </row>
    <row r="55" spans="1:30" x14ac:dyDescent="0.2">
      <c r="A55" t="s">
        <v>565</v>
      </c>
      <c r="B55" s="19">
        <f t="shared" ref="B55:AC55" si="16">B17*B$20</f>
        <v>0</v>
      </c>
      <c r="C55" s="19">
        <f t="shared" si="16"/>
        <v>0</v>
      </c>
      <c r="D55" s="19">
        <f t="shared" si="16"/>
        <v>0</v>
      </c>
      <c r="E55" s="19">
        <f t="shared" si="16"/>
        <v>0</v>
      </c>
      <c r="F55" s="19">
        <f t="shared" si="16"/>
        <v>985.02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232.58</v>
      </c>
      <c r="M55" s="19">
        <f t="shared" si="16"/>
        <v>184.35</v>
      </c>
      <c r="N55" s="19">
        <f t="shared" si="16"/>
        <v>180.88</v>
      </c>
      <c r="O55" s="19">
        <f t="shared" si="16"/>
        <v>164.65</v>
      </c>
      <c r="P55" s="19">
        <f t="shared" si="16"/>
        <v>325.56</v>
      </c>
      <c r="Q55" s="19">
        <f t="shared" si="16"/>
        <v>152.54</v>
      </c>
      <c r="R55" s="19">
        <f t="shared" si="16"/>
        <v>151.82</v>
      </c>
      <c r="S55" s="19">
        <f t="shared" si="16"/>
        <v>0</v>
      </c>
      <c r="T55" s="19">
        <f t="shared" si="16"/>
        <v>130.02000000000001</v>
      </c>
      <c r="U55" s="19">
        <f t="shared" si="16"/>
        <v>0</v>
      </c>
      <c r="V55" s="19">
        <f t="shared" si="16"/>
        <v>0</v>
      </c>
      <c r="W55" s="19">
        <f t="shared" si="16"/>
        <v>0</v>
      </c>
      <c r="X55" s="19">
        <f t="shared" si="16"/>
        <v>0</v>
      </c>
      <c r="Y55" s="19">
        <f t="shared" si="16"/>
        <v>0</v>
      </c>
      <c r="Z55" s="19">
        <f t="shared" si="16"/>
        <v>0</v>
      </c>
      <c r="AA55" s="19">
        <f t="shared" si="16"/>
        <v>0</v>
      </c>
      <c r="AB55" s="19">
        <f t="shared" si="16"/>
        <v>0</v>
      </c>
      <c r="AC55" s="19">
        <f t="shared" si="16"/>
        <v>0</v>
      </c>
      <c r="AD55" s="19">
        <f t="shared" si="1"/>
        <v>2507.42</v>
      </c>
    </row>
    <row r="56" spans="1:30" x14ac:dyDescent="0.2">
      <c r="A56" t="s">
        <v>566</v>
      </c>
      <c r="B56" s="19">
        <f t="shared" ref="B56:AC56" si="17">B18*B$20</f>
        <v>0</v>
      </c>
      <c r="C56" s="19">
        <f t="shared" si="17"/>
        <v>3914.2799999999997</v>
      </c>
      <c r="D56" s="19">
        <f t="shared" si="17"/>
        <v>2882.45</v>
      </c>
      <c r="E56" s="19">
        <f t="shared" si="17"/>
        <v>749.68</v>
      </c>
      <c r="F56" s="19">
        <f t="shared" si="17"/>
        <v>2626.72</v>
      </c>
      <c r="G56" s="19">
        <f t="shared" si="17"/>
        <v>316.36</v>
      </c>
      <c r="H56" s="19">
        <f t="shared" si="17"/>
        <v>277.99</v>
      </c>
      <c r="I56" s="19">
        <f t="shared" si="17"/>
        <v>29.04</v>
      </c>
      <c r="J56" s="19">
        <f t="shared" si="17"/>
        <v>1241.7</v>
      </c>
      <c r="K56" s="19">
        <f t="shared" si="17"/>
        <v>241.89</v>
      </c>
      <c r="L56" s="19">
        <f t="shared" si="17"/>
        <v>1162.9000000000001</v>
      </c>
      <c r="M56" s="19">
        <f t="shared" si="17"/>
        <v>184.35</v>
      </c>
      <c r="N56" s="19">
        <f t="shared" si="17"/>
        <v>1266.1599999999999</v>
      </c>
      <c r="O56" s="19">
        <f t="shared" si="17"/>
        <v>164.65</v>
      </c>
      <c r="P56" s="19">
        <f t="shared" si="17"/>
        <v>651.12</v>
      </c>
      <c r="Q56" s="19">
        <f t="shared" si="17"/>
        <v>152.54</v>
      </c>
      <c r="R56" s="19">
        <f t="shared" si="17"/>
        <v>151.82</v>
      </c>
      <c r="S56" s="19">
        <f t="shared" si="17"/>
        <v>139.93</v>
      </c>
      <c r="T56" s="19">
        <f t="shared" si="17"/>
        <v>260.04000000000002</v>
      </c>
      <c r="U56" s="19">
        <f t="shared" si="17"/>
        <v>611.30000000000007</v>
      </c>
      <c r="V56" s="19">
        <f t="shared" si="17"/>
        <v>169.02</v>
      </c>
      <c r="W56" s="19">
        <f t="shared" si="17"/>
        <v>50.28</v>
      </c>
      <c r="X56" s="19">
        <f t="shared" si="17"/>
        <v>44.19</v>
      </c>
      <c r="Y56" s="19">
        <f t="shared" si="17"/>
        <v>43.19</v>
      </c>
      <c r="Z56" s="19">
        <f t="shared" si="17"/>
        <v>108.30000000000001</v>
      </c>
      <c r="AA56" s="19">
        <f t="shared" si="17"/>
        <v>31.97</v>
      </c>
      <c r="AB56" s="19">
        <f t="shared" si="17"/>
        <v>55.14</v>
      </c>
      <c r="AC56" s="19">
        <f t="shared" si="17"/>
        <v>0</v>
      </c>
      <c r="AD56" s="29">
        <f t="shared" si="1"/>
        <v>17527.009999999998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topLeftCell="A38" zoomScale="90" zoomScaleNormal="90" workbookViewId="0">
      <selection activeCell="I56" sqref="I56"/>
    </sheetView>
  </sheetViews>
  <sheetFormatPr defaultColWidth="11.5703125" defaultRowHeight="12.75" x14ac:dyDescent="0.2"/>
  <cols>
    <col min="1" max="1" width="58.42578125" bestFit="1" customWidth="1"/>
    <col min="2" max="2" width="13.140625" customWidth="1"/>
    <col min="3" max="3" width="12.85546875" customWidth="1"/>
    <col min="4" max="4" width="12" customWidth="1"/>
    <col min="5" max="5" width="13" customWidth="1"/>
    <col min="6" max="6" width="12.85546875" customWidth="1"/>
    <col min="7" max="8" width="12" customWidth="1"/>
    <col min="9" max="9" width="13" customWidth="1"/>
  </cols>
  <sheetData>
    <row r="1" spans="1:9" x14ac:dyDescent="0.2">
      <c r="A1" t="s">
        <v>2</v>
      </c>
      <c r="B1" t="s">
        <v>595</v>
      </c>
      <c r="C1" t="s">
        <v>596</v>
      </c>
      <c r="D1" t="s">
        <v>597</v>
      </c>
      <c r="E1" t="s">
        <v>598</v>
      </c>
      <c r="F1" t="s">
        <v>599</v>
      </c>
      <c r="G1" t="s">
        <v>600</v>
      </c>
      <c r="H1" t="s">
        <v>601</v>
      </c>
      <c r="I1" t="s">
        <v>566</v>
      </c>
    </row>
    <row r="2" spans="1:9" x14ac:dyDescent="0.2">
      <c r="A2" t="s">
        <v>80</v>
      </c>
      <c r="B2">
        <v>4</v>
      </c>
      <c r="C2">
        <v>0</v>
      </c>
      <c r="D2">
        <v>0</v>
      </c>
      <c r="E2">
        <v>5</v>
      </c>
      <c r="F2">
        <v>5</v>
      </c>
      <c r="G2">
        <v>0</v>
      </c>
      <c r="H2">
        <v>0</v>
      </c>
      <c r="I2">
        <v>14</v>
      </c>
    </row>
    <row r="3" spans="1:9" x14ac:dyDescent="0.2">
      <c r="A3" t="s">
        <v>176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2</v>
      </c>
      <c r="I3">
        <v>2</v>
      </c>
    </row>
    <row r="4" spans="1:9" x14ac:dyDescent="0.2">
      <c r="A4" t="s">
        <v>563</v>
      </c>
      <c r="B4">
        <v>0</v>
      </c>
      <c r="C4">
        <v>1</v>
      </c>
      <c r="D4">
        <v>0</v>
      </c>
      <c r="E4">
        <v>5</v>
      </c>
      <c r="F4">
        <v>2</v>
      </c>
      <c r="G4">
        <v>0</v>
      </c>
      <c r="H4">
        <v>0</v>
      </c>
      <c r="I4">
        <v>8</v>
      </c>
    </row>
    <row r="5" spans="1:9" x14ac:dyDescent="0.2">
      <c r="A5" t="s">
        <v>279</v>
      </c>
      <c r="B5">
        <v>0</v>
      </c>
      <c r="C5">
        <v>0</v>
      </c>
      <c r="D5">
        <v>0</v>
      </c>
      <c r="E5">
        <v>4</v>
      </c>
      <c r="F5">
        <v>0</v>
      </c>
      <c r="G5">
        <v>0</v>
      </c>
      <c r="H5">
        <v>0</v>
      </c>
      <c r="I5">
        <v>4</v>
      </c>
    </row>
    <row r="6" spans="1:9" x14ac:dyDescent="0.2">
      <c r="A6" t="s">
        <v>282</v>
      </c>
      <c r="B6">
        <v>0</v>
      </c>
      <c r="C6">
        <v>1</v>
      </c>
      <c r="D6">
        <v>1</v>
      </c>
      <c r="E6">
        <v>0</v>
      </c>
      <c r="F6">
        <v>0</v>
      </c>
      <c r="G6">
        <v>0</v>
      </c>
      <c r="H6">
        <v>0</v>
      </c>
      <c r="I6">
        <v>2</v>
      </c>
    </row>
    <row r="7" spans="1:9" x14ac:dyDescent="0.2">
      <c r="A7" t="s">
        <v>288</v>
      </c>
      <c r="B7">
        <v>0</v>
      </c>
      <c r="C7">
        <v>0</v>
      </c>
      <c r="D7">
        <v>7</v>
      </c>
      <c r="E7">
        <v>4</v>
      </c>
      <c r="F7">
        <v>5</v>
      </c>
      <c r="G7">
        <v>0</v>
      </c>
      <c r="H7">
        <v>10</v>
      </c>
      <c r="I7">
        <v>26</v>
      </c>
    </row>
    <row r="8" spans="1:9" x14ac:dyDescent="0.2">
      <c r="A8" t="s">
        <v>306</v>
      </c>
      <c r="B8">
        <v>0</v>
      </c>
      <c r="C8">
        <v>0</v>
      </c>
      <c r="D8">
        <v>0</v>
      </c>
      <c r="E8">
        <v>3</v>
      </c>
      <c r="F8">
        <v>0</v>
      </c>
      <c r="G8">
        <v>0</v>
      </c>
      <c r="H8">
        <v>0</v>
      </c>
      <c r="I8">
        <v>3</v>
      </c>
    </row>
    <row r="9" spans="1:9" x14ac:dyDescent="0.2">
      <c r="A9" t="s">
        <v>361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</row>
    <row r="10" spans="1:9" x14ac:dyDescent="0.2">
      <c r="A10" t="s">
        <v>370</v>
      </c>
      <c r="B10">
        <v>0</v>
      </c>
      <c r="C10">
        <v>13</v>
      </c>
      <c r="D10">
        <v>9</v>
      </c>
      <c r="E10">
        <v>6</v>
      </c>
      <c r="F10">
        <v>0</v>
      </c>
      <c r="G10">
        <v>0</v>
      </c>
      <c r="H10">
        <v>4</v>
      </c>
      <c r="I10">
        <v>32</v>
      </c>
    </row>
    <row r="11" spans="1:9" x14ac:dyDescent="0.2">
      <c r="A11" t="s">
        <v>372</v>
      </c>
      <c r="B11">
        <v>0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</row>
    <row r="12" spans="1:9" x14ac:dyDescent="0.2">
      <c r="A12" t="s">
        <v>380</v>
      </c>
      <c r="B12">
        <v>0</v>
      </c>
      <c r="C12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4</v>
      </c>
    </row>
    <row r="13" spans="1:9" x14ac:dyDescent="0.2">
      <c r="A13" t="s">
        <v>564</v>
      </c>
      <c r="B13">
        <v>1</v>
      </c>
      <c r="C13">
        <v>0</v>
      </c>
      <c r="D13">
        <v>0</v>
      </c>
      <c r="E13">
        <v>2</v>
      </c>
      <c r="F13">
        <v>0</v>
      </c>
      <c r="G13">
        <v>2</v>
      </c>
      <c r="H13">
        <v>1</v>
      </c>
      <c r="I13">
        <v>6</v>
      </c>
    </row>
    <row r="14" spans="1:9" x14ac:dyDescent="0.2">
      <c r="A14" t="s">
        <v>449</v>
      </c>
      <c r="B14">
        <v>0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  <c r="I14">
        <v>2</v>
      </c>
    </row>
    <row r="15" spans="1:9" x14ac:dyDescent="0.2">
      <c r="A15" t="s">
        <v>518</v>
      </c>
      <c r="B15">
        <v>0</v>
      </c>
      <c r="C15">
        <v>1</v>
      </c>
      <c r="D15">
        <v>0</v>
      </c>
      <c r="E15">
        <v>1</v>
      </c>
      <c r="F15">
        <v>9</v>
      </c>
      <c r="G15">
        <v>0</v>
      </c>
      <c r="H15">
        <v>1</v>
      </c>
      <c r="I15">
        <v>12</v>
      </c>
    </row>
    <row r="16" spans="1:9" x14ac:dyDescent="0.2">
      <c r="A16" t="s">
        <v>527</v>
      </c>
      <c r="B16">
        <v>0</v>
      </c>
      <c r="C16">
        <v>2</v>
      </c>
      <c r="D16">
        <v>0</v>
      </c>
      <c r="E16">
        <v>1</v>
      </c>
      <c r="F16">
        <v>0</v>
      </c>
      <c r="G16">
        <v>0</v>
      </c>
      <c r="H16">
        <v>0</v>
      </c>
      <c r="I16">
        <v>3</v>
      </c>
    </row>
    <row r="17" spans="1:9" x14ac:dyDescent="0.2">
      <c r="A17" t="s">
        <v>565</v>
      </c>
      <c r="B17">
        <v>3</v>
      </c>
      <c r="C17">
        <v>23</v>
      </c>
      <c r="D17">
        <v>3</v>
      </c>
      <c r="E17">
        <v>1</v>
      </c>
      <c r="F17">
        <v>0</v>
      </c>
      <c r="G17">
        <v>5</v>
      </c>
      <c r="H17">
        <v>1</v>
      </c>
      <c r="I17">
        <v>36</v>
      </c>
    </row>
    <row r="18" spans="1:9" x14ac:dyDescent="0.2">
      <c r="A18" t="s">
        <v>566</v>
      </c>
      <c r="B18">
        <v>8</v>
      </c>
      <c r="C18">
        <v>47</v>
      </c>
      <c r="D18">
        <v>20</v>
      </c>
      <c r="E18">
        <v>33</v>
      </c>
      <c r="F18">
        <v>22</v>
      </c>
      <c r="G18">
        <v>7</v>
      </c>
      <c r="H18">
        <v>19</v>
      </c>
      <c r="I18">
        <v>156</v>
      </c>
    </row>
    <row r="20" spans="1:9" x14ac:dyDescent="0.2">
      <c r="A20" t="s">
        <v>2</v>
      </c>
      <c r="B20">
        <v>200</v>
      </c>
      <c r="C20">
        <v>250</v>
      </c>
      <c r="D20">
        <v>250</v>
      </c>
      <c r="E20">
        <v>500</v>
      </c>
      <c r="F20">
        <v>500</v>
      </c>
      <c r="G20">
        <v>400</v>
      </c>
      <c r="H20">
        <v>250</v>
      </c>
      <c r="I20" t="s">
        <v>566</v>
      </c>
    </row>
    <row r="21" spans="1:9" x14ac:dyDescent="0.2">
      <c r="A21" t="s">
        <v>80</v>
      </c>
      <c r="B21">
        <v>4</v>
      </c>
      <c r="C21">
        <v>0</v>
      </c>
      <c r="D21">
        <v>0</v>
      </c>
      <c r="E21">
        <v>5</v>
      </c>
      <c r="F21">
        <v>5</v>
      </c>
      <c r="G21">
        <v>0</v>
      </c>
      <c r="H21">
        <v>0</v>
      </c>
      <c r="I21">
        <v>14</v>
      </c>
    </row>
    <row r="22" spans="1:9" x14ac:dyDescent="0.2">
      <c r="A22" t="s">
        <v>176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2</v>
      </c>
      <c r="I22">
        <v>2</v>
      </c>
    </row>
    <row r="23" spans="1:9" x14ac:dyDescent="0.2">
      <c r="A23" t="s">
        <v>563</v>
      </c>
      <c r="B23">
        <v>0</v>
      </c>
      <c r="C23">
        <v>1</v>
      </c>
      <c r="D23">
        <v>0</v>
      </c>
      <c r="E23">
        <v>5</v>
      </c>
      <c r="F23">
        <v>2</v>
      </c>
      <c r="G23">
        <v>0</v>
      </c>
      <c r="H23">
        <v>0</v>
      </c>
      <c r="I23">
        <v>8</v>
      </c>
    </row>
    <row r="24" spans="1:9" x14ac:dyDescent="0.2">
      <c r="A24" t="s">
        <v>279</v>
      </c>
      <c r="B24">
        <v>0</v>
      </c>
      <c r="C24">
        <v>0</v>
      </c>
      <c r="D24">
        <v>0</v>
      </c>
      <c r="E24">
        <v>4</v>
      </c>
      <c r="F24">
        <v>0</v>
      </c>
      <c r="G24">
        <v>0</v>
      </c>
      <c r="H24">
        <v>0</v>
      </c>
      <c r="I24">
        <v>4</v>
      </c>
    </row>
    <row r="25" spans="1:9" x14ac:dyDescent="0.2">
      <c r="A25" t="s">
        <v>282</v>
      </c>
      <c r="B25">
        <v>0</v>
      </c>
      <c r="C25">
        <v>1</v>
      </c>
      <c r="D25">
        <v>1</v>
      </c>
      <c r="E25">
        <v>0</v>
      </c>
      <c r="F25">
        <v>0</v>
      </c>
      <c r="G25">
        <v>0</v>
      </c>
      <c r="H25">
        <v>0</v>
      </c>
      <c r="I25">
        <v>2</v>
      </c>
    </row>
    <row r="26" spans="1:9" x14ac:dyDescent="0.2">
      <c r="A26" t="s">
        <v>288</v>
      </c>
      <c r="B26">
        <v>0</v>
      </c>
      <c r="C26">
        <v>0</v>
      </c>
      <c r="D26">
        <v>7</v>
      </c>
      <c r="E26">
        <v>4</v>
      </c>
      <c r="F26">
        <v>5</v>
      </c>
      <c r="G26">
        <v>0</v>
      </c>
      <c r="H26">
        <v>10</v>
      </c>
      <c r="I26">
        <v>26</v>
      </c>
    </row>
    <row r="27" spans="1:9" x14ac:dyDescent="0.2">
      <c r="A27" t="s">
        <v>306</v>
      </c>
      <c r="B27">
        <v>0</v>
      </c>
      <c r="C27">
        <v>0</v>
      </c>
      <c r="D27">
        <v>0</v>
      </c>
      <c r="E27">
        <v>3</v>
      </c>
      <c r="F27">
        <v>0</v>
      </c>
      <c r="G27">
        <v>0</v>
      </c>
      <c r="H27">
        <v>0</v>
      </c>
      <c r="I27">
        <v>3</v>
      </c>
    </row>
    <row r="28" spans="1:9" x14ac:dyDescent="0.2">
      <c r="A28" t="s">
        <v>361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1</v>
      </c>
    </row>
    <row r="29" spans="1:9" x14ac:dyDescent="0.2">
      <c r="A29" t="s">
        <v>370</v>
      </c>
      <c r="B29">
        <v>0</v>
      </c>
      <c r="C29">
        <v>13</v>
      </c>
      <c r="D29">
        <v>9</v>
      </c>
      <c r="E29">
        <v>6</v>
      </c>
      <c r="F29">
        <v>0</v>
      </c>
      <c r="G29">
        <v>0</v>
      </c>
      <c r="H29">
        <v>4</v>
      </c>
      <c r="I29">
        <v>32</v>
      </c>
    </row>
    <row r="30" spans="1:9" x14ac:dyDescent="0.2">
      <c r="A30" t="s">
        <v>372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</row>
    <row r="31" spans="1:9" x14ac:dyDescent="0.2">
      <c r="A31" t="s">
        <v>380</v>
      </c>
      <c r="B31">
        <v>0</v>
      </c>
      <c r="C31">
        <v>4</v>
      </c>
      <c r="D31">
        <v>0</v>
      </c>
      <c r="E31">
        <v>0</v>
      </c>
      <c r="F31">
        <v>0</v>
      </c>
      <c r="G31">
        <v>0</v>
      </c>
      <c r="H31">
        <v>0</v>
      </c>
      <c r="I31">
        <v>4</v>
      </c>
    </row>
    <row r="32" spans="1:9" x14ac:dyDescent="0.2">
      <c r="A32" t="s">
        <v>564</v>
      </c>
      <c r="B32">
        <v>1</v>
      </c>
      <c r="C32">
        <v>0</v>
      </c>
      <c r="D32">
        <v>0</v>
      </c>
      <c r="E32">
        <v>2</v>
      </c>
      <c r="F32">
        <v>0</v>
      </c>
      <c r="G32">
        <v>2</v>
      </c>
      <c r="H32">
        <v>1</v>
      </c>
      <c r="I32">
        <v>6</v>
      </c>
    </row>
    <row r="33" spans="1:9" x14ac:dyDescent="0.2">
      <c r="A33" t="s">
        <v>449</v>
      </c>
      <c r="B33">
        <v>0</v>
      </c>
      <c r="C33">
        <v>1</v>
      </c>
      <c r="D33">
        <v>0</v>
      </c>
      <c r="E33">
        <v>1</v>
      </c>
      <c r="F33">
        <v>0</v>
      </c>
      <c r="G33">
        <v>0</v>
      </c>
      <c r="H33">
        <v>0</v>
      </c>
      <c r="I33">
        <v>2</v>
      </c>
    </row>
    <row r="34" spans="1:9" x14ac:dyDescent="0.2">
      <c r="A34" t="s">
        <v>518</v>
      </c>
      <c r="B34">
        <v>0</v>
      </c>
      <c r="C34">
        <v>1</v>
      </c>
      <c r="D34">
        <v>0</v>
      </c>
      <c r="E34">
        <v>1</v>
      </c>
      <c r="F34">
        <v>9</v>
      </c>
      <c r="G34">
        <v>0</v>
      </c>
      <c r="H34">
        <v>1</v>
      </c>
      <c r="I34">
        <v>12</v>
      </c>
    </row>
    <row r="35" spans="1:9" x14ac:dyDescent="0.2">
      <c r="A35" t="s">
        <v>527</v>
      </c>
      <c r="B35">
        <v>0</v>
      </c>
      <c r="C35">
        <v>2</v>
      </c>
      <c r="D35">
        <v>0</v>
      </c>
      <c r="E35">
        <v>1</v>
      </c>
      <c r="F35">
        <v>0</v>
      </c>
      <c r="G35">
        <v>0</v>
      </c>
      <c r="H35">
        <v>0</v>
      </c>
      <c r="I35">
        <v>3</v>
      </c>
    </row>
    <row r="36" spans="1:9" x14ac:dyDescent="0.2">
      <c r="A36" t="s">
        <v>565</v>
      </c>
      <c r="B36">
        <v>3</v>
      </c>
      <c r="C36">
        <v>23</v>
      </c>
      <c r="D36">
        <v>3</v>
      </c>
      <c r="E36">
        <v>1</v>
      </c>
      <c r="F36">
        <v>0</v>
      </c>
      <c r="G36">
        <v>5</v>
      </c>
      <c r="H36">
        <v>1</v>
      </c>
      <c r="I36">
        <v>36</v>
      </c>
    </row>
    <row r="37" spans="1:9" x14ac:dyDescent="0.2">
      <c r="A37" t="s">
        <v>566</v>
      </c>
      <c r="B37">
        <v>8</v>
      </c>
      <c r="C37">
        <v>47</v>
      </c>
      <c r="D37">
        <v>20</v>
      </c>
      <c r="E37">
        <v>33</v>
      </c>
      <c r="F37">
        <v>22</v>
      </c>
      <c r="G37">
        <v>7</v>
      </c>
      <c r="H37">
        <v>19</v>
      </c>
      <c r="I37">
        <v>156</v>
      </c>
    </row>
    <row r="39" spans="1:9" x14ac:dyDescent="0.2">
      <c r="A39" t="s">
        <v>2</v>
      </c>
      <c r="B39" t="s">
        <v>595</v>
      </c>
      <c r="C39" t="s">
        <v>596</v>
      </c>
      <c r="D39" t="s">
        <v>597</v>
      </c>
      <c r="E39" t="s">
        <v>598</v>
      </c>
      <c r="F39" t="s">
        <v>599</v>
      </c>
      <c r="G39" t="s">
        <v>600</v>
      </c>
      <c r="H39" t="s">
        <v>601</v>
      </c>
      <c r="I39" t="s">
        <v>566</v>
      </c>
    </row>
    <row r="40" spans="1:9" x14ac:dyDescent="0.2">
      <c r="A40" t="s">
        <v>80</v>
      </c>
      <c r="B40" s="19">
        <f t="shared" ref="B40:H49" si="0">B2*B$20</f>
        <v>800</v>
      </c>
      <c r="C40" s="19">
        <f t="shared" si="0"/>
        <v>0</v>
      </c>
      <c r="D40" s="19">
        <f t="shared" si="0"/>
        <v>0</v>
      </c>
      <c r="E40" s="19">
        <f t="shared" si="0"/>
        <v>2500</v>
      </c>
      <c r="F40" s="19">
        <f t="shared" si="0"/>
        <v>2500</v>
      </c>
      <c r="G40" s="19">
        <f t="shared" si="0"/>
        <v>0</v>
      </c>
      <c r="H40" s="19">
        <f t="shared" si="0"/>
        <v>0</v>
      </c>
      <c r="I40" s="19">
        <f t="shared" ref="I40:I56" si="1">SUM(B40:H40)</f>
        <v>5800</v>
      </c>
    </row>
    <row r="41" spans="1:9" x14ac:dyDescent="0.2">
      <c r="A41" t="s">
        <v>176</v>
      </c>
      <c r="B41" s="19">
        <f t="shared" si="0"/>
        <v>0</v>
      </c>
      <c r="C41" s="19">
        <f t="shared" si="0"/>
        <v>0</v>
      </c>
      <c r="D41" s="19">
        <f t="shared" si="0"/>
        <v>0</v>
      </c>
      <c r="E41" s="19">
        <f t="shared" si="0"/>
        <v>0</v>
      </c>
      <c r="F41" s="19">
        <f t="shared" si="0"/>
        <v>0</v>
      </c>
      <c r="G41" s="19">
        <f t="shared" si="0"/>
        <v>0</v>
      </c>
      <c r="H41" s="19">
        <f t="shared" si="0"/>
        <v>500</v>
      </c>
      <c r="I41" s="19">
        <f t="shared" si="1"/>
        <v>500</v>
      </c>
    </row>
    <row r="42" spans="1:9" x14ac:dyDescent="0.2">
      <c r="A42" t="s">
        <v>563</v>
      </c>
      <c r="B42" s="19">
        <f t="shared" si="0"/>
        <v>0</v>
      </c>
      <c r="C42" s="19">
        <f t="shared" si="0"/>
        <v>250</v>
      </c>
      <c r="D42" s="19">
        <f t="shared" si="0"/>
        <v>0</v>
      </c>
      <c r="E42" s="19">
        <f t="shared" si="0"/>
        <v>2500</v>
      </c>
      <c r="F42" s="19">
        <f t="shared" si="0"/>
        <v>1000</v>
      </c>
      <c r="G42" s="19">
        <f t="shared" si="0"/>
        <v>0</v>
      </c>
      <c r="H42" s="19">
        <f t="shared" si="0"/>
        <v>0</v>
      </c>
      <c r="I42" s="19">
        <f t="shared" si="1"/>
        <v>3750</v>
      </c>
    </row>
    <row r="43" spans="1:9" x14ac:dyDescent="0.2">
      <c r="A43" t="s">
        <v>279</v>
      </c>
      <c r="B43" s="19">
        <f t="shared" si="0"/>
        <v>0</v>
      </c>
      <c r="C43" s="19">
        <f t="shared" si="0"/>
        <v>0</v>
      </c>
      <c r="D43" s="19">
        <f t="shared" si="0"/>
        <v>0</v>
      </c>
      <c r="E43" s="19">
        <f t="shared" si="0"/>
        <v>2000</v>
      </c>
      <c r="F43" s="19">
        <f t="shared" si="0"/>
        <v>0</v>
      </c>
      <c r="G43" s="19">
        <f t="shared" si="0"/>
        <v>0</v>
      </c>
      <c r="H43" s="19">
        <f t="shared" si="0"/>
        <v>0</v>
      </c>
      <c r="I43" s="19">
        <f t="shared" si="1"/>
        <v>2000</v>
      </c>
    </row>
    <row r="44" spans="1:9" x14ac:dyDescent="0.2">
      <c r="A44" t="s">
        <v>282</v>
      </c>
      <c r="B44" s="19">
        <f t="shared" si="0"/>
        <v>0</v>
      </c>
      <c r="C44" s="19">
        <f t="shared" si="0"/>
        <v>250</v>
      </c>
      <c r="D44" s="19">
        <f t="shared" si="0"/>
        <v>250</v>
      </c>
      <c r="E44" s="19">
        <f t="shared" si="0"/>
        <v>0</v>
      </c>
      <c r="F44" s="19">
        <f t="shared" si="0"/>
        <v>0</v>
      </c>
      <c r="G44" s="19">
        <f t="shared" si="0"/>
        <v>0</v>
      </c>
      <c r="H44" s="19">
        <f t="shared" si="0"/>
        <v>0</v>
      </c>
      <c r="I44" s="19">
        <f t="shared" si="1"/>
        <v>500</v>
      </c>
    </row>
    <row r="45" spans="1:9" x14ac:dyDescent="0.2">
      <c r="A45" t="s">
        <v>288</v>
      </c>
      <c r="B45" s="19">
        <f t="shared" si="0"/>
        <v>0</v>
      </c>
      <c r="C45" s="19">
        <f t="shared" si="0"/>
        <v>0</v>
      </c>
      <c r="D45" s="19">
        <f t="shared" si="0"/>
        <v>1750</v>
      </c>
      <c r="E45" s="19">
        <f t="shared" si="0"/>
        <v>2000</v>
      </c>
      <c r="F45" s="19">
        <f t="shared" si="0"/>
        <v>2500</v>
      </c>
      <c r="G45" s="19">
        <f t="shared" si="0"/>
        <v>0</v>
      </c>
      <c r="H45" s="19">
        <f t="shared" si="0"/>
        <v>2500</v>
      </c>
      <c r="I45" s="19">
        <f t="shared" si="1"/>
        <v>8750</v>
      </c>
    </row>
    <row r="46" spans="1:9" x14ac:dyDescent="0.2">
      <c r="A46" t="s">
        <v>306</v>
      </c>
      <c r="B46" s="19">
        <f t="shared" si="0"/>
        <v>0</v>
      </c>
      <c r="C46" s="19">
        <f t="shared" si="0"/>
        <v>0</v>
      </c>
      <c r="D46" s="19">
        <f t="shared" si="0"/>
        <v>0</v>
      </c>
      <c r="E46" s="19">
        <f t="shared" si="0"/>
        <v>1500</v>
      </c>
      <c r="F46" s="19">
        <f t="shared" si="0"/>
        <v>0</v>
      </c>
      <c r="G46" s="19">
        <f t="shared" si="0"/>
        <v>0</v>
      </c>
      <c r="H46" s="19">
        <f t="shared" si="0"/>
        <v>0</v>
      </c>
      <c r="I46" s="19">
        <f t="shared" si="1"/>
        <v>1500</v>
      </c>
    </row>
    <row r="47" spans="1:9" x14ac:dyDescent="0.2">
      <c r="A47" t="s">
        <v>361</v>
      </c>
      <c r="B47" s="19">
        <f t="shared" si="0"/>
        <v>0</v>
      </c>
      <c r="C47" s="19">
        <f t="shared" si="0"/>
        <v>0</v>
      </c>
      <c r="D47" s="19">
        <f t="shared" si="0"/>
        <v>0</v>
      </c>
      <c r="E47" s="19">
        <f t="shared" si="0"/>
        <v>0</v>
      </c>
      <c r="F47" s="19">
        <f t="shared" si="0"/>
        <v>500</v>
      </c>
      <c r="G47" s="19">
        <f t="shared" si="0"/>
        <v>0</v>
      </c>
      <c r="H47" s="19">
        <f t="shared" si="0"/>
        <v>0</v>
      </c>
      <c r="I47" s="19">
        <f t="shared" si="1"/>
        <v>500</v>
      </c>
    </row>
    <row r="48" spans="1:9" x14ac:dyDescent="0.2">
      <c r="A48" t="s">
        <v>370</v>
      </c>
      <c r="B48" s="19">
        <f t="shared" si="0"/>
        <v>0</v>
      </c>
      <c r="C48" s="19">
        <f t="shared" si="0"/>
        <v>3250</v>
      </c>
      <c r="D48" s="19">
        <f t="shared" si="0"/>
        <v>2250</v>
      </c>
      <c r="E48" s="19">
        <f t="shared" si="0"/>
        <v>3000</v>
      </c>
      <c r="F48" s="19">
        <f t="shared" si="0"/>
        <v>0</v>
      </c>
      <c r="G48" s="19">
        <f t="shared" si="0"/>
        <v>0</v>
      </c>
      <c r="H48" s="19">
        <f t="shared" si="0"/>
        <v>1000</v>
      </c>
      <c r="I48" s="19">
        <f t="shared" si="1"/>
        <v>9500</v>
      </c>
    </row>
    <row r="49" spans="1:9" x14ac:dyDescent="0.2">
      <c r="A49" t="s">
        <v>372</v>
      </c>
      <c r="B49" s="19">
        <f t="shared" si="0"/>
        <v>0</v>
      </c>
      <c r="C49" s="19">
        <f t="shared" si="0"/>
        <v>250</v>
      </c>
      <c r="D49" s="19">
        <f t="shared" si="0"/>
        <v>0</v>
      </c>
      <c r="E49" s="19">
        <f t="shared" si="0"/>
        <v>0</v>
      </c>
      <c r="F49" s="19">
        <f t="shared" si="0"/>
        <v>0</v>
      </c>
      <c r="G49" s="19">
        <f t="shared" si="0"/>
        <v>0</v>
      </c>
      <c r="H49" s="19">
        <f t="shared" si="0"/>
        <v>0</v>
      </c>
      <c r="I49" s="19">
        <f t="shared" si="1"/>
        <v>250</v>
      </c>
    </row>
    <row r="50" spans="1:9" x14ac:dyDescent="0.2">
      <c r="A50" t="s">
        <v>380</v>
      </c>
      <c r="B50" s="19">
        <f t="shared" ref="B50:H56" si="2">B12*B$20</f>
        <v>0</v>
      </c>
      <c r="C50" s="19">
        <f t="shared" si="2"/>
        <v>1000</v>
      </c>
      <c r="D50" s="19">
        <f t="shared" si="2"/>
        <v>0</v>
      </c>
      <c r="E50" s="19">
        <f t="shared" si="2"/>
        <v>0</v>
      </c>
      <c r="F50" s="19">
        <f t="shared" si="2"/>
        <v>0</v>
      </c>
      <c r="G50" s="19">
        <f t="shared" si="2"/>
        <v>0</v>
      </c>
      <c r="H50" s="19">
        <f t="shared" si="2"/>
        <v>0</v>
      </c>
      <c r="I50" s="19">
        <f t="shared" si="1"/>
        <v>1000</v>
      </c>
    </row>
    <row r="51" spans="1:9" x14ac:dyDescent="0.2">
      <c r="A51" t="s">
        <v>564</v>
      </c>
      <c r="B51" s="19">
        <f t="shared" si="2"/>
        <v>200</v>
      </c>
      <c r="C51" s="19">
        <f t="shared" si="2"/>
        <v>0</v>
      </c>
      <c r="D51" s="19">
        <f t="shared" si="2"/>
        <v>0</v>
      </c>
      <c r="E51" s="19">
        <f t="shared" si="2"/>
        <v>1000</v>
      </c>
      <c r="F51" s="19">
        <f t="shared" si="2"/>
        <v>0</v>
      </c>
      <c r="G51" s="19">
        <f t="shared" si="2"/>
        <v>800</v>
      </c>
      <c r="H51" s="19">
        <f t="shared" si="2"/>
        <v>250</v>
      </c>
      <c r="I51" s="19">
        <f t="shared" si="1"/>
        <v>2250</v>
      </c>
    </row>
    <row r="52" spans="1:9" x14ac:dyDescent="0.2">
      <c r="A52" t="s">
        <v>449</v>
      </c>
      <c r="B52" s="19">
        <f t="shared" si="2"/>
        <v>0</v>
      </c>
      <c r="C52" s="19">
        <f t="shared" si="2"/>
        <v>250</v>
      </c>
      <c r="D52" s="19">
        <f t="shared" si="2"/>
        <v>0</v>
      </c>
      <c r="E52" s="19">
        <f t="shared" si="2"/>
        <v>500</v>
      </c>
      <c r="F52" s="19">
        <f t="shared" si="2"/>
        <v>0</v>
      </c>
      <c r="G52" s="19">
        <f t="shared" si="2"/>
        <v>0</v>
      </c>
      <c r="H52" s="19">
        <f t="shared" si="2"/>
        <v>0</v>
      </c>
      <c r="I52" s="19">
        <f t="shared" si="1"/>
        <v>750</v>
      </c>
    </row>
    <row r="53" spans="1:9" x14ac:dyDescent="0.2">
      <c r="A53" t="s">
        <v>518</v>
      </c>
      <c r="B53" s="19">
        <f t="shared" si="2"/>
        <v>0</v>
      </c>
      <c r="C53" s="19">
        <f t="shared" si="2"/>
        <v>250</v>
      </c>
      <c r="D53" s="19">
        <f t="shared" si="2"/>
        <v>0</v>
      </c>
      <c r="E53" s="19">
        <f t="shared" si="2"/>
        <v>500</v>
      </c>
      <c r="F53" s="19">
        <f t="shared" si="2"/>
        <v>4500</v>
      </c>
      <c r="G53" s="19">
        <f t="shared" si="2"/>
        <v>0</v>
      </c>
      <c r="H53" s="19">
        <f t="shared" si="2"/>
        <v>250</v>
      </c>
      <c r="I53" s="19">
        <f t="shared" si="1"/>
        <v>5500</v>
      </c>
    </row>
    <row r="54" spans="1:9" x14ac:dyDescent="0.2">
      <c r="A54" t="s">
        <v>527</v>
      </c>
      <c r="B54" s="19">
        <f t="shared" si="2"/>
        <v>0</v>
      </c>
      <c r="C54" s="19">
        <f t="shared" si="2"/>
        <v>500</v>
      </c>
      <c r="D54" s="19">
        <f t="shared" si="2"/>
        <v>0</v>
      </c>
      <c r="E54" s="19">
        <f t="shared" si="2"/>
        <v>500</v>
      </c>
      <c r="F54" s="19">
        <f t="shared" si="2"/>
        <v>0</v>
      </c>
      <c r="G54" s="19">
        <f t="shared" si="2"/>
        <v>0</v>
      </c>
      <c r="H54" s="19">
        <f t="shared" si="2"/>
        <v>0</v>
      </c>
      <c r="I54" s="19">
        <f t="shared" si="1"/>
        <v>1000</v>
      </c>
    </row>
    <row r="55" spans="1:9" x14ac:dyDescent="0.2">
      <c r="A55" t="s">
        <v>565</v>
      </c>
      <c r="B55" s="19">
        <f t="shared" si="2"/>
        <v>600</v>
      </c>
      <c r="C55" s="19">
        <f t="shared" si="2"/>
        <v>5750</v>
      </c>
      <c r="D55" s="19">
        <f t="shared" si="2"/>
        <v>750</v>
      </c>
      <c r="E55" s="19">
        <f t="shared" si="2"/>
        <v>500</v>
      </c>
      <c r="F55" s="19">
        <f t="shared" si="2"/>
        <v>0</v>
      </c>
      <c r="G55" s="19">
        <f t="shared" si="2"/>
        <v>2000</v>
      </c>
      <c r="H55" s="19">
        <f t="shared" si="2"/>
        <v>250</v>
      </c>
      <c r="I55" s="19">
        <f t="shared" si="1"/>
        <v>9850</v>
      </c>
    </row>
    <row r="56" spans="1:9" x14ac:dyDescent="0.2">
      <c r="A56" t="s">
        <v>566</v>
      </c>
      <c r="B56" s="19">
        <f t="shared" si="2"/>
        <v>1600</v>
      </c>
      <c r="C56" s="19">
        <f t="shared" si="2"/>
        <v>11750</v>
      </c>
      <c r="D56" s="19">
        <f t="shared" si="2"/>
        <v>5000</v>
      </c>
      <c r="E56" s="19">
        <f t="shared" si="2"/>
        <v>16500</v>
      </c>
      <c r="F56" s="19">
        <f t="shared" si="2"/>
        <v>11000</v>
      </c>
      <c r="G56" s="19">
        <f t="shared" si="2"/>
        <v>2800</v>
      </c>
      <c r="H56" s="19">
        <f t="shared" si="2"/>
        <v>4750</v>
      </c>
      <c r="I56" s="29">
        <f t="shared" si="1"/>
        <v>53400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90" zoomScaleNormal="90" workbookViewId="0">
      <selection activeCell="J20" sqref="J20"/>
    </sheetView>
  </sheetViews>
  <sheetFormatPr defaultColWidth="11.5703125" defaultRowHeight="12.75" x14ac:dyDescent="0.2"/>
  <cols>
    <col min="1" max="1" width="9.140625" customWidth="1"/>
    <col min="2" max="2" width="58.42578125" bestFit="1" customWidth="1"/>
    <col min="3" max="3" width="12.85546875" customWidth="1"/>
    <col min="4" max="4" width="14" bestFit="1" customWidth="1"/>
    <col min="5" max="10" width="12.85546875" customWidth="1"/>
  </cols>
  <sheetData>
    <row r="1" spans="1:10" x14ac:dyDescent="0.2">
      <c r="A1" s="2" t="s">
        <v>602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0"/>
      <c r="B2" s="20"/>
      <c r="C2" s="2" t="s">
        <v>603</v>
      </c>
      <c r="D2" s="2"/>
      <c r="E2" s="1" t="s">
        <v>604</v>
      </c>
      <c r="F2" s="1"/>
      <c r="G2" s="1" t="s">
        <v>605</v>
      </c>
      <c r="H2" s="1"/>
      <c r="I2" s="2" t="s">
        <v>566</v>
      </c>
      <c r="J2" s="2"/>
    </row>
    <row r="3" spans="1:10" x14ac:dyDescent="0.2">
      <c r="A3" s="20" t="s">
        <v>606</v>
      </c>
      <c r="B3" s="20" t="s">
        <v>2</v>
      </c>
      <c r="C3" s="20" t="s">
        <v>607</v>
      </c>
      <c r="D3" s="20" t="s">
        <v>608</v>
      </c>
      <c r="E3" s="21" t="s">
        <v>607</v>
      </c>
      <c r="F3" s="21" t="s">
        <v>608</v>
      </c>
      <c r="G3" s="21" t="s">
        <v>607</v>
      </c>
      <c r="H3" s="21" t="s">
        <v>608</v>
      </c>
      <c r="I3" s="20" t="s">
        <v>607</v>
      </c>
      <c r="J3" s="20" t="s">
        <v>608</v>
      </c>
    </row>
    <row r="4" spans="1:10" x14ac:dyDescent="0.2">
      <c r="A4" s="22" t="str">
        <f t="shared" ref="A4:A19" si="0">LEFT(B4,7)</f>
        <v>2303892</v>
      </c>
      <c r="B4" s="23" t="s">
        <v>80</v>
      </c>
      <c r="C4" s="22">
        <f>VLOOKUP(B4,sihms,2,0)</f>
        <v>14</v>
      </c>
      <c r="D4" s="24">
        <f>VLOOKUP(B4,sihms,3,0)</f>
        <v>9929.91</v>
      </c>
      <c r="E4" s="25">
        <f t="shared" ref="E4:E19" si="1">C4</f>
        <v>14</v>
      </c>
      <c r="F4" s="26">
        <f>VLOOKUP(B4,prems,30,0)</f>
        <v>2506.6099999999997</v>
      </c>
      <c r="G4" s="25">
        <f t="shared" ref="G4:G19" si="2">C4</f>
        <v>14</v>
      </c>
      <c r="H4" s="26">
        <f>VLOOKUP(B4,pacms,9,0)</f>
        <v>5800</v>
      </c>
      <c r="I4" s="22">
        <f t="shared" ref="I4:I19" si="3">G4</f>
        <v>14</v>
      </c>
      <c r="J4" s="24">
        <f t="shared" ref="J4:J20" si="4">F4+H4</f>
        <v>8306.61</v>
      </c>
    </row>
    <row r="5" spans="1:10" x14ac:dyDescent="0.2">
      <c r="A5" s="22" t="str">
        <f t="shared" si="0"/>
        <v>2379627</v>
      </c>
      <c r="B5" s="23" t="s">
        <v>176</v>
      </c>
      <c r="C5" s="22">
        <f>VLOOKUP(B5,sihms,2,0)</f>
        <v>2</v>
      </c>
      <c r="D5" s="24">
        <f>VLOOKUP(B5,sihms,3,0)</f>
        <v>1095.5999999999999</v>
      </c>
      <c r="E5" s="25">
        <f t="shared" si="1"/>
        <v>2</v>
      </c>
      <c r="F5" s="26">
        <f>VLOOKUP(B5,prems,30,0)</f>
        <v>361.76</v>
      </c>
      <c r="G5" s="25">
        <f t="shared" si="2"/>
        <v>2</v>
      </c>
      <c r="H5" s="26">
        <f>VLOOKUP(B5,pacms,9,0)</f>
        <v>500</v>
      </c>
      <c r="I5" s="22">
        <f t="shared" si="3"/>
        <v>2</v>
      </c>
      <c r="J5" s="24">
        <f t="shared" si="4"/>
        <v>861.76</v>
      </c>
    </row>
    <row r="6" spans="1:10" x14ac:dyDescent="0.2">
      <c r="A6" s="22" t="str">
        <f t="shared" si="0"/>
        <v>2504316</v>
      </c>
      <c r="B6" s="23" t="s">
        <v>563</v>
      </c>
      <c r="C6" s="22">
        <f>VLOOKUP(B6,sihms,2,0)</f>
        <v>8</v>
      </c>
      <c r="D6" s="24">
        <f>VLOOKUP(B6,sihms,3,0)</f>
        <v>62062.75</v>
      </c>
      <c r="E6" s="25">
        <f t="shared" si="1"/>
        <v>8</v>
      </c>
      <c r="F6" s="26">
        <f>VLOOKUP(B6,prems,30,0)</f>
        <v>749.68</v>
      </c>
      <c r="G6" s="25">
        <f t="shared" si="2"/>
        <v>8</v>
      </c>
      <c r="H6" s="26">
        <f>VLOOKUP(B6,pacms,9,0)</f>
        <v>3750</v>
      </c>
      <c r="I6" s="22">
        <f t="shared" si="3"/>
        <v>8</v>
      </c>
      <c r="J6" s="24">
        <f t="shared" si="4"/>
        <v>4499.68</v>
      </c>
    </row>
    <row r="7" spans="1:10" x14ac:dyDescent="0.2">
      <c r="A7" s="22" t="str">
        <f t="shared" si="0"/>
        <v>2521695</v>
      </c>
      <c r="B7" s="23" t="s">
        <v>279</v>
      </c>
      <c r="C7" s="22">
        <f>VLOOKUP(B7,sihms,2,0)</f>
        <v>4</v>
      </c>
      <c r="D7" s="24">
        <f>VLOOKUP(B7,sihms,3,0)</f>
        <v>29471.91</v>
      </c>
      <c r="E7" s="25">
        <f t="shared" si="1"/>
        <v>4</v>
      </c>
      <c r="F7" s="26">
        <f>VLOOKUP(B7,prems,30,0)</f>
        <v>0</v>
      </c>
      <c r="G7" s="25">
        <f t="shared" si="2"/>
        <v>4</v>
      </c>
      <c r="H7" s="26">
        <f>VLOOKUP(B7,pacms,9,0)</f>
        <v>2000</v>
      </c>
      <c r="I7" s="22">
        <f t="shared" si="3"/>
        <v>4</v>
      </c>
      <c r="J7" s="24">
        <f t="shared" si="4"/>
        <v>2000</v>
      </c>
    </row>
    <row r="8" spans="1:10" x14ac:dyDescent="0.2">
      <c r="A8" s="22" t="str">
        <f t="shared" si="0"/>
        <v>2521792</v>
      </c>
      <c r="B8" s="23" t="s">
        <v>282</v>
      </c>
      <c r="C8" s="22">
        <f>VLOOKUP(B8,sihms,2,0)</f>
        <v>2</v>
      </c>
      <c r="D8" s="24">
        <f>VLOOKUP(B8,sihms,3,0)</f>
        <v>891.25</v>
      </c>
      <c r="E8" s="25">
        <f t="shared" si="1"/>
        <v>2</v>
      </c>
      <c r="F8" s="26">
        <f>VLOOKUP(B8,prems,30,0)</f>
        <v>275.77</v>
      </c>
      <c r="G8" s="25">
        <f t="shared" si="2"/>
        <v>2</v>
      </c>
      <c r="H8" s="26">
        <f>VLOOKUP(B8,pacms,9,0)</f>
        <v>500</v>
      </c>
      <c r="I8" s="22">
        <f t="shared" si="3"/>
        <v>2</v>
      </c>
      <c r="J8" s="24">
        <f t="shared" si="4"/>
        <v>775.77</v>
      </c>
    </row>
    <row r="9" spans="1:10" x14ac:dyDescent="0.2">
      <c r="A9" s="22" t="str">
        <f t="shared" si="0"/>
        <v>2522209</v>
      </c>
      <c r="B9" s="23" t="s">
        <v>288</v>
      </c>
      <c r="C9" s="22">
        <f>VLOOKUP(B9,sihms,2,0)</f>
        <v>26</v>
      </c>
      <c r="D9" s="24">
        <f>VLOOKUP(B9,sihms,3,0)</f>
        <v>24606.82</v>
      </c>
      <c r="E9" s="25">
        <f t="shared" si="1"/>
        <v>26</v>
      </c>
      <c r="F9" s="26">
        <f>VLOOKUP(B9,prems,30,0)</f>
        <v>4536.42</v>
      </c>
      <c r="G9" s="25">
        <f t="shared" si="2"/>
        <v>26</v>
      </c>
      <c r="H9" s="26">
        <f>VLOOKUP(B9,pacms,9,0)</f>
        <v>8750</v>
      </c>
      <c r="I9" s="22">
        <f t="shared" si="3"/>
        <v>26</v>
      </c>
      <c r="J9" s="24">
        <f t="shared" si="4"/>
        <v>13286.42</v>
      </c>
    </row>
    <row r="10" spans="1:10" x14ac:dyDescent="0.2">
      <c r="A10" s="22" t="str">
        <f t="shared" si="0"/>
        <v>2537788</v>
      </c>
      <c r="B10" s="23" t="s">
        <v>306</v>
      </c>
      <c r="C10" s="22">
        <f>VLOOKUP(B10,sihms,2,0)</f>
        <v>3</v>
      </c>
      <c r="D10" s="24">
        <f>VLOOKUP(B10,sihms,3,0)</f>
        <v>2620.21</v>
      </c>
      <c r="E10" s="25">
        <f t="shared" si="1"/>
        <v>3</v>
      </c>
      <c r="F10" s="26">
        <f>VLOOKUP(B10,prems,30,0)</f>
        <v>0</v>
      </c>
      <c r="G10" s="25">
        <f t="shared" si="2"/>
        <v>3</v>
      </c>
      <c r="H10" s="26">
        <f>VLOOKUP(B10,pacms,9,0)</f>
        <v>1500</v>
      </c>
      <c r="I10" s="22">
        <f t="shared" si="3"/>
        <v>3</v>
      </c>
      <c r="J10" s="24">
        <f t="shared" si="4"/>
        <v>1500</v>
      </c>
    </row>
    <row r="11" spans="1:10" x14ac:dyDescent="0.2">
      <c r="A11" s="22" t="str">
        <f t="shared" si="0"/>
        <v>2555840</v>
      </c>
      <c r="B11" s="23" t="s">
        <v>361</v>
      </c>
      <c r="C11" s="22">
        <f>VLOOKUP(B11,sihms,2,0)</f>
        <v>1</v>
      </c>
      <c r="D11" s="24">
        <f>VLOOKUP(B11,sihms,3,0)</f>
        <v>303.32</v>
      </c>
      <c r="E11" s="25">
        <f t="shared" si="1"/>
        <v>1</v>
      </c>
      <c r="F11" s="26">
        <f>VLOOKUP(B11,prems,30,0)</f>
        <v>248.34</v>
      </c>
      <c r="G11" s="25">
        <f t="shared" si="2"/>
        <v>1</v>
      </c>
      <c r="H11" s="26">
        <f>VLOOKUP(B11,pacms,9,0)</f>
        <v>500</v>
      </c>
      <c r="I11" s="22">
        <f t="shared" si="3"/>
        <v>1</v>
      </c>
      <c r="J11" s="24">
        <f t="shared" si="4"/>
        <v>748.34</v>
      </c>
    </row>
    <row r="12" spans="1:10" x14ac:dyDescent="0.2">
      <c r="A12" s="22" t="str">
        <f t="shared" si="0"/>
        <v>2558246</v>
      </c>
      <c r="B12" s="23" t="s">
        <v>370</v>
      </c>
      <c r="C12" s="22">
        <f>VLOOKUP(B12,sihms,2,0)</f>
        <v>32</v>
      </c>
      <c r="D12" s="24">
        <f>VLOOKUP(B12,sihms,3,0)</f>
        <v>47006.69</v>
      </c>
      <c r="E12" s="25">
        <f t="shared" si="1"/>
        <v>32</v>
      </c>
      <c r="F12" s="26">
        <f>VLOOKUP(B12,prems,30,0)</f>
        <v>1701.8500000000001</v>
      </c>
      <c r="G12" s="25">
        <f t="shared" si="2"/>
        <v>32</v>
      </c>
      <c r="H12" s="26">
        <f>VLOOKUP(B12,pacms,9,0)</f>
        <v>9500</v>
      </c>
      <c r="I12" s="22">
        <f t="shared" si="3"/>
        <v>32</v>
      </c>
      <c r="J12" s="24">
        <f t="shared" si="4"/>
        <v>11201.85</v>
      </c>
    </row>
    <row r="13" spans="1:10" x14ac:dyDescent="0.2">
      <c r="A13" s="22" t="str">
        <f t="shared" si="0"/>
        <v>2558254</v>
      </c>
      <c r="B13" s="23" t="s">
        <v>372</v>
      </c>
      <c r="C13" s="22">
        <f>VLOOKUP(B13,sihms,2,0)</f>
        <v>1</v>
      </c>
      <c r="D13" s="24">
        <f>VLOOKUP(B13,sihms,3,0)</f>
        <v>3951.32</v>
      </c>
      <c r="E13" s="25">
        <f t="shared" si="1"/>
        <v>1</v>
      </c>
      <c r="F13" s="26">
        <f>VLOOKUP(B13,prems,30,0)</f>
        <v>0</v>
      </c>
      <c r="G13" s="25">
        <f t="shared" si="2"/>
        <v>1</v>
      </c>
      <c r="H13" s="26">
        <f>VLOOKUP(B13,pacms,9,0)</f>
        <v>250</v>
      </c>
      <c r="I13" s="22">
        <f t="shared" si="3"/>
        <v>1</v>
      </c>
      <c r="J13" s="24">
        <f t="shared" si="4"/>
        <v>250</v>
      </c>
    </row>
    <row r="14" spans="1:10" x14ac:dyDescent="0.2">
      <c r="A14" s="22" t="str">
        <f t="shared" si="0"/>
        <v>2568713</v>
      </c>
      <c r="B14" s="23" t="s">
        <v>380</v>
      </c>
      <c r="C14" s="22">
        <f>VLOOKUP(B14,sihms,2,0)</f>
        <v>4</v>
      </c>
      <c r="D14" s="24">
        <f>VLOOKUP(B14,sihms,3,0)</f>
        <v>5088.13</v>
      </c>
      <c r="E14" s="25">
        <f t="shared" si="1"/>
        <v>4</v>
      </c>
      <c r="F14" s="26">
        <f>VLOOKUP(B14,prems,30,0)</f>
        <v>65.010000000000005</v>
      </c>
      <c r="G14" s="25">
        <f t="shared" si="2"/>
        <v>4</v>
      </c>
      <c r="H14" s="26">
        <f>VLOOKUP(B14,pacms,9,0)</f>
        <v>1000</v>
      </c>
      <c r="I14" s="22">
        <f t="shared" si="3"/>
        <v>4</v>
      </c>
      <c r="J14" s="24">
        <f t="shared" si="4"/>
        <v>1065.01</v>
      </c>
    </row>
    <row r="15" spans="1:10" x14ac:dyDescent="0.2">
      <c r="A15" s="22" t="str">
        <f t="shared" si="0"/>
        <v>2662914</v>
      </c>
      <c r="B15" s="23" t="s">
        <v>564</v>
      </c>
      <c r="C15" s="22">
        <f>VLOOKUP(B15,sihms,2,0)</f>
        <v>6</v>
      </c>
      <c r="D15" s="24">
        <f>VLOOKUP(B15,sihms,3,0)</f>
        <v>4901.37</v>
      </c>
      <c r="E15" s="25">
        <f t="shared" si="1"/>
        <v>6</v>
      </c>
      <c r="F15" s="26">
        <f>VLOOKUP(B15,prems,30,0)</f>
        <v>834.78</v>
      </c>
      <c r="G15" s="25">
        <f t="shared" si="2"/>
        <v>6</v>
      </c>
      <c r="H15" s="26">
        <f>VLOOKUP(B15,pacms,9,0)</f>
        <v>2250</v>
      </c>
      <c r="I15" s="22">
        <f t="shared" si="3"/>
        <v>6</v>
      </c>
      <c r="J15" s="24">
        <f t="shared" si="4"/>
        <v>3084.7799999999997</v>
      </c>
    </row>
    <row r="16" spans="1:10" x14ac:dyDescent="0.2">
      <c r="A16" s="22" t="str">
        <f t="shared" si="0"/>
        <v>2691485</v>
      </c>
      <c r="B16" s="23" t="s">
        <v>449</v>
      </c>
      <c r="C16" s="22">
        <f>VLOOKUP(B16,sihms,2,0)</f>
        <v>2</v>
      </c>
      <c r="D16" s="24">
        <f>VLOOKUP(B16,sihms,3,0)</f>
        <v>2437.14</v>
      </c>
      <c r="E16" s="25">
        <f t="shared" si="1"/>
        <v>2</v>
      </c>
      <c r="F16" s="26">
        <f>VLOOKUP(B16,prems,30,0)</f>
        <v>0</v>
      </c>
      <c r="G16" s="25">
        <f t="shared" si="2"/>
        <v>2</v>
      </c>
      <c r="H16" s="26">
        <f>VLOOKUP(B16,pacms,9,0)</f>
        <v>750</v>
      </c>
      <c r="I16" s="22">
        <f t="shared" si="3"/>
        <v>2</v>
      </c>
      <c r="J16" s="24">
        <f t="shared" si="4"/>
        <v>750</v>
      </c>
    </row>
    <row r="17" spans="1:10" x14ac:dyDescent="0.2">
      <c r="A17" s="22" t="str">
        <f t="shared" si="0"/>
        <v>6854729</v>
      </c>
      <c r="B17" s="23" t="s">
        <v>518</v>
      </c>
      <c r="C17" s="22">
        <f>VLOOKUP(B17,sihms,2,0)</f>
        <v>12</v>
      </c>
      <c r="D17" s="24">
        <f>VLOOKUP(B17,sihms,3,0)</f>
        <v>6232.46</v>
      </c>
      <c r="E17" s="25">
        <f t="shared" si="1"/>
        <v>12</v>
      </c>
      <c r="F17" s="26">
        <f>VLOOKUP(B17,prems,30,0)</f>
        <v>3739.3699999999994</v>
      </c>
      <c r="G17" s="25">
        <f t="shared" si="2"/>
        <v>12</v>
      </c>
      <c r="H17" s="26">
        <f>VLOOKUP(B17,pacms,9,0)</f>
        <v>5500</v>
      </c>
      <c r="I17" s="22">
        <f t="shared" si="3"/>
        <v>12</v>
      </c>
      <c r="J17" s="24">
        <f t="shared" si="4"/>
        <v>9239.369999999999</v>
      </c>
    </row>
    <row r="18" spans="1:10" x14ac:dyDescent="0.2">
      <c r="A18" s="22" t="str">
        <f t="shared" si="0"/>
        <v>7286082</v>
      </c>
      <c r="B18" s="23" t="s">
        <v>527</v>
      </c>
      <c r="C18" s="22">
        <f>VLOOKUP(B18,sihms,2,0)</f>
        <v>3</v>
      </c>
      <c r="D18" s="24">
        <f>VLOOKUP(B18,sihms,3,0)</f>
        <v>4122.99</v>
      </c>
      <c r="E18" s="25">
        <f t="shared" si="1"/>
        <v>3</v>
      </c>
      <c r="F18" s="26">
        <f>VLOOKUP(B18,prems,30,0)</f>
        <v>0</v>
      </c>
      <c r="G18" s="25">
        <f t="shared" si="2"/>
        <v>3</v>
      </c>
      <c r="H18" s="26">
        <f>VLOOKUP(B18,pacms,9,0)</f>
        <v>1000</v>
      </c>
      <c r="I18" s="22">
        <f t="shared" si="3"/>
        <v>3</v>
      </c>
      <c r="J18" s="24">
        <f t="shared" si="4"/>
        <v>1000</v>
      </c>
    </row>
    <row r="19" spans="1:10" x14ac:dyDescent="0.2">
      <c r="A19" s="22" t="str">
        <f t="shared" si="0"/>
        <v>7486596</v>
      </c>
      <c r="B19" s="23" t="s">
        <v>565</v>
      </c>
      <c r="C19" s="22">
        <f>VLOOKUP(B19,sihms,2,0)</f>
        <v>36</v>
      </c>
      <c r="D19" s="24">
        <f>VLOOKUP(B19,sihms,3,0)</f>
        <v>24466.04</v>
      </c>
      <c r="E19" s="25">
        <f t="shared" si="1"/>
        <v>36</v>
      </c>
      <c r="F19" s="26">
        <f>VLOOKUP(B19,prems,30,0)</f>
        <v>2507.42</v>
      </c>
      <c r="G19" s="25">
        <f t="shared" si="2"/>
        <v>36</v>
      </c>
      <c r="H19" s="26">
        <f>VLOOKUP(B19,pacms,9,0)</f>
        <v>9850</v>
      </c>
      <c r="I19" s="22">
        <f t="shared" si="3"/>
        <v>36</v>
      </c>
      <c r="J19" s="24">
        <f t="shared" si="4"/>
        <v>12357.42</v>
      </c>
    </row>
    <row r="20" spans="1:10" x14ac:dyDescent="0.2">
      <c r="A20" s="22"/>
      <c r="B20" s="27" t="s">
        <v>609</v>
      </c>
      <c r="C20" s="22">
        <f t="shared" ref="C20:I20" si="5">SUM(C4:C19)</f>
        <v>156</v>
      </c>
      <c r="D20" s="24">
        <f t="shared" si="5"/>
        <v>229187.91000000003</v>
      </c>
      <c r="E20" s="25">
        <f t="shared" si="5"/>
        <v>156</v>
      </c>
      <c r="F20" s="26">
        <f t="shared" si="5"/>
        <v>17527.010000000002</v>
      </c>
      <c r="G20" s="25">
        <f t="shared" si="5"/>
        <v>156</v>
      </c>
      <c r="H20" s="26">
        <f t="shared" si="5"/>
        <v>53400</v>
      </c>
      <c r="I20" s="22">
        <f t="shared" si="5"/>
        <v>156</v>
      </c>
      <c r="J20" s="28">
        <f t="shared" si="4"/>
        <v>70927.010000000009</v>
      </c>
    </row>
  </sheetData>
  <mergeCells count="5">
    <mergeCell ref="A1:J1"/>
    <mergeCell ref="C2:D2"/>
    <mergeCell ref="E2:F2"/>
    <mergeCell ref="G2:H2"/>
    <mergeCell ref="I2:J2"/>
  </mergeCells>
  <pageMargins left="0.78749999999999998" right="0.78749999999999998" top="1.05277777777778" bottom="1.05277777777778" header="0.78749999999999998" footer="0.78749999999999998"/>
  <pageSetup paperSize="9" scale="85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bsih</vt:lpstr>
      <vt:lpstr>SIH MS</vt:lpstr>
      <vt:lpstr>Prêmios</vt:lpstr>
      <vt:lpstr>Pacotes</vt:lpstr>
      <vt:lpstr>Total</vt:lpstr>
      <vt:lpstr>bsih</vt:lpstr>
      <vt:lpstr>pacms</vt:lpstr>
      <vt:lpstr>prems</vt:lpstr>
      <vt:lpstr>sihms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12</cp:revision>
  <cp:lastPrinted>2024-03-25T11:18:31Z</cp:lastPrinted>
  <dcterms:created xsi:type="dcterms:W3CDTF">2024-03-25T10:07:45Z</dcterms:created>
  <dcterms:modified xsi:type="dcterms:W3CDTF">2024-08-02T16:54:32Z</dcterms:modified>
  <dc:language>pt-BR</dc:language>
</cp:coreProperties>
</file>