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1038b85d063bae/Documents/Grace/CIRURGIAS ELETIVAS 2020/"/>
    </mc:Choice>
  </mc:AlternateContent>
  <xr:revisionPtr revIDLastSave="78" documentId="8_{B45A3FCA-8D72-46A7-A199-786F5F49AF9F}" xr6:coauthVersionLast="45" xr6:coauthVersionMax="45" xr10:uidLastSave="{791B99F1-1407-4CF1-9BCF-AA77657CE4E4}"/>
  <bookViews>
    <workbookView xWindow="-108" yWindow="-108" windowWidth="23256" windowHeight="12576" xr2:uid="{AFCF9623-A589-48DC-A9D3-8B95363E8668}"/>
  </bookViews>
  <sheets>
    <sheet name="MÊS DELIBERAÇÃO" sheetId="10" r:id="rId1"/>
  </sheets>
  <definedNames>
    <definedName name="_xlnm.Print_Titles" localSheetId="0">'MÊS DELIBERAÇÃO'!$1:$8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92" i="10" l="1"/>
  <c r="V192" i="10"/>
  <c r="T192" i="10"/>
  <c r="S192" i="10"/>
  <c r="K192" i="10"/>
  <c r="J192" i="10"/>
  <c r="H192" i="10"/>
  <c r="G192" i="10"/>
  <c r="W134" i="10"/>
  <c r="V134" i="10"/>
  <c r="T134" i="10"/>
  <c r="S134" i="10"/>
  <c r="K134" i="10"/>
  <c r="J134" i="10"/>
  <c r="H134" i="10"/>
  <c r="G134" i="10"/>
  <c r="W110" i="10"/>
  <c r="W194" i="10" s="1"/>
  <c r="V110" i="10"/>
  <c r="V194" i="10" s="1"/>
  <c r="T110" i="10"/>
  <c r="T194" i="10" s="1"/>
  <c r="S110" i="10"/>
  <c r="K110" i="10"/>
  <c r="K194" i="10" s="1"/>
  <c r="J110" i="10"/>
  <c r="J194" i="10" s="1"/>
  <c r="H110" i="10"/>
  <c r="H194" i="10" s="1"/>
  <c r="G110" i="10"/>
  <c r="G194" i="10" s="1"/>
  <c r="Q191" i="10"/>
  <c r="P191" i="10"/>
  <c r="N191" i="10"/>
  <c r="M191" i="10"/>
  <c r="Q190" i="10"/>
  <c r="P190" i="10"/>
  <c r="N190" i="10"/>
  <c r="M190" i="10"/>
  <c r="Q189" i="10"/>
  <c r="P189" i="10"/>
  <c r="N189" i="10"/>
  <c r="M189" i="10"/>
  <c r="Q188" i="10"/>
  <c r="P188" i="10"/>
  <c r="N188" i="10"/>
  <c r="M188" i="10"/>
  <c r="Q187" i="10"/>
  <c r="P187" i="10"/>
  <c r="N187" i="10"/>
  <c r="M187" i="10"/>
  <c r="Q186" i="10"/>
  <c r="P186" i="10"/>
  <c r="N186" i="10"/>
  <c r="M186" i="10"/>
  <c r="Q185" i="10"/>
  <c r="P185" i="10"/>
  <c r="N185" i="10"/>
  <c r="M185" i="10"/>
  <c r="Q184" i="10"/>
  <c r="P184" i="10"/>
  <c r="N184" i="10"/>
  <c r="M184" i="10"/>
  <c r="Q183" i="10"/>
  <c r="P183" i="10"/>
  <c r="N183" i="10"/>
  <c r="M183" i="10"/>
  <c r="Q182" i="10"/>
  <c r="P182" i="10"/>
  <c r="N182" i="10"/>
  <c r="M182" i="10"/>
  <c r="Q181" i="10"/>
  <c r="P181" i="10"/>
  <c r="N181" i="10"/>
  <c r="M181" i="10"/>
  <c r="Q180" i="10"/>
  <c r="P180" i="10"/>
  <c r="N180" i="10"/>
  <c r="M180" i="10"/>
  <c r="Q179" i="10"/>
  <c r="P179" i="10"/>
  <c r="N179" i="10"/>
  <c r="M179" i="10"/>
  <c r="Q178" i="10"/>
  <c r="P178" i="10"/>
  <c r="N178" i="10"/>
  <c r="M178" i="10"/>
  <c r="Q177" i="10"/>
  <c r="P177" i="10"/>
  <c r="N177" i="10"/>
  <c r="M177" i="10"/>
  <c r="Q176" i="10"/>
  <c r="P176" i="10"/>
  <c r="N176" i="10"/>
  <c r="M176" i="10"/>
  <c r="Q175" i="10"/>
  <c r="P175" i="10"/>
  <c r="N175" i="10"/>
  <c r="M175" i="10"/>
  <c r="Q174" i="10"/>
  <c r="P174" i="10"/>
  <c r="N174" i="10"/>
  <c r="M174" i="10"/>
  <c r="Q173" i="10"/>
  <c r="P173" i="10"/>
  <c r="N173" i="10"/>
  <c r="M173" i="10"/>
  <c r="Q172" i="10"/>
  <c r="P172" i="10"/>
  <c r="N172" i="10"/>
  <c r="M172" i="10"/>
  <c r="Q171" i="10"/>
  <c r="P171" i="10"/>
  <c r="N171" i="10"/>
  <c r="M171" i="10"/>
  <c r="Q170" i="10"/>
  <c r="P170" i="10"/>
  <c r="N170" i="10"/>
  <c r="M170" i="10"/>
  <c r="Q169" i="10"/>
  <c r="P169" i="10"/>
  <c r="N169" i="10"/>
  <c r="M169" i="10"/>
  <c r="Q168" i="10"/>
  <c r="P168" i="10"/>
  <c r="N168" i="10"/>
  <c r="M168" i="10"/>
  <c r="Q167" i="10"/>
  <c r="P167" i="10"/>
  <c r="N167" i="10"/>
  <c r="M167" i="10"/>
  <c r="Q166" i="10"/>
  <c r="P166" i="10"/>
  <c r="N166" i="10"/>
  <c r="M166" i="10"/>
  <c r="Q165" i="10"/>
  <c r="P165" i="10"/>
  <c r="N165" i="10"/>
  <c r="M165" i="10"/>
  <c r="Q164" i="10"/>
  <c r="P164" i="10"/>
  <c r="N164" i="10"/>
  <c r="M164" i="10"/>
  <c r="Q163" i="10"/>
  <c r="P163" i="10"/>
  <c r="N163" i="10"/>
  <c r="M163" i="10"/>
  <c r="Q162" i="10"/>
  <c r="P162" i="10"/>
  <c r="N162" i="10"/>
  <c r="M162" i="10"/>
  <c r="Q161" i="10"/>
  <c r="P161" i="10"/>
  <c r="N161" i="10"/>
  <c r="M161" i="10"/>
  <c r="Q160" i="10"/>
  <c r="P160" i="10"/>
  <c r="N160" i="10"/>
  <c r="M160" i="10"/>
  <c r="Q159" i="10"/>
  <c r="P159" i="10"/>
  <c r="N159" i="10"/>
  <c r="M159" i="10"/>
  <c r="Q158" i="10"/>
  <c r="P158" i="10"/>
  <c r="N158" i="10"/>
  <c r="M158" i="10"/>
  <c r="Q157" i="10"/>
  <c r="P157" i="10"/>
  <c r="N157" i="10"/>
  <c r="M157" i="10"/>
  <c r="Q156" i="10"/>
  <c r="P156" i="10"/>
  <c r="N156" i="10"/>
  <c r="M156" i="10"/>
  <c r="Q155" i="10"/>
  <c r="P155" i="10"/>
  <c r="N155" i="10"/>
  <c r="M155" i="10"/>
  <c r="Q154" i="10"/>
  <c r="P154" i="10"/>
  <c r="N154" i="10"/>
  <c r="M154" i="10"/>
  <c r="Q153" i="10"/>
  <c r="P153" i="10"/>
  <c r="N153" i="10"/>
  <c r="M153" i="10"/>
  <c r="Q152" i="10"/>
  <c r="P152" i="10"/>
  <c r="N152" i="10"/>
  <c r="M152" i="10"/>
  <c r="Q151" i="10"/>
  <c r="P151" i="10"/>
  <c r="N151" i="10"/>
  <c r="M151" i="10"/>
  <c r="Q150" i="10"/>
  <c r="P150" i="10"/>
  <c r="N150" i="10"/>
  <c r="M150" i="10"/>
  <c r="Q149" i="10"/>
  <c r="P149" i="10"/>
  <c r="N149" i="10"/>
  <c r="M149" i="10"/>
  <c r="Q148" i="10"/>
  <c r="P148" i="10"/>
  <c r="N148" i="10"/>
  <c r="M148" i="10"/>
  <c r="Q147" i="10"/>
  <c r="P147" i="10"/>
  <c r="N147" i="10"/>
  <c r="M147" i="10"/>
  <c r="Q146" i="10"/>
  <c r="P146" i="10"/>
  <c r="N146" i="10"/>
  <c r="M146" i="10"/>
  <c r="Q145" i="10"/>
  <c r="P145" i="10"/>
  <c r="N145" i="10"/>
  <c r="M145" i="10"/>
  <c r="Q144" i="10"/>
  <c r="P144" i="10"/>
  <c r="N144" i="10"/>
  <c r="M144" i="10"/>
  <c r="Q143" i="10"/>
  <c r="P143" i="10"/>
  <c r="N143" i="10"/>
  <c r="M143" i="10"/>
  <c r="Q142" i="10"/>
  <c r="P142" i="10"/>
  <c r="N142" i="10"/>
  <c r="M142" i="10"/>
  <c r="Q141" i="10"/>
  <c r="P141" i="10"/>
  <c r="N141" i="10"/>
  <c r="M141" i="10"/>
  <c r="Q140" i="10"/>
  <c r="P140" i="10"/>
  <c r="N140" i="10"/>
  <c r="M140" i="10"/>
  <c r="Q139" i="10"/>
  <c r="P139" i="10"/>
  <c r="N139" i="10"/>
  <c r="M139" i="10"/>
  <c r="Q138" i="10"/>
  <c r="Q192" i="10" s="1"/>
  <c r="P138" i="10"/>
  <c r="P192" i="10" s="1"/>
  <c r="N138" i="10"/>
  <c r="M138" i="10"/>
  <c r="M192" i="10" s="1"/>
  <c r="Q133" i="10"/>
  <c r="P133" i="10"/>
  <c r="N133" i="10"/>
  <c r="M133" i="10"/>
  <c r="Q132" i="10"/>
  <c r="P132" i="10"/>
  <c r="N132" i="10"/>
  <c r="M132" i="10"/>
  <c r="Q131" i="10"/>
  <c r="P131" i="10"/>
  <c r="N131" i="10"/>
  <c r="M131" i="10"/>
  <c r="Q130" i="10"/>
  <c r="P130" i="10"/>
  <c r="N130" i="10"/>
  <c r="M130" i="10"/>
  <c r="Q129" i="10"/>
  <c r="P129" i="10"/>
  <c r="N129" i="10"/>
  <c r="M129" i="10"/>
  <c r="Q128" i="10"/>
  <c r="P128" i="10"/>
  <c r="N128" i="10"/>
  <c r="M128" i="10"/>
  <c r="Q127" i="10"/>
  <c r="P127" i="10"/>
  <c r="N127" i="10"/>
  <c r="M127" i="10"/>
  <c r="Q126" i="10"/>
  <c r="P126" i="10"/>
  <c r="N126" i="10"/>
  <c r="M126" i="10"/>
  <c r="Q125" i="10"/>
  <c r="P125" i="10"/>
  <c r="N125" i="10"/>
  <c r="M125" i="10"/>
  <c r="Q124" i="10"/>
  <c r="P124" i="10"/>
  <c r="N124" i="10"/>
  <c r="M124" i="10"/>
  <c r="Q123" i="10"/>
  <c r="P123" i="10"/>
  <c r="N123" i="10"/>
  <c r="M123" i="10"/>
  <c r="Q122" i="10"/>
  <c r="P122" i="10"/>
  <c r="N122" i="10"/>
  <c r="M122" i="10"/>
  <c r="Q121" i="10"/>
  <c r="P121" i="10"/>
  <c r="N121" i="10"/>
  <c r="M121" i="10"/>
  <c r="Q120" i="10"/>
  <c r="P120" i="10"/>
  <c r="N120" i="10"/>
  <c r="M120" i="10"/>
  <c r="Q119" i="10"/>
  <c r="P119" i="10"/>
  <c r="N119" i="10"/>
  <c r="M119" i="10"/>
  <c r="Q118" i="10"/>
  <c r="P118" i="10"/>
  <c r="N118" i="10"/>
  <c r="M118" i="10"/>
  <c r="Q117" i="10"/>
  <c r="P117" i="10"/>
  <c r="N117" i="10"/>
  <c r="M117" i="10"/>
  <c r="Q116" i="10"/>
  <c r="P116" i="10"/>
  <c r="N116" i="10"/>
  <c r="M116" i="10"/>
  <c r="Q115" i="10"/>
  <c r="P115" i="10"/>
  <c r="N115" i="10"/>
  <c r="M115" i="10"/>
  <c r="Q114" i="10"/>
  <c r="Q134" i="10" s="1"/>
  <c r="P114" i="10"/>
  <c r="P134" i="10" s="1"/>
  <c r="N114" i="10"/>
  <c r="N134" i="10" s="1"/>
  <c r="M114" i="10"/>
  <c r="M134" i="10" s="1"/>
  <c r="Q109" i="10"/>
  <c r="P109" i="10"/>
  <c r="N109" i="10"/>
  <c r="M109" i="10"/>
  <c r="Q108" i="10"/>
  <c r="P108" i="10"/>
  <c r="N108" i="10"/>
  <c r="M108" i="10"/>
  <c r="Q107" i="10"/>
  <c r="P107" i="10"/>
  <c r="N107" i="10"/>
  <c r="M107" i="10"/>
  <c r="Q106" i="10"/>
  <c r="P106" i="10"/>
  <c r="N106" i="10"/>
  <c r="M106" i="10"/>
  <c r="Q105" i="10"/>
  <c r="P105" i="10"/>
  <c r="N105" i="10"/>
  <c r="M105" i="10"/>
  <c r="Q104" i="10"/>
  <c r="P104" i="10"/>
  <c r="N104" i="10"/>
  <c r="M104" i="10"/>
  <c r="Q103" i="10"/>
  <c r="P103" i="10"/>
  <c r="N103" i="10"/>
  <c r="M103" i="10"/>
  <c r="Q102" i="10"/>
  <c r="P102" i="10"/>
  <c r="N102" i="10"/>
  <c r="M102" i="10"/>
  <c r="Q101" i="10"/>
  <c r="P101" i="10"/>
  <c r="N101" i="10"/>
  <c r="M101" i="10"/>
  <c r="Q100" i="10"/>
  <c r="P100" i="10"/>
  <c r="N100" i="10"/>
  <c r="M100" i="10"/>
  <c r="Q99" i="10"/>
  <c r="P99" i="10"/>
  <c r="N99" i="10"/>
  <c r="M99" i="10"/>
  <c r="Q98" i="10"/>
  <c r="P98" i="10"/>
  <c r="N98" i="10"/>
  <c r="M98" i="10"/>
  <c r="Q97" i="10"/>
  <c r="P97" i="10"/>
  <c r="N97" i="10"/>
  <c r="M97" i="10"/>
  <c r="Q96" i="10"/>
  <c r="P96" i="10"/>
  <c r="N96" i="10"/>
  <c r="M96" i="10"/>
  <c r="Q95" i="10"/>
  <c r="P95" i="10"/>
  <c r="N95" i="10"/>
  <c r="M95" i="10"/>
  <c r="Q94" i="10"/>
  <c r="P94" i="10"/>
  <c r="N94" i="10"/>
  <c r="M94" i="10"/>
  <c r="Q93" i="10"/>
  <c r="P93" i="10"/>
  <c r="N93" i="10"/>
  <c r="M93" i="10"/>
  <c r="Q92" i="10"/>
  <c r="P92" i="10"/>
  <c r="N92" i="10"/>
  <c r="M92" i="10"/>
  <c r="Q91" i="10"/>
  <c r="P91" i="10"/>
  <c r="N91" i="10"/>
  <c r="M91" i="10"/>
  <c r="Q90" i="10"/>
  <c r="P90" i="10"/>
  <c r="N90" i="10"/>
  <c r="M90" i="10"/>
  <c r="Q89" i="10"/>
  <c r="P89" i="10"/>
  <c r="N89" i="10"/>
  <c r="M89" i="10"/>
  <c r="Q88" i="10"/>
  <c r="P88" i="10"/>
  <c r="N88" i="10"/>
  <c r="M88" i="10"/>
  <c r="Q87" i="10"/>
  <c r="P87" i="10"/>
  <c r="N87" i="10"/>
  <c r="M87" i="10"/>
  <c r="Q86" i="10"/>
  <c r="P86" i="10"/>
  <c r="N86" i="10"/>
  <c r="M86" i="10"/>
  <c r="Q85" i="10"/>
  <c r="P85" i="10"/>
  <c r="N85" i="10"/>
  <c r="M85" i="10"/>
  <c r="Q84" i="10"/>
  <c r="P84" i="10"/>
  <c r="N84" i="10"/>
  <c r="M84" i="10"/>
  <c r="Q83" i="10"/>
  <c r="P83" i="10"/>
  <c r="N83" i="10"/>
  <c r="M83" i="10"/>
  <c r="Q82" i="10"/>
  <c r="P82" i="10"/>
  <c r="N82" i="10"/>
  <c r="M82" i="10"/>
  <c r="Q81" i="10"/>
  <c r="P81" i="10"/>
  <c r="N81" i="10"/>
  <c r="M81" i="10"/>
  <c r="Q80" i="10"/>
  <c r="P80" i="10"/>
  <c r="N80" i="10"/>
  <c r="M80" i="10"/>
  <c r="Q79" i="10"/>
  <c r="P79" i="10"/>
  <c r="N79" i="10"/>
  <c r="M79" i="10"/>
  <c r="Q78" i="10"/>
  <c r="P78" i="10"/>
  <c r="N78" i="10"/>
  <c r="M78" i="10"/>
  <c r="Q77" i="10"/>
  <c r="P77" i="10"/>
  <c r="N77" i="10"/>
  <c r="M77" i="10"/>
  <c r="Q76" i="10"/>
  <c r="P76" i="10"/>
  <c r="N76" i="10"/>
  <c r="M76" i="10"/>
  <c r="Q75" i="10"/>
  <c r="P75" i="10"/>
  <c r="N75" i="10"/>
  <c r="M75" i="10"/>
  <c r="Q74" i="10"/>
  <c r="P74" i="10"/>
  <c r="N74" i="10"/>
  <c r="M74" i="10"/>
  <c r="Q73" i="10"/>
  <c r="P73" i="10"/>
  <c r="N73" i="10"/>
  <c r="M73" i="10"/>
  <c r="Q72" i="10"/>
  <c r="P72" i="10"/>
  <c r="N72" i="10"/>
  <c r="M72" i="10"/>
  <c r="Q71" i="10"/>
  <c r="P71" i="10"/>
  <c r="N71" i="10"/>
  <c r="M71" i="10"/>
  <c r="Q70" i="10"/>
  <c r="P70" i="10"/>
  <c r="N70" i="10"/>
  <c r="M70" i="10"/>
  <c r="Q69" i="10"/>
  <c r="P69" i="10"/>
  <c r="N69" i="10"/>
  <c r="M69" i="10"/>
  <c r="Q68" i="10"/>
  <c r="P68" i="10"/>
  <c r="N68" i="10"/>
  <c r="M68" i="10"/>
  <c r="Q67" i="10"/>
  <c r="P67" i="10"/>
  <c r="N67" i="10"/>
  <c r="M67" i="10"/>
  <c r="Q66" i="10"/>
  <c r="P66" i="10"/>
  <c r="N66" i="10"/>
  <c r="M66" i="10"/>
  <c r="Q65" i="10"/>
  <c r="P65" i="10"/>
  <c r="N65" i="10"/>
  <c r="M65" i="10"/>
  <c r="Q64" i="10"/>
  <c r="P64" i="10"/>
  <c r="N64" i="10"/>
  <c r="M64" i="10"/>
  <c r="Q63" i="10"/>
  <c r="P63" i="10"/>
  <c r="N63" i="10"/>
  <c r="M63" i="10"/>
  <c r="Q62" i="10"/>
  <c r="P62" i="10"/>
  <c r="N62" i="10"/>
  <c r="M62" i="10"/>
  <c r="Q61" i="10"/>
  <c r="P61" i="10"/>
  <c r="N61" i="10"/>
  <c r="M61" i="10"/>
  <c r="Q60" i="10"/>
  <c r="P60" i="10"/>
  <c r="N60" i="10"/>
  <c r="M60" i="10"/>
  <c r="Q59" i="10"/>
  <c r="P59" i="10"/>
  <c r="N59" i="10"/>
  <c r="M59" i="10"/>
  <c r="Q58" i="10"/>
  <c r="P58" i="10"/>
  <c r="N58" i="10"/>
  <c r="M58" i="10"/>
  <c r="Q57" i="10"/>
  <c r="P57" i="10"/>
  <c r="N57" i="10"/>
  <c r="M57" i="10"/>
  <c r="Q56" i="10"/>
  <c r="P56" i="10"/>
  <c r="N56" i="10"/>
  <c r="M56" i="10"/>
  <c r="Q55" i="10"/>
  <c r="P55" i="10"/>
  <c r="N55" i="10"/>
  <c r="M55" i="10"/>
  <c r="Q54" i="10"/>
  <c r="P54" i="10"/>
  <c r="N54" i="10"/>
  <c r="M54" i="10"/>
  <c r="Q53" i="10"/>
  <c r="P53" i="10"/>
  <c r="N53" i="10"/>
  <c r="M53" i="10"/>
  <c r="Q52" i="10"/>
  <c r="P52" i="10"/>
  <c r="N52" i="10"/>
  <c r="M52" i="10"/>
  <c r="Q51" i="10"/>
  <c r="P51" i="10"/>
  <c r="N51" i="10"/>
  <c r="M51" i="10"/>
  <c r="Q50" i="10"/>
  <c r="P50" i="10"/>
  <c r="N50" i="10"/>
  <c r="M50" i="10"/>
  <c r="Q49" i="10"/>
  <c r="P49" i="10"/>
  <c r="N49" i="10"/>
  <c r="M49" i="10"/>
  <c r="Q48" i="10"/>
  <c r="P48" i="10"/>
  <c r="N48" i="10"/>
  <c r="M48" i="10"/>
  <c r="Q47" i="10"/>
  <c r="P47" i="10"/>
  <c r="N47" i="10"/>
  <c r="M47" i="10"/>
  <c r="Q46" i="10"/>
  <c r="P46" i="10"/>
  <c r="N46" i="10"/>
  <c r="M46" i="10"/>
  <c r="Q45" i="10"/>
  <c r="P45" i="10"/>
  <c r="N45" i="10"/>
  <c r="M45" i="10"/>
  <c r="Q44" i="10"/>
  <c r="P44" i="10"/>
  <c r="N44" i="10"/>
  <c r="M44" i="10"/>
  <c r="Q43" i="10"/>
  <c r="P43" i="10"/>
  <c r="N43" i="10"/>
  <c r="M43" i="10"/>
  <c r="Q42" i="10"/>
  <c r="P42" i="10"/>
  <c r="N42" i="10"/>
  <c r="M42" i="10"/>
  <c r="Q41" i="10"/>
  <c r="P41" i="10"/>
  <c r="N41" i="10"/>
  <c r="M41" i="10"/>
  <c r="Q40" i="10"/>
  <c r="P40" i="10"/>
  <c r="N40" i="10"/>
  <c r="M40" i="10"/>
  <c r="Q39" i="10"/>
  <c r="P39" i="10"/>
  <c r="N39" i="10"/>
  <c r="M39" i="10"/>
  <c r="Q38" i="10"/>
  <c r="P38" i="10"/>
  <c r="N38" i="10"/>
  <c r="M38" i="10"/>
  <c r="Q37" i="10"/>
  <c r="P37" i="10"/>
  <c r="N37" i="10"/>
  <c r="M37" i="10"/>
  <c r="Q36" i="10"/>
  <c r="P36" i="10"/>
  <c r="N36" i="10"/>
  <c r="M36" i="10"/>
  <c r="Q35" i="10"/>
  <c r="P35" i="10"/>
  <c r="N35" i="10"/>
  <c r="M35" i="10"/>
  <c r="Q34" i="10"/>
  <c r="P34" i="10"/>
  <c r="N34" i="10"/>
  <c r="M34" i="10"/>
  <c r="Q33" i="10"/>
  <c r="P33" i="10"/>
  <c r="N33" i="10"/>
  <c r="M33" i="10"/>
  <c r="Q32" i="10"/>
  <c r="P32" i="10"/>
  <c r="N32" i="10"/>
  <c r="M32" i="10"/>
  <c r="Q31" i="10"/>
  <c r="P31" i="10"/>
  <c r="N31" i="10"/>
  <c r="M31" i="10"/>
  <c r="Q30" i="10"/>
  <c r="P30" i="10"/>
  <c r="N30" i="10"/>
  <c r="M30" i="10"/>
  <c r="Q29" i="10"/>
  <c r="P29" i="10"/>
  <c r="N29" i="10"/>
  <c r="M29" i="10"/>
  <c r="Q28" i="10"/>
  <c r="P28" i="10"/>
  <c r="N28" i="10"/>
  <c r="M28" i="10"/>
  <c r="Q27" i="10"/>
  <c r="P27" i="10"/>
  <c r="N27" i="10"/>
  <c r="M27" i="10"/>
  <c r="Q26" i="10"/>
  <c r="P26" i="10"/>
  <c r="N26" i="10"/>
  <c r="M26" i="10"/>
  <c r="Q25" i="10"/>
  <c r="P25" i="10"/>
  <c r="N25" i="10"/>
  <c r="M25" i="10"/>
  <c r="Q24" i="10"/>
  <c r="P24" i="10"/>
  <c r="N24" i="10"/>
  <c r="M24" i="10"/>
  <c r="Q23" i="10"/>
  <c r="P23" i="10"/>
  <c r="N23" i="10"/>
  <c r="M23" i="10"/>
  <c r="Q22" i="10"/>
  <c r="P22" i="10"/>
  <c r="N22" i="10"/>
  <c r="M22" i="10"/>
  <c r="Q21" i="10"/>
  <c r="P21" i="10"/>
  <c r="N21" i="10"/>
  <c r="M21" i="10"/>
  <c r="Q20" i="10"/>
  <c r="P20" i="10"/>
  <c r="N20" i="10"/>
  <c r="M20" i="10"/>
  <c r="Q19" i="10"/>
  <c r="P19" i="10"/>
  <c r="N19" i="10"/>
  <c r="M19" i="10"/>
  <c r="Q18" i="10"/>
  <c r="P18" i="10"/>
  <c r="N18" i="10"/>
  <c r="M18" i="10"/>
  <c r="Q17" i="10"/>
  <c r="P17" i="10"/>
  <c r="N17" i="10"/>
  <c r="M17" i="10"/>
  <c r="Q16" i="10"/>
  <c r="P16" i="10"/>
  <c r="N16" i="10"/>
  <c r="M16" i="10"/>
  <c r="Q15" i="10"/>
  <c r="P15" i="10"/>
  <c r="N15" i="10"/>
  <c r="M15" i="10"/>
  <c r="Q14" i="10"/>
  <c r="P14" i="10"/>
  <c r="N14" i="10"/>
  <c r="M14" i="10"/>
  <c r="Q13" i="10"/>
  <c r="P13" i="10"/>
  <c r="N13" i="10"/>
  <c r="M13" i="10"/>
  <c r="Q12" i="10"/>
  <c r="P12" i="10"/>
  <c r="N12" i="10"/>
  <c r="M12" i="10"/>
  <c r="Q11" i="10"/>
  <c r="P11" i="10"/>
  <c r="N11" i="10"/>
  <c r="M11" i="10"/>
  <c r="Q10" i="10"/>
  <c r="P10" i="10"/>
  <c r="N10" i="10"/>
  <c r="M10" i="10"/>
  <c r="Q9" i="10"/>
  <c r="Q110" i="10" s="1"/>
  <c r="Q194" i="10" s="1"/>
  <c r="P9" i="10"/>
  <c r="P110" i="10" s="1"/>
  <c r="P194" i="10" s="1"/>
  <c r="N9" i="10"/>
  <c r="N110" i="10" s="1"/>
  <c r="M9" i="10"/>
  <c r="M110" i="10" s="1"/>
  <c r="M194" i="10" s="1"/>
  <c r="S194" i="10" l="1"/>
  <c r="N192" i="10"/>
  <c r="N194" i="10" s="1"/>
</calcChain>
</file>

<file path=xl/sharedStrings.xml><?xml version="1.0" encoding="utf-8"?>
<sst xmlns="http://schemas.openxmlformats.org/spreadsheetml/2006/main" count="598" uniqueCount="338">
  <si>
    <t>FLORIANOPOLIS</t>
  </si>
  <si>
    <t>TIMBE DO SUL</t>
  </si>
  <si>
    <t>JACINTO MACHADO</t>
  </si>
  <si>
    <t>LUZERNA</t>
  </si>
  <si>
    <t>ANITA GARIBALDI</t>
  </si>
  <si>
    <t>OTACILIO COSTA</t>
  </si>
  <si>
    <t>SAO JOAQUIM</t>
  </si>
  <si>
    <t>PONTE ALTA</t>
  </si>
  <si>
    <t>URUBICI</t>
  </si>
  <si>
    <t>CACADOR</t>
  </si>
  <si>
    <t>CURITIBANOS</t>
  </si>
  <si>
    <t>VIDEIRA</t>
  </si>
  <si>
    <t>SALTO VELOSO</t>
  </si>
  <si>
    <t>SANTA CECILIA</t>
  </si>
  <si>
    <t>ARROIO TRINTA</t>
  </si>
  <si>
    <t>SAO PEDRO DE ALCANTARA</t>
  </si>
  <si>
    <t>SAO JOSE</t>
  </si>
  <si>
    <t>TURVO</t>
  </si>
  <si>
    <t>MELEIRO</t>
  </si>
  <si>
    <t>PRAIA GRANDE</t>
  </si>
  <si>
    <t>AGROLANDIA</t>
  </si>
  <si>
    <t>VIDAL RAMOS</t>
  </si>
  <si>
    <t>POUSO REDONDO</t>
  </si>
  <si>
    <t>PRESIDENTE GETULIO</t>
  </si>
  <si>
    <t>TROMBUDO CENTRAL</t>
  </si>
  <si>
    <t>RIO DO CAMPO</t>
  </si>
  <si>
    <t>TAIO</t>
  </si>
  <si>
    <t>SALETE</t>
  </si>
  <si>
    <t>ITUPORANGA</t>
  </si>
  <si>
    <t>PETROLANDIA</t>
  </si>
  <si>
    <t>MONDAI</t>
  </si>
  <si>
    <t>GUARACIABA</t>
  </si>
  <si>
    <t>TUNAPOLIS</t>
  </si>
  <si>
    <t>SAO JOAO DO OESTE</t>
  </si>
  <si>
    <t>GUARUJA DO SUL</t>
  </si>
  <si>
    <t>IPORA DO OESTE</t>
  </si>
  <si>
    <t>PALMA SOLA</t>
  </si>
  <si>
    <t>SAO JOSE DO CEDRO</t>
  </si>
  <si>
    <t>DESCANSO</t>
  </si>
  <si>
    <t>PAPANDUVA</t>
  </si>
  <si>
    <t>MAFRA</t>
  </si>
  <si>
    <t>CAMPOS NOVOS</t>
  </si>
  <si>
    <t>IBICARE</t>
  </si>
  <si>
    <t>AGUA DOCE</t>
  </si>
  <si>
    <t>CAPINZAL</t>
  </si>
  <si>
    <t>IMBITUBA</t>
  </si>
  <si>
    <t>RIO FORTUNA</t>
  </si>
  <si>
    <t>ABELARDO LUZ</t>
  </si>
  <si>
    <t>PONTE SERRADA</t>
  </si>
  <si>
    <t>VARGEAO</t>
  </si>
  <si>
    <t>XANXERE</t>
  </si>
  <si>
    <t>XAXIM</t>
  </si>
  <si>
    <t>SANTO AMARO DA IMPERATRIZ</t>
  </si>
  <si>
    <t>ANGELINA</t>
  </si>
  <si>
    <t>ALFREDO WAGNER</t>
  </si>
  <si>
    <t>MORRO DA FUMACA</t>
  </si>
  <si>
    <t>ICARA</t>
  </si>
  <si>
    <t>TUBARAO</t>
  </si>
  <si>
    <t>POMERODE</t>
  </si>
  <si>
    <t>TIMBO</t>
  </si>
  <si>
    <t>PINHALZINHO</t>
  </si>
  <si>
    <t>CAMPO ERE</t>
  </si>
  <si>
    <t>CORONEL FREITAS</t>
  </si>
  <si>
    <t>CAIBI</t>
  </si>
  <si>
    <t>NOVA ERECHIM</t>
  </si>
  <si>
    <t>MARAVILHA</t>
  </si>
  <si>
    <t>SAUDADES</t>
  </si>
  <si>
    <t>SAO CARLOS</t>
  </si>
  <si>
    <t>PORTO UNIAO</t>
  </si>
  <si>
    <t>SAO MARTINHO</t>
  </si>
  <si>
    <t>ARMAZEM</t>
  </si>
  <si>
    <t>JAGUARUNA</t>
  </si>
  <si>
    <t>MODELO</t>
  </si>
  <si>
    <t>SAO LOURENCO DO OESTE</t>
  </si>
  <si>
    <t>CAXAMBU DO SUL</t>
  </si>
  <si>
    <t>IRANI</t>
  </si>
  <si>
    <t>JOACABA</t>
  </si>
  <si>
    <t>CRICIUMA</t>
  </si>
  <si>
    <t>SAO BONIFACIO</t>
  </si>
  <si>
    <t>TIJUCAS</t>
  </si>
  <si>
    <t>CUNHA PORA</t>
  </si>
  <si>
    <t>FAXINAL DOS GUEDES</t>
  </si>
  <si>
    <t>MONTE CASTELO</t>
  </si>
  <si>
    <t>PALMITOS</t>
  </si>
  <si>
    <t>CAMPO ALEGRE</t>
  </si>
  <si>
    <t>BOM RETIRO</t>
  </si>
  <si>
    <t>BRACO DO NORTE</t>
  </si>
  <si>
    <t>XAVANTINA</t>
  </si>
  <si>
    <t>SOMBRIO</t>
  </si>
  <si>
    <t>PERITIBA</t>
  </si>
  <si>
    <t>PENHA</t>
  </si>
  <si>
    <t>CAMPO BELO DO SUL</t>
  </si>
  <si>
    <t>ARABUTA</t>
  </si>
  <si>
    <t>IPIRA</t>
  </si>
  <si>
    <t>ARARANGUA</t>
  </si>
  <si>
    <t>NOVA VENEZA</t>
  </si>
  <si>
    <t>ITA</t>
  </si>
  <si>
    <t>ANITAPOLIS</t>
  </si>
  <si>
    <t>LEBON REGIS</t>
  </si>
  <si>
    <t>LINDOIA DO SUL</t>
  </si>
  <si>
    <t>IBIRAMA</t>
  </si>
  <si>
    <t>TREZE DE MAIO</t>
  </si>
  <si>
    <t>ITAPIRANGA</t>
  </si>
  <si>
    <t>IPUMIRIM</t>
  </si>
  <si>
    <t>RIO DOS CEDROS</t>
  </si>
  <si>
    <t>SAO MIGUEL DO OESTE</t>
  </si>
  <si>
    <t>FRAIBURGO</t>
  </si>
  <si>
    <t>HOSPITAL SANTA TERESINHA</t>
  </si>
  <si>
    <t>MATERNIDADE CARMELA DUTRA</t>
  </si>
  <si>
    <t>HOSPITAL DE FLORIANOPOLIS</t>
  </si>
  <si>
    <t>CEPONSC</t>
  </si>
  <si>
    <t>HOSPITAL SANTO ANTONIO IMAS</t>
  </si>
  <si>
    <t>HOSPITAL SAO ROQUE</t>
  </si>
  <si>
    <t>HOSPITAL SAO ROQUE DE LUZERNA</t>
  </si>
  <si>
    <t>FUNDACAO MEDICO SOCIAL RURAL DE PONTE ALTA</t>
  </si>
  <si>
    <t>HOSPITAL SAO JOSE DE URUBICI</t>
  </si>
  <si>
    <t>HOSPITAL MAICE</t>
  </si>
  <si>
    <t>IMPERIAL HOSPITAL DE CARIDADE</t>
  </si>
  <si>
    <t>HOSPITAL FAUSTINO RISCAROLLI</t>
  </si>
  <si>
    <t>CORREIA PINTO</t>
  </si>
  <si>
    <t>HOSPITAL MUNICIPAL SANTO ANTONIO</t>
  </si>
  <si>
    <t>ITAPEMA</t>
  </si>
  <si>
    <t>HOSPITAL SAO FRANCISCO</t>
  </si>
  <si>
    <t>CONCORDIA</t>
  </si>
  <si>
    <t>HOSPITAL SAO ROQUE DE SEARA</t>
  </si>
  <si>
    <t>SEARA</t>
  </si>
  <si>
    <t>HOSPITAL SAO JOSE</t>
  </si>
  <si>
    <t>JARAGUA DO SUL</t>
  </si>
  <si>
    <t>HOSPITAL E MATERNIDADE JARAGUA</t>
  </si>
  <si>
    <t>ASSOCIACAO HOSPITALAR ANGELINA MENEGHELLI</t>
  </si>
  <si>
    <t>VITOR MEIRELES</t>
  </si>
  <si>
    <t>HOSPITAL SAMARIA</t>
  </si>
  <si>
    <t>RIO DO SUL</t>
  </si>
  <si>
    <t>HOSPITAL MONSENHOR JOSE LOCKS DE SAO JOAO BATISTA</t>
  </si>
  <si>
    <t>SAO JOAO BATISTA</t>
  </si>
  <si>
    <t>FUNDACAO HOSPITALAR HENRIQUE LAGE</t>
  </si>
  <si>
    <t>LAURO MULLER</t>
  </si>
  <si>
    <t>HOSPITAL NOSSA SENHORA DA CONCEICAO HNSC</t>
  </si>
  <si>
    <t>URUSSANGA</t>
  </si>
  <si>
    <t>HOSPITAL REGIONAL HANS DIETER SCHMIDT</t>
  </si>
  <si>
    <t>JOINVILLE</t>
  </si>
  <si>
    <t>HOSPITAL MUNICIPAL SAO JOSE</t>
  </si>
  <si>
    <t>MATERNIDADE DARCY VARGAS</t>
  </si>
  <si>
    <t>HOSPITAL FELIX DA COSTA GOMES</t>
  </si>
  <si>
    <t>TRES BARRAS</t>
  </si>
  <si>
    <t>HOSPITAL SANTA CRUZ DE CANOINHAS</t>
  </si>
  <si>
    <t>CANOINHAS</t>
  </si>
  <si>
    <t>HOSPITAL MUNICIPAL BOM JESUS</t>
  </si>
  <si>
    <t>IRINEOPOLIS</t>
  </si>
  <si>
    <t>HOSPITAL SANTO ANTONIO GUARAMIRIM</t>
  </si>
  <si>
    <t>GUARAMIRIM</t>
  </si>
  <si>
    <t>SOCIEDADE MAE DA DIVINA PROVIDENCIAHOSP N SRA DOS PRAZERES</t>
  </si>
  <si>
    <t>LAGES</t>
  </si>
  <si>
    <t>HOSPITAL GERAL E MATERNIDADE TEREZA RAMOS</t>
  </si>
  <si>
    <t>HOSPITAL BETHESDA</t>
  </si>
  <si>
    <t>HOSPITAL RIO NEGRINHO</t>
  </si>
  <si>
    <t>RIO NEGRINHO</t>
  </si>
  <si>
    <t>HOSPITAL E MATERNIDADE SAGRADA FAMILIA</t>
  </si>
  <si>
    <t>SAO BENTO DO SUL</t>
  </si>
  <si>
    <t>HOSPITAL BEATRIZ RAMOS</t>
  </si>
  <si>
    <t>INDAIAL</t>
  </si>
  <si>
    <t>HOSPITAL MISERICORDIA</t>
  </si>
  <si>
    <t>BLUMENAU</t>
  </si>
  <si>
    <t>HOSPITAL AZAMBUJA</t>
  </si>
  <si>
    <t>BRUSQUE</t>
  </si>
  <si>
    <t>ASSOCIACAO HOSPITAL E MATERNIDADE DOM JOAQUIM</t>
  </si>
  <si>
    <t>HOSPITAL E MATERNIDADE MARIETA KONDER BORNHAUSEN</t>
  </si>
  <si>
    <t>ITAJAI</t>
  </si>
  <si>
    <t>HOSPITAL REGIONAL DO OESTE</t>
  </si>
  <si>
    <t>CHAPECO</t>
  </si>
  <si>
    <t>HOSPITAL SAO BERNARDO</t>
  </si>
  <si>
    <t>QUILOMBO</t>
  </si>
  <si>
    <t>HOSPITAL MUNICIPAL SAO LUCAS</t>
  </si>
  <si>
    <t>MAJOR VIEIRA</t>
  </si>
  <si>
    <t>FUNDACAO HOSPITALAR SANTA OTILIA</t>
  </si>
  <si>
    <t>ORLEANS</t>
  </si>
  <si>
    <t>HOSPITAL DE CARIDADE S B J DOS PASSOS</t>
  </si>
  <si>
    <t>LAGUNA</t>
  </si>
  <si>
    <t>HOSPITAL SANTA ISABEL</t>
  </si>
  <si>
    <t>HOSPITAL SANTO ANTONIO</t>
  </si>
  <si>
    <t>HOSPITAL REGIONAL ALTO VALE</t>
  </si>
  <si>
    <t>FUNDACAO HOSPITALAR DE IMBUIA</t>
  </si>
  <si>
    <t>IMBUIA</t>
  </si>
  <si>
    <t>FUNDACAO HOSPITALAR MUNICIPAL DE CANELINHA</t>
  </si>
  <si>
    <t>CANELINHA</t>
  </si>
  <si>
    <t>INSTITUTO SANTE HOSPITAL DE DIONISIO CERQUEIRA</t>
  </si>
  <si>
    <t>DIONISIO CERQUEIRA</t>
  </si>
  <si>
    <t>HOSPITAL INFANTIL SEARA DO BEM</t>
  </si>
  <si>
    <t>HOSPITAL SANTO ANTONIO DE ITAIOPOLIS</t>
  </si>
  <si>
    <t>ITAIOPOLIS</t>
  </si>
  <si>
    <t>HOSPITAL HOSCOLA</t>
  </si>
  <si>
    <t>LUIZ ALVES</t>
  </si>
  <si>
    <t>HOSPITAL NOSSA SENHORA DOS NAVEGANTES</t>
  </si>
  <si>
    <t>NAVEGANTES</t>
  </si>
  <si>
    <t>HOSPITAL DE GASPAR</t>
  </si>
  <si>
    <t>GASPAR</t>
  </si>
  <si>
    <t>HOSPITAL CIRURGICO CAMBORIU</t>
  </si>
  <si>
    <t>CAMBORIU</t>
  </si>
  <si>
    <t>HOSPITAL UNIVERSITARIO UNIVALI</t>
  </si>
  <si>
    <t>HOSPITAL NOSSA SENHORA DA IMACULADA CONCEICAO</t>
  </si>
  <si>
    <t>NOVA TRENTO</t>
  </si>
  <si>
    <t>INSTITUTO DE OLHOS DR CARLO WILLE</t>
  </si>
  <si>
    <t>HOF HOSPITAL DE OLHOS DE FLORIANOPOLIS</t>
  </si>
  <si>
    <t>HOSPITAL E MATERNIDADE DR CARLOS CORREA</t>
  </si>
  <si>
    <t>HOSPITAL INFANTIL DR JESER AMARANTE FARIA</t>
  </si>
  <si>
    <t>HOSPITAL MUNICIPAL RUTH CARDOSO</t>
  </si>
  <si>
    <t>BALNEARIO CAMBORIU</t>
  </si>
  <si>
    <t>HOSPITAL MUNICIPAL NOSSA SENHORA DA GRACA</t>
  </si>
  <si>
    <t>SAO FRANCISCO DO SUL</t>
  </si>
  <si>
    <t>HOSPITAL DA CRIANCA AUGUSTA MULLER BOHNER</t>
  </si>
  <si>
    <t>HOSPITAL REGIONAL HELMUTH NASS</t>
  </si>
  <si>
    <t>BIGUACU</t>
  </si>
  <si>
    <t>HOSPITAL JOAO SCHREIBER</t>
  </si>
  <si>
    <t>MASSARANDUBA</t>
  </si>
  <si>
    <t>HOSPITAL FREI ROGERIO</t>
  </si>
  <si>
    <t>HOSPITAL SANTA CLARA</t>
  </si>
  <si>
    <t>HOSPITAL DE CARIDADE CORACAO DE JESUS</t>
  </si>
  <si>
    <t>HOSPITAL HELIO ANJOS ORTIZ</t>
  </si>
  <si>
    <t>HOSPITAL SALVATORIANO DIVINO SALVADOR</t>
  </si>
  <si>
    <t>HOSPITAL SANTA JULIANA</t>
  </si>
  <si>
    <t>HOSPITAL E MATERNIDADE SANTA CECILIA</t>
  </si>
  <si>
    <t>HOSPITAL BENEFICENTE SAO ROQUE</t>
  </si>
  <si>
    <t>HOSPITAL SANTA TERESA</t>
  </si>
  <si>
    <t>ICSC</t>
  </si>
  <si>
    <t>HSS HOSPITAL SAO SEBASTIAO</t>
  </si>
  <si>
    <t>HOSPITAL SAO JUDAS TADEU</t>
  </si>
  <si>
    <t>HOSPITAL NOSSA SENHORA DE FATIMA</t>
  </si>
  <si>
    <t>FUNDACAO HOSPITALAR ALEX KRIESER</t>
  </si>
  <si>
    <t>HOSPITAL VIDAL RAMOS</t>
  </si>
  <si>
    <t>HOSPITAL DE POUSO REDONDO</t>
  </si>
  <si>
    <t>HOSPITAL E MATERNIDADE MARIA AUXILIADORA</t>
  </si>
  <si>
    <t>HOSPITAL TROMBUDO CENTRAL</t>
  </si>
  <si>
    <t>SOCIEDADE CULTURAL E BENEFICENTE SAO JOSE</t>
  </si>
  <si>
    <t>HOSPITAL E MATERNIDADE DONA LISETTE</t>
  </si>
  <si>
    <t>HOSPITAL E MATERNIDADE SANTA TEREZINHA</t>
  </si>
  <si>
    <t>HOSPITAL BOM JESUS</t>
  </si>
  <si>
    <t>FUNDACAO MEDICO SOCIAL RURAL DE SANTA CATARINA</t>
  </si>
  <si>
    <t>HOSPITAL MONDAI</t>
  </si>
  <si>
    <t>ASSOCIACAO BENEFICENTE HOSPITAL SAO LUCAS</t>
  </si>
  <si>
    <t>HOSPITAL DE TUNAPOLIS</t>
  </si>
  <si>
    <t>HOSPITAL SANTA CASA RURAL</t>
  </si>
  <si>
    <t>HOSPITAL GUARUJA</t>
  </si>
  <si>
    <t>HOSPITAL DE IPORA</t>
  </si>
  <si>
    <t>HOSPITAL PALMA SOLA</t>
  </si>
  <si>
    <t>HOSPITAL CEDRO</t>
  </si>
  <si>
    <t>FUNDACAO MEDICA</t>
  </si>
  <si>
    <t>HOSPITAL SAO SEBASTIAO</t>
  </si>
  <si>
    <t>HOSPITAL SAO VICENTE DE PAULO</t>
  </si>
  <si>
    <t>MATERNIDADE DONA CATARINA KUSS</t>
  </si>
  <si>
    <t>FUNDACAO HOSPITALAR DR JOSE ATHANASIO</t>
  </si>
  <si>
    <t>CLINICA REVIVER</t>
  </si>
  <si>
    <t>HOSPITAL NOSSA SENHORA DA PAZ</t>
  </si>
  <si>
    <t>HOSPITAL NOSSA SENHORA DAS DORES</t>
  </si>
  <si>
    <t>HOSPITAL SAO CAMILO</t>
  </si>
  <si>
    <t>HOSPITAL DE RIO FORTUNA</t>
  </si>
  <si>
    <t>HOSPITAL ROGACIONISTA EVANGELICO</t>
  </si>
  <si>
    <t>HOSPITAL SANTA LUZIA DE DEOLINDO JOSE BAGGIO</t>
  </si>
  <si>
    <t>ASSOCIACAO HOSPITALAR DE VARGEAO</t>
  </si>
  <si>
    <t>HOSPITAL REGIONAL SAO PAULO ASSEC</t>
  </si>
  <si>
    <t>HOSPITAL FREI BRUNO</t>
  </si>
  <si>
    <t>HOSPITAL E MATERNIDADE NOSSA SENHORA DA CONCEICAO</t>
  </si>
  <si>
    <t>HOSPITAL DE ALFREDO WAGNER</t>
  </si>
  <si>
    <t>HOSPITAL DE CARIDADE SAO ROQUE</t>
  </si>
  <si>
    <t>FUNDACAO SOCIAL HOSPITALAR DE ICARA</t>
  </si>
  <si>
    <t>HOSPITAL NOSSA SENHORA DA CONCEICAO</t>
  </si>
  <si>
    <t>HOSPITAL E MATERNIDADE RIO DO TESTO</t>
  </si>
  <si>
    <t>HOSPITAL E MATERNIDADE OASE</t>
  </si>
  <si>
    <t>HOSPITAL DE PINHALZINHO</t>
  </si>
  <si>
    <t>HOSPITAL SANTO ANTONIO CAMPO ERE</t>
  </si>
  <si>
    <t>HOSPITAL NOSSA SENHORA DA SAUDE CORONEL FREITAS</t>
  </si>
  <si>
    <t>HOSPITAL CAIBI</t>
  </si>
  <si>
    <t>HOSPITAL NOVA ERECHIM</t>
  </si>
  <si>
    <t>HOSPITAL SAO JOSE DE MARAVILHA</t>
  </si>
  <si>
    <t>HOSPITAL SAUDADES</t>
  </si>
  <si>
    <t>ASSOCIACAO HOSPITALAR PE JOAO BERTHIER</t>
  </si>
  <si>
    <t>HOSPITAL DE CARIDADE SAO BRAZ</t>
  </si>
  <si>
    <t>FUNDACAO MEDICO SOCIAL RURAL DE SAO MARTINHO</t>
  </si>
  <si>
    <t>HOSPITAL SANTO ANTONIO HSA</t>
  </si>
  <si>
    <t>HOSPITAL DE CARIDADE DE JAGUARUNA</t>
  </si>
  <si>
    <t>HOSPITAL DE MODELO</t>
  </si>
  <si>
    <t>HOSPITAL DA FUNDACAO</t>
  </si>
  <si>
    <t>FUNDACAO MEDICO ASSISTENCIAL DO TRABALHADOR RURAL</t>
  </si>
  <si>
    <t>HOSPITAL REGIONAL DE SAO JOSE DRHOMERO MIRANDA GOMES</t>
  </si>
  <si>
    <t>HOSPITAL SAO JORGE LTDA</t>
  </si>
  <si>
    <t>HOSPITAL UNIVERSITARIO SANTA TEREZINHA</t>
  </si>
  <si>
    <t>HOSPITAL MATERNO INFANTIL SANTA CATARINA</t>
  </si>
  <si>
    <t>HOSPITAL DE SAO BONIFACIO</t>
  </si>
  <si>
    <t>HOSPITAL SAO JOSE E MATERNIDADE CHIQUINHA GALLOTTI</t>
  </si>
  <si>
    <t>HOSPITAL CUNHA PORA</t>
  </si>
  <si>
    <t>HOSPITAL SAO CRISTOVAO</t>
  </si>
  <si>
    <t>SOCIEDADE HOSP COMUN PE CLEMENTE KAMPMANN</t>
  </si>
  <si>
    <t>HOSPITAL NEREU RAMOS</t>
  </si>
  <si>
    <t>HOSPITAL PALMITOS</t>
  </si>
  <si>
    <t>HOSPITAL SAO LUIZ</t>
  </si>
  <si>
    <t>HOSPITAL NOSSA SENHORA DAS GRACAS</t>
  </si>
  <si>
    <t>HOSPITAL SAO LUCAS</t>
  </si>
  <si>
    <t>HOSPITAL DOM JOAQUIM IMAS</t>
  </si>
  <si>
    <t>ASSOCIACAO BENEFICENTE HOSPITALAR SAO CAMILO PERITIBA</t>
  </si>
  <si>
    <t>HOSPITAL DE PENHA</t>
  </si>
  <si>
    <t>HOSPITAL NOSSA SENHORA DO PATROCINIO</t>
  </si>
  <si>
    <t>HOSPITAL OSVALDO CRUZ</t>
  </si>
  <si>
    <t>HOSPITAL PIRATUBA IPIRA</t>
  </si>
  <si>
    <t>IMAS HOSPITAL REGIONAL DE ARARANGUA DEPUTADO AFFONSO GUIZZO</t>
  </si>
  <si>
    <t>CIVITAS HOSPITAL SAO MARCOS NOVA VENEZA</t>
  </si>
  <si>
    <t>HOSPITAL SAO PEDRO</t>
  </si>
  <si>
    <t>HOSPITAL E MATERNIDADE SANTO ANTONIO</t>
  </si>
  <si>
    <t>HOSPITAL GOVERNADOR CELSO RAMOS</t>
  </si>
  <si>
    <t>HOSPITAL INFANTIL JOANA DE GUSMAO</t>
  </si>
  <si>
    <t>HOSPITAL IZOLDE HUBNER DALMORA</t>
  </si>
  <si>
    <t>HOSPITAL DR WALDOMIRO COLAUTTI</t>
  </si>
  <si>
    <t>INSTITUTO DE PSIQUIATRIA IPQ</t>
  </si>
  <si>
    <t>CENTRO DE CONVIVENCIA SANTANA</t>
  </si>
  <si>
    <t>HOSPITAL UNIVERSITARIO</t>
  </si>
  <si>
    <t>SOCIEDADE HOSPITALAR ITAPIRANGA</t>
  </si>
  <si>
    <t>HOSPITAL DOM BOSCO RIO DOS CEDROS SC</t>
  </si>
  <si>
    <t>HOSPITAL REGIONAL TEREZINHA GAIO BASSO</t>
  </si>
  <si>
    <t>ASSOCIACAO FRAIBURGUENSE DE SAUDE COLETIVA AFSC</t>
  </si>
  <si>
    <t>CNES</t>
  </si>
  <si>
    <t>MUNICÍPIO</t>
  </si>
  <si>
    <t>GESTÃO</t>
  </si>
  <si>
    <t>GE</t>
  </si>
  <si>
    <t>GE/SES</t>
  </si>
  <si>
    <t>GM</t>
  </si>
  <si>
    <t>HOSPITAL</t>
  </si>
  <si>
    <t>FÍSICO</t>
  </si>
  <si>
    <t>FINANCEIRO</t>
  </si>
  <si>
    <t>AC DEMAIS</t>
  </si>
  <si>
    <t>MÉDIA COMPLEXIDADE</t>
  </si>
  <si>
    <t>Média Complexidade</t>
  </si>
  <si>
    <t>AC Demais</t>
  </si>
  <si>
    <t>Físico</t>
  </si>
  <si>
    <t>Valor</t>
  </si>
  <si>
    <t>ANEXO - PPI HOSPITALAR</t>
  </si>
  <si>
    <t>SETEMBRO/2020</t>
  </si>
  <si>
    <t>Impacto</t>
  </si>
  <si>
    <t>Deliberação nº 136/CIB/2018</t>
  </si>
  <si>
    <t>PROGRAMAÇÃO JULHO/2018</t>
  </si>
  <si>
    <t>PROGRAMAÇÃO SETEMBRO/2020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</si>
</sst>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3">
    <xf numFmtId="0" fontId="0" fillId="0" borderId="0" xfId="0"/>
    <xf numFmtId="44" fontId="1" fillId="0" borderId="0" xfId="0" applyNumberFormat="1" applyFont="1" applyFill="1" applyBorder="1"/>
    <xf numFmtId="3" fontId="1" fillId="0" borderId="0" xfId="0" applyNumberFormat="1" applyFont="1" applyFill="1" applyBorder="1"/>
    <xf numFmtId="3" fontId="1" fillId="2" borderId="1" xfId="0" applyNumberFormat="1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0" xfId="0" applyFont="1"/>
    <xf numFmtId="165" fontId="0" fillId="3" borderId="3" xfId="1" applyNumberFormat="1" applyFont="1" applyFill="1" applyBorder="1" applyAlignment="1">
      <alignment vertical="center"/>
    </xf>
    <xf numFmtId="165" fontId="0" fillId="3" borderId="17" xfId="1" applyNumberFormat="1" applyFont="1" applyFill="1" applyBorder="1" applyAlignment="1">
      <alignment vertical="center"/>
    </xf>
    <xf numFmtId="165" fontId="0" fillId="3" borderId="18" xfId="1" applyNumberFormat="1" applyFont="1" applyFill="1" applyBorder="1" applyAlignment="1">
      <alignment vertical="center"/>
    </xf>
    <xf numFmtId="43" fontId="0" fillId="3" borderId="18" xfId="1" applyFont="1" applyFill="1" applyBorder="1" applyAlignment="1">
      <alignment vertical="center"/>
    </xf>
    <xf numFmtId="165" fontId="0" fillId="3" borderId="19" xfId="1" applyNumberFormat="1" applyFont="1" applyFill="1" applyBorder="1" applyAlignment="1">
      <alignment vertical="center"/>
    </xf>
    <xf numFmtId="44" fontId="0" fillId="3" borderId="3" xfId="2" applyFont="1" applyFill="1" applyBorder="1" applyAlignment="1">
      <alignment vertical="center"/>
    </xf>
    <xf numFmtId="44" fontId="0" fillId="3" borderId="17" xfId="2" applyFont="1" applyFill="1" applyBorder="1" applyAlignment="1">
      <alignment vertical="center"/>
    </xf>
    <xf numFmtId="0" fontId="1" fillId="0" borderId="0" xfId="0" applyFont="1" applyFill="1"/>
    <xf numFmtId="165" fontId="0" fillId="0" borderId="3" xfId="1" applyNumberFormat="1" applyFont="1" applyFill="1" applyBorder="1" applyAlignment="1">
      <alignment vertical="center"/>
    </xf>
    <xf numFmtId="44" fontId="0" fillId="0" borderId="3" xfId="2" applyFont="1" applyFill="1" applyBorder="1" applyAlignment="1">
      <alignment vertic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44" fontId="0" fillId="0" borderId="0" xfId="0" applyNumberFormat="1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3" borderId="0" xfId="0" applyFont="1" applyFill="1" applyAlignment="1">
      <alignment vertical="center"/>
    </xf>
    <xf numFmtId="0" fontId="0" fillId="0" borderId="6" xfId="0" applyFont="1" applyBorder="1"/>
    <xf numFmtId="0" fontId="0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/>
    <xf numFmtId="0" fontId="0" fillId="0" borderId="7" xfId="0" applyFont="1" applyBorder="1"/>
    <xf numFmtId="0" fontId="0" fillId="0" borderId="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" xfId="0" applyFont="1" applyBorder="1"/>
    <xf numFmtId="0" fontId="0" fillId="0" borderId="7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0" xfId="0" applyFont="1" applyFill="1" applyAlignment="1">
      <alignment vertical="center"/>
    </xf>
    <xf numFmtId="0" fontId="0" fillId="0" borderId="8" xfId="0" applyFont="1" applyBorder="1"/>
    <xf numFmtId="0" fontId="0" fillId="0" borderId="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/>
    <xf numFmtId="165" fontId="5" fillId="2" borderId="1" xfId="1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vertical="center"/>
    </xf>
    <xf numFmtId="44" fontId="5" fillId="2" borderId="1" xfId="2" applyFont="1" applyFill="1" applyBorder="1" applyAlignment="1">
      <alignment vertical="center"/>
    </xf>
    <xf numFmtId="44" fontId="1" fillId="2" borderId="16" xfId="0" applyNumberFormat="1" applyFont="1" applyFill="1" applyBorder="1"/>
    <xf numFmtId="44" fontId="1" fillId="2" borderId="20" xfId="0" applyNumberFormat="1" applyFont="1" applyFill="1" applyBorder="1" applyAlignment="1">
      <alignment horizontal="center"/>
    </xf>
    <xf numFmtId="44" fontId="0" fillId="0" borderId="21" xfId="0" applyNumberFormat="1" applyFont="1" applyBorder="1"/>
    <xf numFmtId="3" fontId="1" fillId="2" borderId="1" xfId="0" applyNumberFormat="1" applyFont="1" applyFill="1" applyBorder="1" applyAlignment="1">
      <alignment horizontal="center"/>
    </xf>
    <xf numFmtId="3" fontId="0" fillId="0" borderId="19" xfId="0" applyNumberFormat="1" applyFont="1" applyBorder="1"/>
    <xf numFmtId="44" fontId="0" fillId="0" borderId="22" xfId="0" applyNumberFormat="1" applyFont="1" applyBorder="1"/>
    <xf numFmtId="44" fontId="0" fillId="0" borderId="23" xfId="0" applyNumberFormat="1" applyFont="1" applyFill="1" applyBorder="1"/>
    <xf numFmtId="44" fontId="0" fillId="0" borderId="23" xfId="0" applyNumberFormat="1" applyFont="1" applyBorder="1"/>
    <xf numFmtId="44" fontId="0" fillId="0" borderId="24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Fill="1" applyBorder="1"/>
    <xf numFmtId="3" fontId="0" fillId="0" borderId="3" xfId="0" applyNumberFormat="1" applyFont="1" applyBorder="1"/>
    <xf numFmtId="3" fontId="0" fillId="0" borderId="17" xfId="0" applyNumberFormat="1" applyFont="1" applyBorder="1"/>
    <xf numFmtId="0" fontId="0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4" fontId="1" fillId="2" borderId="16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165" fontId="0" fillId="0" borderId="0" xfId="0" applyNumberFormat="1" applyFont="1"/>
    <xf numFmtId="8" fontId="1" fillId="2" borderId="16" xfId="0" applyNumberFormat="1" applyFont="1" applyFill="1" applyBorder="1"/>
    <xf numFmtId="165" fontId="5" fillId="2" borderId="1" xfId="1" applyNumberFormat="1" applyFont="1" applyFill="1" applyBorder="1" applyAlignment="1">
      <alignment horizontal="right" vertical="center"/>
    </xf>
    <xf numFmtId="44" fontId="0" fillId="3" borderId="19" xfId="1" applyNumberFormat="1" applyFont="1" applyFill="1" applyBorder="1" applyAlignment="1">
      <alignment vertical="center"/>
    </xf>
    <xf numFmtId="44" fontId="0" fillId="0" borderId="3" xfId="1" applyNumberFormat="1" applyFont="1" applyFill="1" applyBorder="1" applyAlignment="1">
      <alignment vertical="center"/>
    </xf>
    <xf numFmtId="44" fontId="0" fillId="3" borderId="3" xfId="1" applyNumberFormat="1" applyFont="1" applyFill="1" applyBorder="1" applyAlignment="1">
      <alignment vertical="center"/>
    </xf>
    <xf numFmtId="44" fontId="5" fillId="2" borderId="1" xfId="1" applyNumberFormat="1" applyFont="1" applyFill="1" applyBorder="1" applyAlignment="1">
      <alignment vertical="center"/>
    </xf>
    <xf numFmtId="44" fontId="0" fillId="3" borderId="17" xfId="1" applyNumberFormat="1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/>
    </xf>
    <xf numFmtId="165" fontId="5" fillId="2" borderId="16" xfId="1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Separador de milhares 2 2" xfId="3" xr:uid="{88E9E81D-D03C-4122-A187-423DF03FB5AC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6A33-3952-4A8A-8D5C-651BC9AE2EEB}">
  <sheetPr>
    <tabColor rgb="FF00B0F0"/>
  </sheetPr>
  <dimension ref="B1:AD194"/>
  <sheetViews>
    <sheetView tabSelected="1" topLeftCell="A127" zoomScale="70" zoomScaleNormal="70" workbookViewId="0">
      <selection activeCell="D152" sqref="D152"/>
    </sheetView>
  </sheetViews>
  <sheetFormatPr defaultRowHeight="14.4" x14ac:dyDescent="0.3"/>
  <cols>
    <col min="1" max="1" width="1.33203125" style="22" customWidth="1"/>
    <col min="2" max="2" width="28" style="22" customWidth="1"/>
    <col min="3" max="3" width="8.109375" style="23" customWidth="1"/>
    <col min="4" max="4" width="10.109375" style="23" customWidth="1"/>
    <col min="5" max="5" width="62.21875" style="22" customWidth="1"/>
    <col min="6" max="6" width="1.109375" style="22" customWidth="1"/>
    <col min="7" max="7" width="8.109375" style="22" customWidth="1"/>
    <col min="8" max="8" width="17.33203125" style="22" customWidth="1"/>
    <col min="9" max="9" width="1.109375" style="22" customWidth="1"/>
    <col min="10" max="10" width="8.109375" style="22" customWidth="1"/>
    <col min="11" max="11" width="17.33203125" style="22" customWidth="1"/>
    <col min="12" max="12" width="0.88671875" style="22" customWidth="1"/>
    <col min="13" max="13" width="8.109375" style="24" customWidth="1"/>
    <col min="14" max="14" width="18.44140625" style="25" customWidth="1"/>
    <col min="15" max="15" width="0.88671875" style="22" customWidth="1"/>
    <col min="16" max="16" width="8.109375" style="24" customWidth="1"/>
    <col min="17" max="17" width="18.44140625" style="25" customWidth="1"/>
    <col min="18" max="18" width="0.88671875" style="22" customWidth="1"/>
    <col min="19" max="19" width="8.109375" style="24" customWidth="1"/>
    <col min="20" max="20" width="18.44140625" style="25" customWidth="1"/>
    <col min="21" max="21" width="0.88671875" style="22" customWidth="1"/>
    <col min="22" max="22" width="8.109375" style="24" customWidth="1"/>
    <col min="23" max="23" width="18.44140625" style="25" customWidth="1"/>
    <col min="24" max="24" width="0.88671875" style="22" customWidth="1"/>
    <col min="25" max="25" width="8.88671875" style="22"/>
    <col min="26" max="26" width="9.77734375" style="22" customWidth="1"/>
    <col min="27" max="27" width="16" style="22" customWidth="1"/>
    <col min="28" max="28" width="2" style="22" customWidth="1"/>
    <col min="29" max="29" width="12.21875" style="22" customWidth="1"/>
    <col min="30" max="30" width="16" style="22" customWidth="1"/>
    <col min="31" max="16384" width="8.88671875" style="22"/>
  </cols>
  <sheetData>
    <row r="1" spans="2:24" ht="19.8" customHeight="1" x14ac:dyDescent="0.3">
      <c r="S1" s="87" t="s">
        <v>332</v>
      </c>
      <c r="T1" s="88"/>
      <c r="U1" s="88"/>
      <c r="V1" s="88"/>
      <c r="W1" s="89"/>
    </row>
    <row r="2" spans="2:24" ht="19.8" customHeight="1" thickBot="1" x14ac:dyDescent="0.35">
      <c r="S2" s="90" t="s">
        <v>333</v>
      </c>
      <c r="T2" s="91"/>
      <c r="U2" s="91"/>
      <c r="V2" s="91"/>
      <c r="W2" s="92"/>
    </row>
    <row r="3" spans="2:24" ht="6.6" customHeight="1" thickBot="1" x14ac:dyDescent="0.35"/>
    <row r="4" spans="2:24" ht="19.2" customHeight="1" x14ac:dyDescent="0.3">
      <c r="B4" s="18"/>
      <c r="C4" s="26"/>
      <c r="D4" s="26"/>
      <c r="E4" s="27"/>
      <c r="G4" s="77" t="s">
        <v>336</v>
      </c>
      <c r="H4" s="78"/>
      <c r="I4" s="78"/>
      <c r="J4" s="78"/>
      <c r="K4" s="79"/>
      <c r="M4" s="77" t="s">
        <v>337</v>
      </c>
      <c r="N4" s="78"/>
      <c r="O4" s="78"/>
      <c r="P4" s="78"/>
      <c r="Q4" s="79"/>
      <c r="S4" s="77" t="s">
        <v>337</v>
      </c>
      <c r="T4" s="78"/>
      <c r="U4" s="78"/>
      <c r="V4" s="78"/>
      <c r="W4" s="79"/>
    </row>
    <row r="5" spans="2:24" ht="19.2" customHeight="1" thickBot="1" x14ac:dyDescent="0.35">
      <c r="B5" s="18"/>
      <c r="C5" s="26"/>
      <c r="D5" s="26"/>
      <c r="E5" s="27"/>
      <c r="G5" s="82" t="s">
        <v>335</v>
      </c>
      <c r="H5" s="83"/>
      <c r="I5" s="83"/>
      <c r="J5" s="83"/>
      <c r="K5" s="84"/>
      <c r="M5" s="82" t="s">
        <v>334</v>
      </c>
      <c r="N5" s="83"/>
      <c r="O5" s="83"/>
      <c r="P5" s="83"/>
      <c r="Q5" s="84"/>
      <c r="S5" s="82"/>
      <c r="T5" s="83"/>
      <c r="U5" s="83"/>
      <c r="V5" s="83"/>
      <c r="W5" s="84"/>
    </row>
    <row r="6" spans="2:24" ht="6.6" customHeight="1" thickBot="1" x14ac:dyDescent="0.35">
      <c r="N6" s="21">
        <v>0.52168270000000005</v>
      </c>
      <c r="T6" s="22"/>
    </row>
    <row r="7" spans="2:24" ht="15" thickBot="1" x14ac:dyDescent="0.35">
      <c r="B7" s="28"/>
      <c r="C7" s="29"/>
      <c r="D7" s="29"/>
      <c r="E7" s="28"/>
      <c r="F7" s="30"/>
      <c r="G7" s="80" t="s">
        <v>328</v>
      </c>
      <c r="H7" s="81"/>
      <c r="I7" s="30"/>
      <c r="J7" s="80" t="s">
        <v>329</v>
      </c>
      <c r="K7" s="81"/>
      <c r="M7" s="85" t="s">
        <v>327</v>
      </c>
      <c r="N7" s="86"/>
      <c r="O7" s="23"/>
      <c r="P7" s="85" t="s">
        <v>326</v>
      </c>
      <c r="Q7" s="86"/>
      <c r="R7" s="23"/>
      <c r="S7" s="85" t="s">
        <v>327</v>
      </c>
      <c r="T7" s="86"/>
      <c r="U7" s="23"/>
      <c r="V7" s="85" t="s">
        <v>326</v>
      </c>
      <c r="W7" s="86"/>
      <c r="X7" s="23"/>
    </row>
    <row r="8" spans="2:24" ht="15" thickBot="1" x14ac:dyDescent="0.35">
      <c r="B8" s="7" t="s">
        <v>318</v>
      </c>
      <c r="C8" s="8" t="s">
        <v>319</v>
      </c>
      <c r="D8" s="9" t="s">
        <v>317</v>
      </c>
      <c r="E8" s="8" t="s">
        <v>323</v>
      </c>
      <c r="F8" s="30"/>
      <c r="G8" s="48" t="s">
        <v>330</v>
      </c>
      <c r="H8" s="49" t="s">
        <v>331</v>
      </c>
      <c r="I8" s="30"/>
      <c r="J8" s="48" t="s">
        <v>330</v>
      </c>
      <c r="K8" s="49" t="s">
        <v>331</v>
      </c>
      <c r="M8" s="55" t="s">
        <v>324</v>
      </c>
      <c r="N8" s="53" t="s">
        <v>325</v>
      </c>
      <c r="O8" s="23"/>
      <c r="P8" s="55" t="s">
        <v>324</v>
      </c>
      <c r="Q8" s="53" t="s">
        <v>325</v>
      </c>
      <c r="R8" s="23"/>
      <c r="S8" s="55" t="s">
        <v>324</v>
      </c>
      <c r="T8" s="53" t="s">
        <v>325</v>
      </c>
      <c r="U8" s="23"/>
      <c r="V8" s="55" t="s">
        <v>324</v>
      </c>
      <c r="W8" s="53" t="s">
        <v>325</v>
      </c>
      <c r="X8" s="23"/>
    </row>
    <row r="9" spans="2:24" x14ac:dyDescent="0.3">
      <c r="B9" s="31" t="s">
        <v>47</v>
      </c>
      <c r="C9" s="32" t="s">
        <v>320</v>
      </c>
      <c r="D9" s="33">
        <v>2410834</v>
      </c>
      <c r="E9" s="34" t="s">
        <v>255</v>
      </c>
      <c r="F9" s="30"/>
      <c r="G9" s="11">
        <v>123.25</v>
      </c>
      <c r="H9" s="16">
        <v>55667.215833333328</v>
      </c>
      <c r="I9" s="30"/>
      <c r="J9" s="11">
        <v>0</v>
      </c>
      <c r="K9" s="16">
        <v>0</v>
      </c>
      <c r="M9" s="56">
        <f>S9-G9</f>
        <v>34.64842599166667</v>
      </c>
      <c r="N9" s="54">
        <f>T9-H9</f>
        <v>39193.170038727847</v>
      </c>
      <c r="P9" s="56">
        <f>V9-J9</f>
        <v>0</v>
      </c>
      <c r="Q9" s="54">
        <f>W9-K9</f>
        <v>0</v>
      </c>
      <c r="S9" s="56">
        <v>157.89842599166667</v>
      </c>
      <c r="T9" s="54">
        <v>94860.385872061175</v>
      </c>
      <c r="V9" s="56">
        <v>0</v>
      </c>
      <c r="W9" s="54">
        <v>0</v>
      </c>
    </row>
    <row r="10" spans="2:24" x14ac:dyDescent="0.3">
      <c r="B10" s="35" t="s">
        <v>20</v>
      </c>
      <c r="C10" s="36" t="s">
        <v>320</v>
      </c>
      <c r="D10" s="37">
        <v>2377160</v>
      </c>
      <c r="E10" s="38" t="s">
        <v>227</v>
      </c>
      <c r="F10" s="30"/>
      <c r="G10" s="11">
        <v>29.583333333333332</v>
      </c>
      <c r="H10" s="16">
        <v>15813.619166666665</v>
      </c>
      <c r="I10" s="30"/>
      <c r="J10" s="11">
        <v>0</v>
      </c>
      <c r="K10" s="16">
        <v>0</v>
      </c>
      <c r="M10" s="56">
        <f t="shared" ref="M10:M73" si="0">S10-G10</f>
        <v>-8.5</v>
      </c>
      <c r="N10" s="54">
        <f t="shared" ref="N10:N73" si="1">T10-H10</f>
        <v>-6619.3433333333323</v>
      </c>
      <c r="P10" s="56">
        <f t="shared" ref="P10:P73" si="2">V10-J10</f>
        <v>0</v>
      </c>
      <c r="Q10" s="54">
        <f t="shared" ref="Q10:Q73" si="3">W10-K10</f>
        <v>0</v>
      </c>
      <c r="S10" s="56">
        <v>21.083333333333332</v>
      </c>
      <c r="T10" s="54">
        <v>9194.2758333333331</v>
      </c>
      <c r="V10" s="56">
        <v>0</v>
      </c>
      <c r="W10" s="54">
        <v>0</v>
      </c>
    </row>
    <row r="11" spans="2:24" x14ac:dyDescent="0.3">
      <c r="B11" s="35" t="s">
        <v>43</v>
      </c>
      <c r="C11" s="36" t="s">
        <v>320</v>
      </c>
      <c r="D11" s="37">
        <v>2380188</v>
      </c>
      <c r="E11" s="38" t="s">
        <v>251</v>
      </c>
      <c r="F11" s="30"/>
      <c r="G11" s="11">
        <v>60.166666666666664</v>
      </c>
      <c r="H11" s="16">
        <v>21582.892499999998</v>
      </c>
      <c r="I11" s="30"/>
      <c r="J11" s="11">
        <v>0</v>
      </c>
      <c r="K11" s="16">
        <v>0</v>
      </c>
      <c r="M11" s="56">
        <f t="shared" si="0"/>
        <v>8.1730289666666707</v>
      </c>
      <c r="N11" s="54">
        <f t="shared" si="1"/>
        <v>584.82978242150057</v>
      </c>
      <c r="P11" s="56">
        <f t="shared" si="2"/>
        <v>0</v>
      </c>
      <c r="Q11" s="54">
        <f t="shared" si="3"/>
        <v>0</v>
      </c>
      <c r="S11" s="56">
        <v>68.339695633333335</v>
      </c>
      <c r="T11" s="54">
        <v>22167.722282421499</v>
      </c>
      <c r="V11" s="56">
        <v>0</v>
      </c>
      <c r="W11" s="54">
        <v>0</v>
      </c>
    </row>
    <row r="12" spans="2:24" x14ac:dyDescent="0.3">
      <c r="B12" s="35" t="s">
        <v>54</v>
      </c>
      <c r="C12" s="36" t="s">
        <v>320</v>
      </c>
      <c r="D12" s="37">
        <v>2418630</v>
      </c>
      <c r="E12" s="38" t="s">
        <v>261</v>
      </c>
      <c r="F12" s="30"/>
      <c r="G12" s="11">
        <v>59.916666666666664</v>
      </c>
      <c r="H12" s="16">
        <v>23848.992499999997</v>
      </c>
      <c r="I12" s="30"/>
      <c r="J12" s="11">
        <v>0</v>
      </c>
      <c r="K12" s="16">
        <v>0</v>
      </c>
      <c r="M12" s="56">
        <f t="shared" si="0"/>
        <v>-36.75</v>
      </c>
      <c r="N12" s="54">
        <f t="shared" si="1"/>
        <v>-15116.585833333329</v>
      </c>
      <c r="P12" s="56">
        <f t="shared" si="2"/>
        <v>0</v>
      </c>
      <c r="Q12" s="54">
        <f t="shared" si="3"/>
        <v>0</v>
      </c>
      <c r="S12" s="56">
        <v>23.166666666666668</v>
      </c>
      <c r="T12" s="54">
        <v>8732.4066666666677</v>
      </c>
      <c r="V12" s="56">
        <v>0</v>
      </c>
      <c r="W12" s="54">
        <v>0</v>
      </c>
    </row>
    <row r="13" spans="2:24" x14ac:dyDescent="0.3">
      <c r="B13" s="35" t="s">
        <v>53</v>
      </c>
      <c r="C13" s="36" t="s">
        <v>320</v>
      </c>
      <c r="D13" s="37">
        <v>2418304</v>
      </c>
      <c r="E13" s="38" t="s">
        <v>260</v>
      </c>
      <c r="F13" s="30"/>
      <c r="G13" s="11">
        <v>58.25</v>
      </c>
      <c r="H13" s="16">
        <v>28908.28</v>
      </c>
      <c r="I13" s="30"/>
      <c r="J13" s="11">
        <v>0</v>
      </c>
      <c r="K13" s="16">
        <v>0</v>
      </c>
      <c r="M13" s="56">
        <f t="shared" si="0"/>
        <v>-24.765829973139148</v>
      </c>
      <c r="N13" s="54">
        <f t="shared" si="1"/>
        <v>2212.3441689195024</v>
      </c>
      <c r="P13" s="56">
        <f t="shared" si="2"/>
        <v>0</v>
      </c>
      <c r="Q13" s="54">
        <f t="shared" si="3"/>
        <v>0</v>
      </c>
      <c r="S13" s="56">
        <v>33.484170026860852</v>
      </c>
      <c r="T13" s="54">
        <v>31120.624168919501</v>
      </c>
      <c r="V13" s="56">
        <v>0</v>
      </c>
      <c r="W13" s="54">
        <v>0</v>
      </c>
    </row>
    <row r="14" spans="2:24" x14ac:dyDescent="0.3">
      <c r="B14" s="35" t="s">
        <v>4</v>
      </c>
      <c r="C14" s="36" t="s">
        <v>320</v>
      </c>
      <c r="D14" s="37">
        <v>2300435</v>
      </c>
      <c r="E14" s="38" t="s">
        <v>214</v>
      </c>
      <c r="F14" s="30"/>
      <c r="G14" s="11">
        <v>108.33333333333333</v>
      </c>
      <c r="H14" s="16">
        <v>44829.247499999998</v>
      </c>
      <c r="I14" s="30"/>
      <c r="J14" s="11">
        <v>0</v>
      </c>
      <c r="K14" s="16">
        <v>0</v>
      </c>
      <c r="M14" s="56">
        <f t="shared" si="0"/>
        <v>-37.666666666666657</v>
      </c>
      <c r="N14" s="54">
        <f t="shared" si="1"/>
        <v>-10022.189166666663</v>
      </c>
      <c r="P14" s="56">
        <f t="shared" si="2"/>
        <v>0</v>
      </c>
      <c r="Q14" s="54">
        <f t="shared" si="3"/>
        <v>0</v>
      </c>
      <c r="S14" s="56">
        <v>70.666666666666671</v>
      </c>
      <c r="T14" s="54">
        <v>34807.058333333334</v>
      </c>
      <c r="V14" s="56">
        <v>0</v>
      </c>
      <c r="W14" s="54">
        <v>0</v>
      </c>
    </row>
    <row r="15" spans="2:24" x14ac:dyDescent="0.3">
      <c r="B15" s="35" t="s">
        <v>97</v>
      </c>
      <c r="C15" s="36" t="s">
        <v>320</v>
      </c>
      <c r="D15" s="37">
        <v>2691574</v>
      </c>
      <c r="E15" s="38" t="s">
        <v>246</v>
      </c>
      <c r="F15" s="30"/>
      <c r="G15" s="11">
        <v>56.333333333333336</v>
      </c>
      <c r="H15" s="16">
        <v>20850.854166666668</v>
      </c>
      <c r="I15" s="30"/>
      <c r="J15" s="11">
        <v>0</v>
      </c>
      <c r="K15" s="16">
        <v>0</v>
      </c>
      <c r="M15" s="56">
        <f t="shared" si="0"/>
        <v>-8.9166666666666714</v>
      </c>
      <c r="N15" s="54">
        <f t="shared" si="1"/>
        <v>-2931.8041666666686</v>
      </c>
      <c r="P15" s="56">
        <f t="shared" si="2"/>
        <v>0</v>
      </c>
      <c r="Q15" s="54">
        <f t="shared" si="3"/>
        <v>0</v>
      </c>
      <c r="S15" s="56">
        <v>47.416666666666664</v>
      </c>
      <c r="T15" s="54">
        <v>17919.05</v>
      </c>
      <c r="V15" s="56">
        <v>0</v>
      </c>
      <c r="W15" s="54">
        <v>0</v>
      </c>
    </row>
    <row r="16" spans="2:24" x14ac:dyDescent="0.3">
      <c r="B16" s="35" t="s">
        <v>92</v>
      </c>
      <c r="C16" s="36" t="s">
        <v>320</v>
      </c>
      <c r="D16" s="37">
        <v>2691493</v>
      </c>
      <c r="E16" s="38" t="s">
        <v>300</v>
      </c>
      <c r="F16" s="30"/>
      <c r="G16" s="11">
        <v>12</v>
      </c>
      <c r="H16" s="16">
        <v>5610.0225</v>
      </c>
      <c r="I16" s="30"/>
      <c r="J16" s="11">
        <v>0</v>
      </c>
      <c r="K16" s="16">
        <v>0</v>
      </c>
      <c r="M16" s="56">
        <f t="shared" si="0"/>
        <v>0.26084134999999975</v>
      </c>
      <c r="N16" s="54">
        <f t="shared" si="1"/>
        <v>226.47419793075005</v>
      </c>
      <c r="P16" s="56">
        <f t="shared" si="2"/>
        <v>0</v>
      </c>
      <c r="Q16" s="54">
        <f t="shared" si="3"/>
        <v>0</v>
      </c>
      <c r="S16" s="56">
        <v>12.26084135</v>
      </c>
      <c r="T16" s="54">
        <v>5836.4966979307501</v>
      </c>
      <c r="V16" s="56">
        <v>0</v>
      </c>
      <c r="W16" s="54">
        <v>0</v>
      </c>
    </row>
    <row r="17" spans="2:23" x14ac:dyDescent="0.3">
      <c r="B17" s="35" t="s">
        <v>70</v>
      </c>
      <c r="C17" s="36" t="s">
        <v>320</v>
      </c>
      <c r="D17" s="37">
        <v>2550938</v>
      </c>
      <c r="E17" s="38" t="s">
        <v>277</v>
      </c>
      <c r="F17" s="30"/>
      <c r="G17" s="11">
        <v>63.75</v>
      </c>
      <c r="H17" s="16">
        <v>26921.744999999999</v>
      </c>
      <c r="I17" s="30"/>
      <c r="J17" s="11">
        <v>0</v>
      </c>
      <c r="K17" s="16">
        <v>0</v>
      </c>
      <c r="M17" s="56">
        <f t="shared" si="0"/>
        <v>-14.5</v>
      </c>
      <c r="N17" s="54">
        <f t="shared" si="1"/>
        <v>-5008.9350000000013</v>
      </c>
      <c r="P17" s="56">
        <f t="shared" si="2"/>
        <v>0</v>
      </c>
      <c r="Q17" s="54">
        <f t="shared" si="3"/>
        <v>0</v>
      </c>
      <c r="S17" s="56">
        <v>49.25</v>
      </c>
      <c r="T17" s="54">
        <v>21912.809999999998</v>
      </c>
      <c r="V17" s="56">
        <v>0</v>
      </c>
      <c r="W17" s="54">
        <v>0</v>
      </c>
    </row>
    <row r="18" spans="2:23" x14ac:dyDescent="0.3">
      <c r="B18" s="35" t="s">
        <v>14</v>
      </c>
      <c r="C18" s="36" t="s">
        <v>320</v>
      </c>
      <c r="D18" s="37">
        <v>2302780</v>
      </c>
      <c r="E18" s="38" t="s">
        <v>221</v>
      </c>
      <c r="F18" s="30"/>
      <c r="G18" s="11">
        <v>75.916666666666671</v>
      </c>
      <c r="H18" s="16">
        <v>6573.7608333333337</v>
      </c>
      <c r="I18" s="30"/>
      <c r="J18" s="11">
        <v>0</v>
      </c>
      <c r="K18" s="16">
        <v>0</v>
      </c>
      <c r="M18" s="56">
        <f t="shared" si="0"/>
        <v>-34.287831739365615</v>
      </c>
      <c r="N18" s="54">
        <f t="shared" si="1"/>
        <v>3788.4662884337504</v>
      </c>
      <c r="P18" s="56">
        <f t="shared" si="2"/>
        <v>0</v>
      </c>
      <c r="Q18" s="54">
        <f t="shared" si="3"/>
        <v>0</v>
      </c>
      <c r="S18" s="56">
        <v>41.628834927301057</v>
      </c>
      <c r="T18" s="54">
        <v>10362.227121767084</v>
      </c>
      <c r="V18" s="56">
        <v>0</v>
      </c>
      <c r="W18" s="54">
        <v>0</v>
      </c>
    </row>
    <row r="19" spans="2:23" x14ac:dyDescent="0.3">
      <c r="B19" s="35" t="s">
        <v>85</v>
      </c>
      <c r="C19" s="36" t="s">
        <v>320</v>
      </c>
      <c r="D19" s="37">
        <v>2665085</v>
      </c>
      <c r="E19" s="38" t="s">
        <v>294</v>
      </c>
      <c r="F19" s="30"/>
      <c r="G19" s="11">
        <v>52.833333333333336</v>
      </c>
      <c r="H19" s="16">
        <v>26308.793333333335</v>
      </c>
      <c r="I19" s="30"/>
      <c r="J19" s="11">
        <v>0</v>
      </c>
      <c r="K19" s="16">
        <v>0</v>
      </c>
      <c r="M19" s="56">
        <f t="shared" si="0"/>
        <v>-5.0833333333333357</v>
      </c>
      <c r="N19" s="54">
        <f t="shared" si="1"/>
        <v>-5043.2816666666658</v>
      </c>
      <c r="P19" s="56">
        <f t="shared" si="2"/>
        <v>0</v>
      </c>
      <c r="Q19" s="54">
        <f t="shared" si="3"/>
        <v>0</v>
      </c>
      <c r="S19" s="56">
        <v>47.75</v>
      </c>
      <c r="T19" s="54">
        <v>21265.511666666669</v>
      </c>
      <c r="V19" s="56">
        <v>0</v>
      </c>
      <c r="W19" s="54">
        <v>0</v>
      </c>
    </row>
    <row r="20" spans="2:23" x14ac:dyDescent="0.3">
      <c r="B20" s="35" t="s">
        <v>86</v>
      </c>
      <c r="C20" s="36" t="s">
        <v>320</v>
      </c>
      <c r="D20" s="37">
        <v>2665883</v>
      </c>
      <c r="E20" s="38" t="s">
        <v>107</v>
      </c>
      <c r="F20" s="30"/>
      <c r="G20" s="11">
        <v>196.08333333333334</v>
      </c>
      <c r="H20" s="16">
        <v>112562.995</v>
      </c>
      <c r="I20" s="30"/>
      <c r="J20" s="11">
        <v>0.16666666666666666</v>
      </c>
      <c r="K20" s="16">
        <v>352.60999999999996</v>
      </c>
      <c r="M20" s="56">
        <f t="shared" si="0"/>
        <v>22.562776775000003</v>
      </c>
      <c r="N20" s="54">
        <f t="shared" si="1"/>
        <v>11615.705702645922</v>
      </c>
      <c r="P20" s="56">
        <f t="shared" si="2"/>
        <v>-0.16666666666666666</v>
      </c>
      <c r="Q20" s="54">
        <f t="shared" si="3"/>
        <v>-352.60999999999996</v>
      </c>
      <c r="S20" s="56">
        <v>218.64611010833335</v>
      </c>
      <c r="T20" s="54">
        <v>124178.70070264592</v>
      </c>
      <c r="V20" s="56">
        <v>0</v>
      </c>
      <c r="W20" s="54">
        <v>0</v>
      </c>
    </row>
    <row r="21" spans="2:23" x14ac:dyDescent="0.3">
      <c r="B21" s="35" t="s">
        <v>9</v>
      </c>
      <c r="C21" s="36" t="s">
        <v>320</v>
      </c>
      <c r="D21" s="37">
        <v>2301830</v>
      </c>
      <c r="E21" s="38" t="s">
        <v>116</v>
      </c>
      <c r="F21" s="30"/>
      <c r="G21" s="11">
        <v>416.25</v>
      </c>
      <c r="H21" s="16">
        <v>405346.95583333331</v>
      </c>
      <c r="I21" s="30"/>
      <c r="J21" s="11">
        <v>4</v>
      </c>
      <c r="K21" s="16">
        <v>12856.907499999999</v>
      </c>
      <c r="M21" s="56">
        <f t="shared" si="0"/>
        <v>3.0866226416666791</v>
      </c>
      <c r="N21" s="54">
        <f t="shared" si="1"/>
        <v>19638.280074425857</v>
      </c>
      <c r="P21" s="56">
        <f t="shared" si="2"/>
        <v>1.3911538666666665</v>
      </c>
      <c r="Q21" s="54">
        <f t="shared" si="3"/>
        <v>18245.644628891168</v>
      </c>
      <c r="S21" s="56">
        <v>419.33662264166668</v>
      </c>
      <c r="T21" s="54">
        <v>424985.23590775917</v>
      </c>
      <c r="V21" s="56">
        <v>5.3911538666666665</v>
      </c>
      <c r="W21" s="54">
        <v>31102.55212889117</v>
      </c>
    </row>
    <row r="22" spans="2:23" x14ac:dyDescent="0.3">
      <c r="B22" s="35" t="s">
        <v>63</v>
      </c>
      <c r="C22" s="36" t="s">
        <v>320</v>
      </c>
      <c r="D22" s="37">
        <v>2538083</v>
      </c>
      <c r="E22" s="38" t="s">
        <v>270</v>
      </c>
      <c r="F22" s="30"/>
      <c r="G22" s="11">
        <v>22.583333333333332</v>
      </c>
      <c r="H22" s="16">
        <v>11093.179166666667</v>
      </c>
      <c r="I22" s="30"/>
      <c r="J22" s="11">
        <v>0</v>
      </c>
      <c r="K22" s="16">
        <v>0</v>
      </c>
      <c r="M22" s="56">
        <f t="shared" si="0"/>
        <v>-9.7499999999999982</v>
      </c>
      <c r="N22" s="54">
        <f t="shared" si="1"/>
        <v>-4615.100833333333</v>
      </c>
      <c r="P22" s="56">
        <f t="shared" si="2"/>
        <v>0</v>
      </c>
      <c r="Q22" s="54">
        <f t="shared" si="3"/>
        <v>0</v>
      </c>
      <c r="S22" s="56">
        <v>12.833333333333334</v>
      </c>
      <c r="T22" s="54">
        <v>6478.0783333333338</v>
      </c>
      <c r="V22" s="56">
        <v>0</v>
      </c>
      <c r="W22" s="54">
        <v>0</v>
      </c>
    </row>
    <row r="23" spans="2:23" x14ac:dyDescent="0.3">
      <c r="B23" s="35" t="s">
        <v>84</v>
      </c>
      <c r="C23" s="36" t="s">
        <v>320</v>
      </c>
      <c r="D23" s="37">
        <v>2664992</v>
      </c>
      <c r="E23" s="38" t="s">
        <v>293</v>
      </c>
      <c r="F23" s="30"/>
      <c r="G23" s="11">
        <v>29.25</v>
      </c>
      <c r="H23" s="16">
        <v>14069.639166666668</v>
      </c>
      <c r="I23" s="30"/>
      <c r="J23" s="11">
        <v>0</v>
      </c>
      <c r="K23" s="16">
        <v>0</v>
      </c>
      <c r="M23" s="56">
        <f t="shared" si="0"/>
        <v>5.6515625833333374</v>
      </c>
      <c r="N23" s="54">
        <f t="shared" si="1"/>
        <v>2011.6415311043329</v>
      </c>
      <c r="P23" s="56">
        <f t="shared" si="2"/>
        <v>4.3473558333333336E-2</v>
      </c>
      <c r="Q23" s="54">
        <f t="shared" si="3"/>
        <v>94.262847063000024</v>
      </c>
      <c r="S23" s="56">
        <v>34.901562583333337</v>
      </c>
      <c r="T23" s="54">
        <v>16081.280697771001</v>
      </c>
      <c r="V23" s="56">
        <v>4.3473558333333336E-2</v>
      </c>
      <c r="W23" s="54">
        <v>94.262847063000024</v>
      </c>
    </row>
    <row r="24" spans="2:23" x14ac:dyDescent="0.3">
      <c r="B24" s="35" t="s">
        <v>91</v>
      </c>
      <c r="C24" s="36" t="s">
        <v>320</v>
      </c>
      <c r="D24" s="37">
        <v>2691477</v>
      </c>
      <c r="E24" s="38" t="s">
        <v>299</v>
      </c>
      <c r="F24" s="30"/>
      <c r="G24" s="11">
        <v>42.416666666666664</v>
      </c>
      <c r="H24" s="16">
        <v>17809.638333333332</v>
      </c>
      <c r="I24" s="30"/>
      <c r="J24" s="11">
        <v>0</v>
      </c>
      <c r="K24" s="16">
        <v>0</v>
      </c>
      <c r="M24" s="56">
        <f t="shared" si="0"/>
        <v>-6.5833333333333286</v>
      </c>
      <c r="N24" s="54">
        <f t="shared" si="1"/>
        <v>-2760.5783333333329</v>
      </c>
      <c r="P24" s="56">
        <f t="shared" si="2"/>
        <v>0</v>
      </c>
      <c r="Q24" s="54">
        <f t="shared" si="3"/>
        <v>0</v>
      </c>
      <c r="S24" s="56">
        <v>35.833333333333336</v>
      </c>
      <c r="T24" s="54">
        <v>15049.06</v>
      </c>
      <c r="V24" s="56">
        <v>0</v>
      </c>
      <c r="W24" s="54">
        <v>0</v>
      </c>
    </row>
    <row r="25" spans="2:23" x14ac:dyDescent="0.3">
      <c r="B25" s="35" t="s">
        <v>61</v>
      </c>
      <c r="C25" s="36" t="s">
        <v>320</v>
      </c>
      <c r="D25" s="37">
        <v>2537850</v>
      </c>
      <c r="E25" s="38" t="s">
        <v>268</v>
      </c>
      <c r="F25" s="30"/>
      <c r="G25" s="11">
        <v>81.083333333333329</v>
      </c>
      <c r="H25" s="16">
        <v>34486.564166666671</v>
      </c>
      <c r="I25" s="30"/>
      <c r="J25" s="11">
        <v>0</v>
      </c>
      <c r="K25" s="16">
        <v>0</v>
      </c>
      <c r="M25" s="56">
        <f t="shared" si="0"/>
        <v>-17.333333333333329</v>
      </c>
      <c r="N25" s="54">
        <f t="shared" si="1"/>
        <v>-7173.2766666666685</v>
      </c>
      <c r="P25" s="56">
        <f t="shared" si="2"/>
        <v>0</v>
      </c>
      <c r="Q25" s="54">
        <f t="shared" si="3"/>
        <v>0</v>
      </c>
      <c r="S25" s="56">
        <v>63.75</v>
      </c>
      <c r="T25" s="54">
        <v>27313.287500000002</v>
      </c>
      <c r="V25" s="56">
        <v>0</v>
      </c>
      <c r="W25" s="54">
        <v>0</v>
      </c>
    </row>
    <row r="26" spans="2:23" x14ac:dyDescent="0.3">
      <c r="B26" s="35" t="s">
        <v>41</v>
      </c>
      <c r="C26" s="36" t="s">
        <v>320</v>
      </c>
      <c r="D26" s="37">
        <v>2379767</v>
      </c>
      <c r="E26" s="38" t="s">
        <v>249</v>
      </c>
      <c r="F26" s="30"/>
      <c r="G26" s="11">
        <v>207.16666666666666</v>
      </c>
      <c r="H26" s="16">
        <v>102942.42166666668</v>
      </c>
      <c r="I26" s="30"/>
      <c r="J26" s="11">
        <v>0</v>
      </c>
      <c r="K26" s="16">
        <v>0</v>
      </c>
      <c r="M26" s="56">
        <f t="shared" si="0"/>
        <v>4.2604087166666886</v>
      </c>
      <c r="N26" s="54">
        <f t="shared" si="1"/>
        <v>1564.7659566064103</v>
      </c>
      <c r="P26" s="56">
        <f t="shared" si="2"/>
        <v>0</v>
      </c>
      <c r="Q26" s="54">
        <f t="shared" si="3"/>
        <v>0</v>
      </c>
      <c r="S26" s="56">
        <v>211.42707538333335</v>
      </c>
      <c r="T26" s="54">
        <v>104507.18762327309</v>
      </c>
      <c r="V26" s="56">
        <v>0</v>
      </c>
      <c r="W26" s="54">
        <v>0</v>
      </c>
    </row>
    <row r="27" spans="2:23" x14ac:dyDescent="0.3">
      <c r="B27" s="35" t="s">
        <v>44</v>
      </c>
      <c r="C27" s="36" t="s">
        <v>320</v>
      </c>
      <c r="D27" s="37">
        <v>2380331</v>
      </c>
      <c r="E27" s="38" t="s">
        <v>252</v>
      </c>
      <c r="F27" s="30"/>
      <c r="G27" s="11">
        <v>107.5</v>
      </c>
      <c r="H27" s="16">
        <v>43935.759166666663</v>
      </c>
      <c r="I27" s="30"/>
      <c r="J27" s="11">
        <v>0</v>
      </c>
      <c r="K27" s="16">
        <v>0</v>
      </c>
      <c r="M27" s="56">
        <f t="shared" si="0"/>
        <v>2.086730799999998</v>
      </c>
      <c r="N27" s="54">
        <f t="shared" si="1"/>
        <v>1464.4698491179224</v>
      </c>
      <c r="P27" s="56">
        <f t="shared" si="2"/>
        <v>0</v>
      </c>
      <c r="Q27" s="54">
        <f t="shared" si="3"/>
        <v>0</v>
      </c>
      <c r="S27" s="56">
        <v>109.5867308</v>
      </c>
      <c r="T27" s="54">
        <v>45400.229015784585</v>
      </c>
      <c r="V27" s="56">
        <v>0</v>
      </c>
      <c r="W27" s="54">
        <v>0</v>
      </c>
    </row>
    <row r="28" spans="2:23" x14ac:dyDescent="0.3">
      <c r="B28" s="35" t="s">
        <v>74</v>
      </c>
      <c r="C28" s="36" t="s">
        <v>320</v>
      </c>
      <c r="D28" s="37">
        <v>2553163</v>
      </c>
      <c r="E28" s="38" t="s">
        <v>281</v>
      </c>
      <c r="F28" s="30"/>
      <c r="G28" s="11">
        <v>82.083333333333329</v>
      </c>
      <c r="H28" s="16">
        <v>43458.256666666668</v>
      </c>
      <c r="I28" s="30"/>
      <c r="J28" s="11">
        <v>0</v>
      </c>
      <c r="K28" s="16">
        <v>0</v>
      </c>
      <c r="M28" s="56">
        <f t="shared" si="0"/>
        <v>-12.666666666666657</v>
      </c>
      <c r="N28" s="54">
        <f t="shared" si="1"/>
        <v>-5673.7375000000029</v>
      </c>
      <c r="P28" s="56">
        <f t="shared" si="2"/>
        <v>0</v>
      </c>
      <c r="Q28" s="54">
        <f t="shared" si="3"/>
        <v>0</v>
      </c>
      <c r="S28" s="56">
        <v>69.416666666666671</v>
      </c>
      <c r="T28" s="54">
        <v>37784.519166666665</v>
      </c>
      <c r="V28" s="56">
        <v>0</v>
      </c>
      <c r="W28" s="54">
        <v>0</v>
      </c>
    </row>
    <row r="29" spans="2:23" x14ac:dyDescent="0.3">
      <c r="B29" s="35" t="s">
        <v>62</v>
      </c>
      <c r="C29" s="36" t="s">
        <v>320</v>
      </c>
      <c r="D29" s="37">
        <v>2537958</v>
      </c>
      <c r="E29" s="38" t="s">
        <v>269</v>
      </c>
      <c r="F29" s="30"/>
      <c r="G29" s="11">
        <v>40.833333333333336</v>
      </c>
      <c r="H29" s="16">
        <v>18855.105</v>
      </c>
      <c r="I29" s="30"/>
      <c r="J29" s="11">
        <v>0</v>
      </c>
      <c r="K29" s="16">
        <v>0</v>
      </c>
      <c r="M29" s="56">
        <f t="shared" si="0"/>
        <v>11.607440075</v>
      </c>
      <c r="N29" s="54">
        <f t="shared" si="1"/>
        <v>12619.53972658225</v>
      </c>
      <c r="P29" s="56">
        <f t="shared" si="2"/>
        <v>0</v>
      </c>
      <c r="Q29" s="54">
        <f t="shared" si="3"/>
        <v>0</v>
      </c>
      <c r="S29" s="56">
        <v>52.440773408333335</v>
      </c>
      <c r="T29" s="54">
        <v>31474.64472658225</v>
      </c>
      <c r="V29" s="56">
        <v>0</v>
      </c>
      <c r="W29" s="54">
        <v>0</v>
      </c>
    </row>
    <row r="30" spans="2:23" x14ac:dyDescent="0.3">
      <c r="B30" s="35" t="s">
        <v>80</v>
      </c>
      <c r="C30" s="36" t="s">
        <v>320</v>
      </c>
      <c r="D30" s="37">
        <v>2626667</v>
      </c>
      <c r="E30" s="38" t="s">
        <v>288</v>
      </c>
      <c r="F30" s="30"/>
      <c r="G30" s="11">
        <v>88.083333333333329</v>
      </c>
      <c r="H30" s="16">
        <v>44143.115833333337</v>
      </c>
      <c r="I30" s="30"/>
      <c r="J30" s="11">
        <v>0</v>
      </c>
      <c r="K30" s="16">
        <v>0</v>
      </c>
      <c r="M30" s="56">
        <f t="shared" si="0"/>
        <v>-22.879910575579828</v>
      </c>
      <c r="N30" s="54">
        <f t="shared" si="1"/>
        <v>596.12377814091451</v>
      </c>
      <c r="P30" s="56">
        <f t="shared" si="2"/>
        <v>0</v>
      </c>
      <c r="Q30" s="54">
        <f t="shared" si="3"/>
        <v>0</v>
      </c>
      <c r="S30" s="56">
        <v>65.203422757753501</v>
      </c>
      <c r="T30" s="54">
        <v>44739.239611474251</v>
      </c>
      <c r="V30" s="56">
        <v>0</v>
      </c>
      <c r="W30" s="54">
        <v>0</v>
      </c>
    </row>
    <row r="31" spans="2:23" x14ac:dyDescent="0.3">
      <c r="B31" s="35" t="s">
        <v>10</v>
      </c>
      <c r="C31" s="36" t="s">
        <v>320</v>
      </c>
      <c r="D31" s="37">
        <v>2302101</v>
      </c>
      <c r="E31" s="38" t="s">
        <v>217</v>
      </c>
      <c r="F31" s="30"/>
      <c r="G31" s="11">
        <v>492.25</v>
      </c>
      <c r="H31" s="16">
        <v>582591.99916666665</v>
      </c>
      <c r="I31" s="30"/>
      <c r="J31" s="11">
        <v>0.66666666666666663</v>
      </c>
      <c r="K31" s="16">
        <v>1770.8158333333333</v>
      </c>
      <c r="M31" s="56">
        <f t="shared" si="0"/>
        <v>4.7820914166666739</v>
      </c>
      <c r="N31" s="54">
        <f t="shared" si="1"/>
        <v>6794.4167868435616</v>
      </c>
      <c r="P31" s="56">
        <f t="shared" si="2"/>
        <v>0</v>
      </c>
      <c r="Q31" s="54">
        <f t="shared" si="3"/>
        <v>7.799156364999817</v>
      </c>
      <c r="S31" s="56">
        <v>497.03209141666667</v>
      </c>
      <c r="T31" s="54">
        <v>589386.41595351021</v>
      </c>
      <c r="V31" s="56">
        <v>0.66666666666666663</v>
      </c>
      <c r="W31" s="54">
        <v>1778.6149896983331</v>
      </c>
    </row>
    <row r="32" spans="2:23" x14ac:dyDescent="0.3">
      <c r="B32" s="35" t="s">
        <v>38</v>
      </c>
      <c r="C32" s="36" t="s">
        <v>320</v>
      </c>
      <c r="D32" s="37">
        <v>2378876</v>
      </c>
      <c r="E32" s="38" t="s">
        <v>245</v>
      </c>
      <c r="F32" s="30"/>
      <c r="G32" s="11">
        <v>45.583333333333336</v>
      </c>
      <c r="H32" s="16">
        <v>17963.188333333335</v>
      </c>
      <c r="I32" s="30"/>
      <c r="J32" s="11">
        <v>0</v>
      </c>
      <c r="K32" s="16">
        <v>0</v>
      </c>
      <c r="M32" s="56">
        <f t="shared" si="0"/>
        <v>19.215312783333339</v>
      </c>
      <c r="N32" s="54">
        <f t="shared" si="1"/>
        <v>8267.1887813964167</v>
      </c>
      <c r="P32" s="56">
        <f t="shared" si="2"/>
        <v>0</v>
      </c>
      <c r="Q32" s="54">
        <f t="shared" si="3"/>
        <v>0</v>
      </c>
      <c r="S32" s="56">
        <v>64.798646116666674</v>
      </c>
      <c r="T32" s="54">
        <v>26230.377114729752</v>
      </c>
      <c r="V32" s="56">
        <v>0</v>
      </c>
      <c r="W32" s="54">
        <v>0</v>
      </c>
    </row>
    <row r="33" spans="2:23" x14ac:dyDescent="0.3">
      <c r="B33" s="35" t="s">
        <v>81</v>
      </c>
      <c r="C33" s="36" t="s">
        <v>320</v>
      </c>
      <c r="D33" s="37">
        <v>2652099</v>
      </c>
      <c r="E33" s="38" t="s">
        <v>289</v>
      </c>
      <c r="F33" s="30"/>
      <c r="G33" s="11">
        <v>119.66666666666667</v>
      </c>
      <c r="H33" s="16">
        <v>54257.973333333335</v>
      </c>
      <c r="I33" s="30"/>
      <c r="J33" s="11">
        <v>0</v>
      </c>
      <c r="K33" s="16">
        <v>0</v>
      </c>
      <c r="M33" s="56">
        <f t="shared" si="0"/>
        <v>-11.833333333333343</v>
      </c>
      <c r="N33" s="54">
        <f t="shared" si="1"/>
        <v>-6194.1533333333355</v>
      </c>
      <c r="P33" s="56">
        <f t="shared" si="2"/>
        <v>0</v>
      </c>
      <c r="Q33" s="54">
        <f t="shared" si="3"/>
        <v>0</v>
      </c>
      <c r="S33" s="56">
        <v>107.83333333333333</v>
      </c>
      <c r="T33" s="54">
        <v>48063.82</v>
      </c>
      <c r="V33" s="56">
        <v>0</v>
      </c>
      <c r="W33" s="54">
        <v>0</v>
      </c>
    </row>
    <row r="34" spans="2:23" x14ac:dyDescent="0.3">
      <c r="B34" s="35" t="s">
        <v>0</v>
      </c>
      <c r="C34" s="36" t="s">
        <v>320</v>
      </c>
      <c r="D34" s="37">
        <v>3157245</v>
      </c>
      <c r="E34" s="38" t="s">
        <v>312</v>
      </c>
      <c r="F34" s="30"/>
      <c r="G34" s="11">
        <v>737.25</v>
      </c>
      <c r="H34" s="16">
        <v>747475.59916666662</v>
      </c>
      <c r="I34" s="30"/>
      <c r="J34" s="11">
        <v>22.916666666666668</v>
      </c>
      <c r="K34" s="16">
        <v>141424.72916666666</v>
      </c>
      <c r="M34" s="56">
        <f t="shared" si="0"/>
        <v>80.947765616666629</v>
      </c>
      <c r="N34" s="54">
        <f t="shared" si="1"/>
        <v>86878.646681762883</v>
      </c>
      <c r="P34" s="56">
        <f t="shared" si="2"/>
        <v>0.58333333333333215</v>
      </c>
      <c r="Q34" s="54">
        <f t="shared" si="3"/>
        <v>-26728.779166666704</v>
      </c>
      <c r="S34" s="56">
        <v>818.19776561666663</v>
      </c>
      <c r="T34" s="54">
        <v>834354.24584842951</v>
      </c>
      <c r="V34" s="56">
        <v>23.5</v>
      </c>
      <c r="W34" s="54">
        <v>114695.94999999995</v>
      </c>
    </row>
    <row r="35" spans="2:23" x14ac:dyDescent="0.3">
      <c r="B35" s="35" t="s">
        <v>106</v>
      </c>
      <c r="C35" s="36" t="s">
        <v>320</v>
      </c>
      <c r="D35" s="37">
        <v>7274351</v>
      </c>
      <c r="E35" s="38" t="s">
        <v>316</v>
      </c>
      <c r="F35" s="30"/>
      <c r="G35" s="11">
        <v>134.16666666666666</v>
      </c>
      <c r="H35" s="16">
        <v>65812.95</v>
      </c>
      <c r="I35" s="30"/>
      <c r="J35" s="11">
        <v>8.3333333333333329E-2</v>
      </c>
      <c r="K35" s="16">
        <v>256.19333333333333</v>
      </c>
      <c r="M35" s="56">
        <f t="shared" si="0"/>
        <v>14.824483391666689</v>
      </c>
      <c r="N35" s="54">
        <f t="shared" si="1"/>
        <v>7004.8666311726702</v>
      </c>
      <c r="P35" s="56">
        <f t="shared" si="2"/>
        <v>0</v>
      </c>
      <c r="Q35" s="54">
        <f t="shared" si="3"/>
        <v>-173.76999999999998</v>
      </c>
      <c r="S35" s="56">
        <v>148.99115005833335</v>
      </c>
      <c r="T35" s="54">
        <v>72817.816631172667</v>
      </c>
      <c r="V35" s="56">
        <v>8.3333333333333329E-2</v>
      </c>
      <c r="W35" s="54">
        <v>82.423333333333332</v>
      </c>
    </row>
    <row r="36" spans="2:23" x14ac:dyDescent="0.3">
      <c r="B36" s="35" t="s">
        <v>31</v>
      </c>
      <c r="C36" s="36" t="s">
        <v>320</v>
      </c>
      <c r="D36" s="37">
        <v>2378116</v>
      </c>
      <c r="E36" s="38" t="s">
        <v>238</v>
      </c>
      <c r="F36" s="30"/>
      <c r="G36" s="11">
        <v>40.916666666666664</v>
      </c>
      <c r="H36" s="16">
        <v>17212.593333333334</v>
      </c>
      <c r="I36" s="30"/>
      <c r="J36" s="11">
        <v>0</v>
      </c>
      <c r="K36" s="16">
        <v>0</v>
      </c>
      <c r="M36" s="56">
        <f t="shared" si="0"/>
        <v>18.302368058333336</v>
      </c>
      <c r="N36" s="54">
        <f t="shared" si="1"/>
        <v>8102.3031388209165</v>
      </c>
      <c r="P36" s="56">
        <f t="shared" si="2"/>
        <v>0</v>
      </c>
      <c r="Q36" s="54">
        <f t="shared" si="3"/>
        <v>0</v>
      </c>
      <c r="S36" s="56">
        <v>59.219034725</v>
      </c>
      <c r="T36" s="54">
        <v>25314.896472154251</v>
      </c>
      <c r="V36" s="56">
        <v>0</v>
      </c>
      <c r="W36" s="54">
        <v>0</v>
      </c>
    </row>
    <row r="37" spans="2:23" x14ac:dyDescent="0.3">
      <c r="B37" s="35" t="s">
        <v>34</v>
      </c>
      <c r="C37" s="36" t="s">
        <v>320</v>
      </c>
      <c r="D37" s="37">
        <v>2378175</v>
      </c>
      <c r="E37" s="38" t="s">
        <v>241</v>
      </c>
      <c r="F37" s="30"/>
      <c r="G37" s="11">
        <v>79.666666666666671</v>
      </c>
      <c r="H37" s="16">
        <v>36016.404999999999</v>
      </c>
      <c r="I37" s="30"/>
      <c r="J37" s="11">
        <v>0</v>
      </c>
      <c r="K37" s="16">
        <v>0</v>
      </c>
      <c r="M37" s="56">
        <f t="shared" si="0"/>
        <v>-22.833333333333336</v>
      </c>
      <c r="N37" s="54">
        <f t="shared" si="1"/>
        <v>-13983.5975</v>
      </c>
      <c r="P37" s="56">
        <f t="shared" si="2"/>
        <v>0</v>
      </c>
      <c r="Q37" s="54">
        <f t="shared" si="3"/>
        <v>0</v>
      </c>
      <c r="S37" s="56">
        <v>56.833333333333336</v>
      </c>
      <c r="T37" s="54">
        <v>22032.807499999999</v>
      </c>
      <c r="V37" s="56">
        <v>0</v>
      </c>
      <c r="W37" s="54">
        <v>0</v>
      </c>
    </row>
    <row r="38" spans="2:23" x14ac:dyDescent="0.3">
      <c r="B38" s="35" t="s">
        <v>42</v>
      </c>
      <c r="C38" s="36" t="s">
        <v>320</v>
      </c>
      <c r="D38" s="37">
        <v>2379953</v>
      </c>
      <c r="E38" s="38" t="s">
        <v>250</v>
      </c>
      <c r="F38" s="30"/>
      <c r="G38" s="11">
        <v>23.916666666666668</v>
      </c>
      <c r="H38" s="16">
        <v>19983.203333333335</v>
      </c>
      <c r="I38" s="30"/>
      <c r="J38" s="11">
        <v>0</v>
      </c>
      <c r="K38" s="16">
        <v>0</v>
      </c>
      <c r="M38" s="56">
        <f t="shared" si="0"/>
        <v>-22.75</v>
      </c>
      <c r="N38" s="54">
        <f t="shared" si="1"/>
        <v>-19115.813333333335</v>
      </c>
      <c r="P38" s="56">
        <f t="shared" si="2"/>
        <v>0</v>
      </c>
      <c r="Q38" s="54">
        <f t="shared" si="3"/>
        <v>0</v>
      </c>
      <c r="S38" s="56">
        <v>1.1666666666666667</v>
      </c>
      <c r="T38" s="54">
        <v>867.39</v>
      </c>
      <c r="V38" s="56">
        <v>0</v>
      </c>
      <c r="W38" s="54">
        <v>0</v>
      </c>
    </row>
    <row r="39" spans="2:23" x14ac:dyDescent="0.3">
      <c r="B39" s="35" t="s">
        <v>56</v>
      </c>
      <c r="C39" s="36" t="s">
        <v>320</v>
      </c>
      <c r="D39" s="37">
        <v>2420015</v>
      </c>
      <c r="E39" s="38" t="s">
        <v>263</v>
      </c>
      <c r="F39" s="30"/>
      <c r="G39" s="11">
        <v>325</v>
      </c>
      <c r="H39" s="16">
        <v>183981.71666666667</v>
      </c>
      <c r="I39" s="30"/>
      <c r="J39" s="11">
        <v>8.3333333333333329E-2</v>
      </c>
      <c r="K39" s="16">
        <v>62.47</v>
      </c>
      <c r="M39" s="56">
        <f t="shared" si="0"/>
        <v>-31.083333333333314</v>
      </c>
      <c r="N39" s="54">
        <f t="shared" si="1"/>
        <v>-38737.696666666685</v>
      </c>
      <c r="P39" s="56">
        <f t="shared" si="2"/>
        <v>-8.3333333333333329E-2</v>
      </c>
      <c r="Q39" s="54">
        <f t="shared" si="3"/>
        <v>-62.47</v>
      </c>
      <c r="S39" s="56">
        <v>293.91666666666669</v>
      </c>
      <c r="T39" s="54">
        <v>145244.01999999999</v>
      </c>
      <c r="V39" s="56">
        <v>0</v>
      </c>
      <c r="W39" s="54">
        <v>0</v>
      </c>
    </row>
    <row r="40" spans="2:23" x14ac:dyDescent="0.3">
      <c r="B40" s="35" t="s">
        <v>45</v>
      </c>
      <c r="C40" s="36" t="s">
        <v>320</v>
      </c>
      <c r="D40" s="37">
        <v>2385880</v>
      </c>
      <c r="E40" s="38" t="s">
        <v>253</v>
      </c>
      <c r="F40" s="30"/>
      <c r="G40" s="11">
        <v>211.5</v>
      </c>
      <c r="H40" s="16">
        <v>96121.295833333337</v>
      </c>
      <c r="I40" s="30"/>
      <c r="J40" s="11">
        <v>0.25</v>
      </c>
      <c r="K40" s="16">
        <v>128.1275</v>
      </c>
      <c r="M40" s="56">
        <f t="shared" si="0"/>
        <v>-4.9074277489695532</v>
      </c>
      <c r="N40" s="54">
        <f t="shared" si="1"/>
        <v>1629.404616814325</v>
      </c>
      <c r="P40" s="56">
        <f t="shared" si="2"/>
        <v>1.0868389583333335</v>
      </c>
      <c r="Q40" s="54">
        <f t="shared" si="3"/>
        <v>781.93324434224996</v>
      </c>
      <c r="S40" s="56">
        <v>206.59257225103045</v>
      </c>
      <c r="T40" s="54">
        <v>97750.700450147662</v>
      </c>
      <c r="V40" s="56">
        <v>1.3368389583333335</v>
      </c>
      <c r="W40" s="54">
        <v>910.06074434225002</v>
      </c>
    </row>
    <row r="41" spans="2:23" x14ac:dyDescent="0.3">
      <c r="B41" s="35" t="s">
        <v>93</v>
      </c>
      <c r="C41" s="36" t="s">
        <v>320</v>
      </c>
      <c r="D41" s="37">
        <v>2691507</v>
      </c>
      <c r="E41" s="38" t="s">
        <v>301</v>
      </c>
      <c r="F41" s="30"/>
      <c r="G41" s="11">
        <v>19.083333333333332</v>
      </c>
      <c r="H41" s="16">
        <v>8812.4825000000001</v>
      </c>
      <c r="I41" s="30"/>
      <c r="J41" s="11">
        <v>0</v>
      </c>
      <c r="K41" s="16">
        <v>0</v>
      </c>
      <c r="M41" s="56">
        <f t="shared" si="0"/>
        <v>2.4345192666666691</v>
      </c>
      <c r="N41" s="54">
        <f t="shared" si="1"/>
        <v>1134.1590571079996</v>
      </c>
      <c r="P41" s="56">
        <f t="shared" si="2"/>
        <v>0</v>
      </c>
      <c r="Q41" s="54">
        <f t="shared" si="3"/>
        <v>0</v>
      </c>
      <c r="S41" s="56">
        <v>21.517852600000001</v>
      </c>
      <c r="T41" s="54">
        <v>9946.6415571079997</v>
      </c>
      <c r="V41" s="56">
        <v>0</v>
      </c>
      <c r="W41" s="54">
        <v>0</v>
      </c>
    </row>
    <row r="42" spans="2:23" x14ac:dyDescent="0.3">
      <c r="B42" s="35" t="s">
        <v>35</v>
      </c>
      <c r="C42" s="36" t="s">
        <v>320</v>
      </c>
      <c r="D42" s="37">
        <v>2378183</v>
      </c>
      <c r="E42" s="38" t="s">
        <v>242</v>
      </c>
      <c r="F42" s="30"/>
      <c r="G42" s="11">
        <v>51.5</v>
      </c>
      <c r="H42" s="16">
        <v>22063.428333333333</v>
      </c>
      <c r="I42" s="30"/>
      <c r="J42" s="11">
        <v>0</v>
      </c>
      <c r="K42" s="16">
        <v>0</v>
      </c>
      <c r="M42" s="56">
        <f t="shared" si="0"/>
        <v>11.259651608333328</v>
      </c>
      <c r="N42" s="54">
        <f t="shared" si="1"/>
        <v>8498.0998906906716</v>
      </c>
      <c r="P42" s="56">
        <f t="shared" si="2"/>
        <v>0</v>
      </c>
      <c r="Q42" s="54">
        <f t="shared" si="3"/>
        <v>0</v>
      </c>
      <c r="S42" s="56">
        <v>62.759651608333328</v>
      </c>
      <c r="T42" s="54">
        <v>30561.528224024005</v>
      </c>
      <c r="V42" s="56">
        <v>0</v>
      </c>
      <c r="W42" s="54">
        <v>0</v>
      </c>
    </row>
    <row r="43" spans="2:23" x14ac:dyDescent="0.3">
      <c r="B43" s="35" t="s">
        <v>103</v>
      </c>
      <c r="C43" s="36" t="s">
        <v>320</v>
      </c>
      <c r="D43" s="37">
        <v>6249604</v>
      </c>
      <c r="E43" s="38" t="s">
        <v>253</v>
      </c>
      <c r="F43" s="30"/>
      <c r="G43" s="11">
        <v>15</v>
      </c>
      <c r="H43" s="16">
        <v>8311.7758333333331</v>
      </c>
      <c r="I43" s="30"/>
      <c r="J43" s="11">
        <v>0</v>
      </c>
      <c r="K43" s="16">
        <v>0</v>
      </c>
      <c r="M43" s="56">
        <f t="shared" si="0"/>
        <v>4.1734615999999995</v>
      </c>
      <c r="N43" s="54">
        <f t="shared" si="1"/>
        <v>2764.1670869119989</v>
      </c>
      <c r="P43" s="56">
        <f t="shared" si="2"/>
        <v>0</v>
      </c>
      <c r="Q43" s="54">
        <f t="shared" si="3"/>
        <v>0</v>
      </c>
      <c r="S43" s="56">
        <v>19.1734616</v>
      </c>
      <c r="T43" s="54">
        <v>11075.942920245332</v>
      </c>
      <c r="V43" s="56">
        <v>0</v>
      </c>
      <c r="W43" s="54">
        <v>0</v>
      </c>
    </row>
    <row r="44" spans="2:23" s="27" customFormat="1" x14ac:dyDescent="0.3">
      <c r="B44" s="39" t="s">
        <v>75</v>
      </c>
      <c r="C44" s="40" t="s">
        <v>320</v>
      </c>
      <c r="D44" s="41">
        <v>2557975</v>
      </c>
      <c r="E44" s="42" t="s">
        <v>283</v>
      </c>
      <c r="F44" s="43"/>
      <c r="G44" s="19">
        <v>87.25</v>
      </c>
      <c r="H44" s="20">
        <v>73572.175000000003</v>
      </c>
      <c r="I44" s="43"/>
      <c r="J44" s="19">
        <v>0</v>
      </c>
      <c r="K44" s="20">
        <v>0</v>
      </c>
      <c r="M44" s="56">
        <f t="shared" si="0"/>
        <v>-41.083333333333336</v>
      </c>
      <c r="N44" s="54">
        <f t="shared" si="1"/>
        <v>-34863.812500000007</v>
      </c>
      <c r="O44" s="22"/>
      <c r="P44" s="56">
        <f t="shared" si="2"/>
        <v>0</v>
      </c>
      <c r="Q44" s="54">
        <f t="shared" si="3"/>
        <v>0</v>
      </c>
      <c r="S44" s="56">
        <v>46.166666666666664</v>
      </c>
      <c r="T44" s="54">
        <v>38708.362499999996</v>
      </c>
      <c r="U44" s="22"/>
      <c r="V44" s="56">
        <v>0</v>
      </c>
      <c r="W44" s="54">
        <v>0</v>
      </c>
    </row>
    <row r="45" spans="2:23" s="27" customFormat="1" x14ac:dyDescent="0.3">
      <c r="B45" s="39" t="s">
        <v>96</v>
      </c>
      <c r="C45" s="40" t="s">
        <v>320</v>
      </c>
      <c r="D45" s="41">
        <v>2691566</v>
      </c>
      <c r="E45" s="42" t="s">
        <v>304</v>
      </c>
      <c r="F45" s="43"/>
      <c r="G45" s="19">
        <v>34.833333333333336</v>
      </c>
      <c r="H45" s="20">
        <v>15934.274166666668</v>
      </c>
      <c r="I45" s="43"/>
      <c r="J45" s="19">
        <v>0</v>
      </c>
      <c r="K45" s="20">
        <v>0</v>
      </c>
      <c r="M45" s="56">
        <f t="shared" si="0"/>
        <v>0.3333333333333286</v>
      </c>
      <c r="N45" s="54">
        <f t="shared" si="1"/>
        <v>-16.175000000001091</v>
      </c>
      <c r="O45" s="22"/>
      <c r="P45" s="56">
        <f t="shared" si="2"/>
        <v>0</v>
      </c>
      <c r="Q45" s="54">
        <f t="shared" si="3"/>
        <v>0</v>
      </c>
      <c r="S45" s="56">
        <v>35.166666666666664</v>
      </c>
      <c r="T45" s="54">
        <v>15918.099166666667</v>
      </c>
      <c r="U45" s="22"/>
      <c r="V45" s="56">
        <v>0</v>
      </c>
      <c r="W45" s="54">
        <v>0</v>
      </c>
    </row>
    <row r="46" spans="2:23" s="27" customFormat="1" x14ac:dyDescent="0.3">
      <c r="B46" s="39" t="s">
        <v>102</v>
      </c>
      <c r="C46" s="40" t="s">
        <v>320</v>
      </c>
      <c r="D46" s="41">
        <v>5749018</v>
      </c>
      <c r="E46" s="42" t="s">
        <v>313</v>
      </c>
      <c r="F46" s="43"/>
      <c r="G46" s="19">
        <v>138</v>
      </c>
      <c r="H46" s="20">
        <v>83892.493333333332</v>
      </c>
      <c r="I46" s="43"/>
      <c r="J46" s="19">
        <v>0</v>
      </c>
      <c r="K46" s="20">
        <v>0</v>
      </c>
      <c r="M46" s="56">
        <f t="shared" si="0"/>
        <v>-38.91616734770966</v>
      </c>
      <c r="N46" s="54">
        <f t="shared" si="1"/>
        <v>13384.078330764169</v>
      </c>
      <c r="O46" s="22"/>
      <c r="P46" s="56">
        <f t="shared" si="2"/>
        <v>0</v>
      </c>
      <c r="Q46" s="54">
        <f t="shared" si="3"/>
        <v>0</v>
      </c>
      <c r="S46" s="56">
        <v>99.08383265229034</v>
      </c>
      <c r="T46" s="54">
        <v>97276.571664097501</v>
      </c>
      <c r="U46" s="22"/>
      <c r="V46" s="56">
        <v>0</v>
      </c>
      <c r="W46" s="54">
        <v>0</v>
      </c>
    </row>
    <row r="47" spans="2:23" s="27" customFormat="1" x14ac:dyDescent="0.3">
      <c r="B47" s="39" t="s">
        <v>28</v>
      </c>
      <c r="C47" s="40" t="s">
        <v>320</v>
      </c>
      <c r="D47" s="41">
        <v>2377829</v>
      </c>
      <c r="E47" s="42" t="s">
        <v>235</v>
      </c>
      <c r="F47" s="43"/>
      <c r="G47" s="19">
        <v>239.25</v>
      </c>
      <c r="H47" s="20">
        <v>311561.26583333331</v>
      </c>
      <c r="I47" s="43"/>
      <c r="J47" s="19">
        <v>0</v>
      </c>
      <c r="K47" s="20">
        <v>0</v>
      </c>
      <c r="M47" s="56">
        <f t="shared" si="0"/>
        <v>-5.0995236046666719</v>
      </c>
      <c r="N47" s="54">
        <f t="shared" si="1"/>
        <v>386.78511796280509</v>
      </c>
      <c r="O47" s="22"/>
      <c r="P47" s="56">
        <f t="shared" si="2"/>
        <v>4.3473558333333336E-2</v>
      </c>
      <c r="Q47" s="54">
        <f t="shared" si="3"/>
        <v>167.17104753708335</v>
      </c>
      <c r="S47" s="56">
        <v>234.15047639533333</v>
      </c>
      <c r="T47" s="54">
        <v>311948.05095129611</v>
      </c>
      <c r="U47" s="22"/>
      <c r="V47" s="56">
        <v>4.3473558333333336E-2</v>
      </c>
      <c r="W47" s="54">
        <v>167.17104753708335</v>
      </c>
    </row>
    <row r="48" spans="2:23" s="27" customFormat="1" x14ac:dyDescent="0.3">
      <c r="B48" s="39" t="s">
        <v>2</v>
      </c>
      <c r="C48" s="40" t="s">
        <v>320</v>
      </c>
      <c r="D48" s="41">
        <v>2299836</v>
      </c>
      <c r="E48" s="42" t="s">
        <v>112</v>
      </c>
      <c r="F48" s="43"/>
      <c r="G48" s="19">
        <v>50.25</v>
      </c>
      <c r="H48" s="20">
        <v>21660.090833333332</v>
      </c>
      <c r="I48" s="43"/>
      <c r="J48" s="19">
        <v>0</v>
      </c>
      <c r="K48" s="20">
        <v>0</v>
      </c>
      <c r="M48" s="56">
        <f t="shared" si="0"/>
        <v>-3.6666666666666643</v>
      </c>
      <c r="N48" s="54">
        <f t="shared" si="1"/>
        <v>-1960.7308333333312</v>
      </c>
      <c r="O48" s="22"/>
      <c r="P48" s="56">
        <f t="shared" si="2"/>
        <v>0</v>
      </c>
      <c r="Q48" s="54">
        <f t="shared" si="3"/>
        <v>0</v>
      </c>
      <c r="S48" s="56">
        <v>46.583333333333336</v>
      </c>
      <c r="T48" s="54">
        <v>19699.36</v>
      </c>
      <c r="U48" s="22"/>
      <c r="V48" s="56">
        <v>0</v>
      </c>
      <c r="W48" s="54">
        <v>0</v>
      </c>
    </row>
    <row r="49" spans="2:23" s="27" customFormat="1" x14ac:dyDescent="0.3">
      <c r="B49" s="39" t="s">
        <v>71</v>
      </c>
      <c r="C49" s="40" t="s">
        <v>320</v>
      </c>
      <c r="D49" s="41">
        <v>2550962</v>
      </c>
      <c r="E49" s="42" t="s">
        <v>278</v>
      </c>
      <c r="F49" s="43"/>
      <c r="G49" s="19">
        <v>69.583333333333329</v>
      </c>
      <c r="H49" s="20">
        <v>38081.21</v>
      </c>
      <c r="I49" s="43"/>
      <c r="J49" s="19">
        <v>0</v>
      </c>
      <c r="K49" s="20">
        <v>0</v>
      </c>
      <c r="M49" s="56">
        <f t="shared" si="0"/>
        <v>-1.5833333333333286</v>
      </c>
      <c r="N49" s="54">
        <f t="shared" si="1"/>
        <v>-3747.2583333333314</v>
      </c>
      <c r="O49" s="22"/>
      <c r="P49" s="56">
        <f t="shared" si="2"/>
        <v>0</v>
      </c>
      <c r="Q49" s="54">
        <f t="shared" si="3"/>
        <v>0</v>
      </c>
      <c r="S49" s="56">
        <v>68</v>
      </c>
      <c r="T49" s="54">
        <v>34333.951666666668</v>
      </c>
      <c r="U49" s="22"/>
      <c r="V49" s="56">
        <v>0</v>
      </c>
      <c r="W49" s="54">
        <v>0</v>
      </c>
    </row>
    <row r="50" spans="2:23" s="27" customFormat="1" x14ac:dyDescent="0.3">
      <c r="B50" s="39" t="s">
        <v>76</v>
      </c>
      <c r="C50" s="40" t="s">
        <v>320</v>
      </c>
      <c r="D50" s="41">
        <v>2560771</v>
      </c>
      <c r="E50" s="42" t="s">
        <v>284</v>
      </c>
      <c r="F50" s="43"/>
      <c r="G50" s="19">
        <v>476.91666666666669</v>
      </c>
      <c r="H50" s="20">
        <v>722031.40916666668</v>
      </c>
      <c r="I50" s="43"/>
      <c r="J50" s="19">
        <v>87.583333333333329</v>
      </c>
      <c r="K50" s="20">
        <v>173942.9666666667</v>
      </c>
      <c r="M50" s="56">
        <f t="shared" si="0"/>
        <v>73.687681374999954</v>
      </c>
      <c r="N50" s="54">
        <f t="shared" si="1"/>
        <v>75276.620803717757</v>
      </c>
      <c r="O50" s="22"/>
      <c r="P50" s="56">
        <f t="shared" si="2"/>
        <v>19.084892108333335</v>
      </c>
      <c r="Q50" s="54">
        <f t="shared" si="3"/>
        <v>12812.718830392143</v>
      </c>
      <c r="S50" s="56">
        <v>550.60434804166664</v>
      </c>
      <c r="T50" s="54">
        <v>797308.02997038444</v>
      </c>
      <c r="U50" s="22"/>
      <c r="V50" s="56">
        <v>106.66822544166666</v>
      </c>
      <c r="W50" s="54">
        <v>186755.68549705885</v>
      </c>
    </row>
    <row r="51" spans="2:23" s="27" customFormat="1" x14ac:dyDescent="0.3">
      <c r="B51" s="39" t="s">
        <v>98</v>
      </c>
      <c r="C51" s="40" t="s">
        <v>320</v>
      </c>
      <c r="D51" s="41">
        <v>2691833</v>
      </c>
      <c r="E51" s="42" t="s">
        <v>305</v>
      </c>
      <c r="F51" s="43"/>
      <c r="G51" s="19">
        <v>104.83333333333333</v>
      </c>
      <c r="H51" s="20">
        <v>27698.492499999997</v>
      </c>
      <c r="I51" s="43"/>
      <c r="J51" s="19">
        <v>0</v>
      </c>
      <c r="K51" s="20">
        <v>0</v>
      </c>
      <c r="M51" s="56">
        <f t="shared" si="0"/>
        <v>-29.666666666666657</v>
      </c>
      <c r="N51" s="54">
        <f t="shared" si="1"/>
        <v>-3913.5283333333282</v>
      </c>
      <c r="O51" s="22"/>
      <c r="P51" s="56">
        <f t="shared" si="2"/>
        <v>0</v>
      </c>
      <c r="Q51" s="54">
        <f t="shared" si="3"/>
        <v>0</v>
      </c>
      <c r="S51" s="56">
        <v>75.166666666666671</v>
      </c>
      <c r="T51" s="54">
        <v>23784.964166666668</v>
      </c>
      <c r="U51" s="22"/>
      <c r="V51" s="56">
        <v>0</v>
      </c>
      <c r="W51" s="54">
        <v>0</v>
      </c>
    </row>
    <row r="52" spans="2:23" x14ac:dyDescent="0.3">
      <c r="B52" s="35" t="s">
        <v>99</v>
      </c>
      <c r="C52" s="36" t="s">
        <v>320</v>
      </c>
      <c r="D52" s="37">
        <v>2691876</v>
      </c>
      <c r="E52" s="38" t="s">
        <v>308</v>
      </c>
      <c r="F52" s="30"/>
      <c r="G52" s="11">
        <v>50</v>
      </c>
      <c r="H52" s="16">
        <v>40105.916666666664</v>
      </c>
      <c r="I52" s="30"/>
      <c r="J52" s="11">
        <v>0</v>
      </c>
      <c r="K52" s="16">
        <v>0</v>
      </c>
      <c r="M52" s="56">
        <f t="shared" si="0"/>
        <v>-7.0833333333333357</v>
      </c>
      <c r="N52" s="54">
        <f t="shared" si="1"/>
        <v>-6521.117499999993</v>
      </c>
      <c r="P52" s="56">
        <f t="shared" si="2"/>
        <v>0</v>
      </c>
      <c r="Q52" s="54">
        <f t="shared" si="3"/>
        <v>0</v>
      </c>
      <c r="S52" s="56">
        <v>42.916666666666664</v>
      </c>
      <c r="T52" s="54">
        <v>33584.799166666671</v>
      </c>
      <c r="V52" s="56">
        <v>0</v>
      </c>
      <c r="W52" s="54">
        <v>0</v>
      </c>
    </row>
    <row r="53" spans="2:23" x14ac:dyDescent="0.3">
      <c r="B53" s="35" t="s">
        <v>3</v>
      </c>
      <c r="C53" s="36" t="s">
        <v>320</v>
      </c>
      <c r="D53" s="37">
        <v>2300184</v>
      </c>
      <c r="E53" s="38" t="s">
        <v>113</v>
      </c>
      <c r="F53" s="30"/>
      <c r="G53" s="11">
        <v>97.5</v>
      </c>
      <c r="H53" s="16">
        <v>74500.941666666666</v>
      </c>
      <c r="I53" s="30"/>
      <c r="J53" s="11">
        <v>0</v>
      </c>
      <c r="K53" s="16">
        <v>0</v>
      </c>
      <c r="M53" s="56">
        <f t="shared" si="0"/>
        <v>-15.691234185530931</v>
      </c>
      <c r="N53" s="54">
        <f t="shared" si="1"/>
        <v>1031.7297021120758</v>
      </c>
      <c r="P53" s="56">
        <f t="shared" si="2"/>
        <v>0</v>
      </c>
      <c r="Q53" s="54">
        <f t="shared" si="3"/>
        <v>0</v>
      </c>
      <c r="S53" s="56">
        <v>81.808765814469069</v>
      </c>
      <c r="T53" s="54">
        <v>75532.671368778741</v>
      </c>
      <c r="V53" s="56">
        <v>0</v>
      </c>
      <c r="W53" s="54">
        <v>0</v>
      </c>
    </row>
    <row r="54" spans="2:23" x14ac:dyDescent="0.3">
      <c r="B54" s="35" t="s">
        <v>40</v>
      </c>
      <c r="C54" s="36" t="s">
        <v>320</v>
      </c>
      <c r="D54" s="37">
        <v>2379333</v>
      </c>
      <c r="E54" s="38" t="s">
        <v>247</v>
      </c>
      <c r="F54" s="30"/>
      <c r="G54" s="11">
        <v>235.16666666666666</v>
      </c>
      <c r="H54" s="16">
        <v>297452.35583333333</v>
      </c>
      <c r="I54" s="30"/>
      <c r="J54" s="11">
        <v>8.25</v>
      </c>
      <c r="K54" s="16">
        <v>36320.269999999997</v>
      </c>
      <c r="M54" s="56">
        <f t="shared" si="0"/>
        <v>59.863089825000003</v>
      </c>
      <c r="N54" s="54">
        <f t="shared" si="1"/>
        <v>92687.004913201439</v>
      </c>
      <c r="P54" s="56">
        <f t="shared" si="2"/>
        <v>3.6517789</v>
      </c>
      <c r="Q54" s="54">
        <f t="shared" si="3"/>
        <v>8963.1934945437315</v>
      </c>
      <c r="S54" s="56">
        <v>295.02975649166666</v>
      </c>
      <c r="T54" s="54">
        <v>390139.36074653477</v>
      </c>
      <c r="V54" s="56">
        <v>11.9017789</v>
      </c>
      <c r="W54" s="54">
        <v>45283.463494543728</v>
      </c>
    </row>
    <row r="55" spans="2:23" x14ac:dyDescent="0.3">
      <c r="B55" s="35" t="s">
        <v>65</v>
      </c>
      <c r="C55" s="36" t="s">
        <v>320</v>
      </c>
      <c r="D55" s="37">
        <v>2538180</v>
      </c>
      <c r="E55" s="38" t="s">
        <v>272</v>
      </c>
      <c r="F55" s="30"/>
      <c r="G55" s="11">
        <v>203.91666666666666</v>
      </c>
      <c r="H55" s="16">
        <v>211982.08916666664</v>
      </c>
      <c r="I55" s="30"/>
      <c r="J55" s="11">
        <v>0.25</v>
      </c>
      <c r="K55" s="16">
        <v>180.37750000000003</v>
      </c>
      <c r="M55" s="56">
        <f t="shared" si="0"/>
        <v>-19.932305899852736</v>
      </c>
      <c r="N55" s="54">
        <f t="shared" si="1"/>
        <v>18216.272153938829</v>
      </c>
      <c r="P55" s="56">
        <f t="shared" si="2"/>
        <v>-0.16666666666666669</v>
      </c>
      <c r="Q55" s="54">
        <f t="shared" si="3"/>
        <v>-110.77000000000002</v>
      </c>
      <c r="S55" s="56">
        <v>183.98436076681392</v>
      </c>
      <c r="T55" s="54">
        <v>230198.36132060547</v>
      </c>
      <c r="V55" s="56">
        <v>8.3333333333333329E-2</v>
      </c>
      <c r="W55" s="54">
        <v>69.607500000000002</v>
      </c>
    </row>
    <row r="56" spans="2:23" x14ac:dyDescent="0.3">
      <c r="B56" s="35" t="s">
        <v>18</v>
      </c>
      <c r="C56" s="36" t="s">
        <v>320</v>
      </c>
      <c r="D56" s="37">
        <v>2305534</v>
      </c>
      <c r="E56" s="38" t="s">
        <v>225</v>
      </c>
      <c r="F56" s="30"/>
      <c r="G56" s="11">
        <v>64.75</v>
      </c>
      <c r="H56" s="16">
        <v>35575.201666666668</v>
      </c>
      <c r="I56" s="30"/>
      <c r="J56" s="11">
        <v>0</v>
      </c>
      <c r="K56" s="16">
        <v>0</v>
      </c>
      <c r="M56" s="56">
        <f t="shared" si="0"/>
        <v>2.5833333333333286</v>
      </c>
      <c r="N56" s="54">
        <f t="shared" si="1"/>
        <v>-2322.6900000000023</v>
      </c>
      <c r="P56" s="56">
        <f t="shared" si="2"/>
        <v>0</v>
      </c>
      <c r="Q56" s="54">
        <f t="shared" si="3"/>
        <v>0</v>
      </c>
      <c r="S56" s="56">
        <v>67.333333333333329</v>
      </c>
      <c r="T56" s="54">
        <v>33252.511666666665</v>
      </c>
      <c r="V56" s="56">
        <v>0</v>
      </c>
      <c r="W56" s="54">
        <v>0</v>
      </c>
    </row>
    <row r="57" spans="2:23" x14ac:dyDescent="0.3">
      <c r="B57" s="35" t="s">
        <v>72</v>
      </c>
      <c r="C57" s="36" t="s">
        <v>320</v>
      </c>
      <c r="D57" s="37">
        <v>2553066</v>
      </c>
      <c r="E57" s="38" t="s">
        <v>279</v>
      </c>
      <c r="F57" s="30"/>
      <c r="G57" s="11">
        <v>46.333333333333336</v>
      </c>
      <c r="H57" s="16">
        <v>31119.790833333333</v>
      </c>
      <c r="I57" s="30"/>
      <c r="J57" s="11">
        <v>0</v>
      </c>
      <c r="K57" s="16">
        <v>0</v>
      </c>
      <c r="M57" s="56">
        <f t="shared" si="0"/>
        <v>-4.6666666666666714</v>
      </c>
      <c r="N57" s="54">
        <f t="shared" si="1"/>
        <v>-9594.7766666666648</v>
      </c>
      <c r="P57" s="56">
        <f t="shared" si="2"/>
        <v>0</v>
      </c>
      <c r="Q57" s="54">
        <f t="shared" si="3"/>
        <v>0</v>
      </c>
      <c r="S57" s="56">
        <v>41.666666666666664</v>
      </c>
      <c r="T57" s="54">
        <v>21525.014166666668</v>
      </c>
      <c r="V57" s="56">
        <v>0</v>
      </c>
      <c r="W57" s="54">
        <v>0</v>
      </c>
    </row>
    <row r="58" spans="2:23" x14ac:dyDescent="0.3">
      <c r="B58" s="35" t="s">
        <v>30</v>
      </c>
      <c r="C58" s="36" t="s">
        <v>320</v>
      </c>
      <c r="D58" s="37">
        <v>2378108</v>
      </c>
      <c r="E58" s="38" t="s">
        <v>237</v>
      </c>
      <c r="F58" s="30"/>
      <c r="G58" s="11">
        <v>47.333333333333336</v>
      </c>
      <c r="H58" s="16">
        <v>34954.374166666668</v>
      </c>
      <c r="I58" s="30"/>
      <c r="J58" s="11">
        <v>0</v>
      </c>
      <c r="K58" s="16">
        <v>0</v>
      </c>
      <c r="M58" s="56">
        <f t="shared" si="0"/>
        <v>-0.21736779166666764</v>
      </c>
      <c r="N58" s="54">
        <f t="shared" si="1"/>
        <v>102.5497767525012</v>
      </c>
      <c r="P58" s="56">
        <f t="shared" si="2"/>
        <v>0</v>
      </c>
      <c r="Q58" s="54">
        <f t="shared" si="3"/>
        <v>0</v>
      </c>
      <c r="S58" s="56">
        <v>47.115965541666668</v>
      </c>
      <c r="T58" s="54">
        <v>35056.92394341917</v>
      </c>
      <c r="V58" s="56">
        <v>0</v>
      </c>
      <c r="W58" s="54">
        <v>0</v>
      </c>
    </row>
    <row r="59" spans="2:23" x14ac:dyDescent="0.3">
      <c r="B59" s="35" t="s">
        <v>82</v>
      </c>
      <c r="C59" s="36" t="s">
        <v>320</v>
      </c>
      <c r="D59" s="37">
        <v>2663422</v>
      </c>
      <c r="E59" s="38" t="s">
        <v>290</v>
      </c>
      <c r="F59" s="30"/>
      <c r="G59" s="11">
        <v>65.583333333333329</v>
      </c>
      <c r="H59" s="16">
        <v>72075.577499999999</v>
      </c>
      <c r="I59" s="30"/>
      <c r="J59" s="11">
        <v>0</v>
      </c>
      <c r="K59" s="16">
        <v>0</v>
      </c>
      <c r="M59" s="56">
        <f t="shared" si="0"/>
        <v>-48.583333333333329</v>
      </c>
      <c r="N59" s="54">
        <f t="shared" si="1"/>
        <v>-58761.682500000003</v>
      </c>
      <c r="P59" s="56">
        <f t="shared" si="2"/>
        <v>0</v>
      </c>
      <c r="Q59" s="54">
        <f t="shared" si="3"/>
        <v>0</v>
      </c>
      <c r="S59" s="56">
        <v>17</v>
      </c>
      <c r="T59" s="54">
        <v>13313.894999999999</v>
      </c>
      <c r="V59" s="56">
        <v>0</v>
      </c>
      <c r="W59" s="54">
        <v>0</v>
      </c>
    </row>
    <row r="60" spans="2:23" x14ac:dyDescent="0.3">
      <c r="B60" s="35" t="s">
        <v>55</v>
      </c>
      <c r="C60" s="36" t="s">
        <v>320</v>
      </c>
      <c r="D60" s="37">
        <v>2419378</v>
      </c>
      <c r="E60" s="38" t="s">
        <v>262</v>
      </c>
      <c r="F60" s="30"/>
      <c r="G60" s="11">
        <v>199.16666666666666</v>
      </c>
      <c r="H60" s="16">
        <v>119497.24583333333</v>
      </c>
      <c r="I60" s="30"/>
      <c r="J60" s="11">
        <v>0</v>
      </c>
      <c r="K60" s="16">
        <v>0</v>
      </c>
      <c r="M60" s="56">
        <f t="shared" si="0"/>
        <v>5.6080890249999982</v>
      </c>
      <c r="N60" s="54">
        <f t="shared" si="1"/>
        <v>8164.9733163074998</v>
      </c>
      <c r="P60" s="56">
        <f t="shared" si="2"/>
        <v>0</v>
      </c>
      <c r="Q60" s="54">
        <f t="shared" si="3"/>
        <v>0</v>
      </c>
      <c r="S60" s="56">
        <v>204.77475569166666</v>
      </c>
      <c r="T60" s="54">
        <v>127662.21914964083</v>
      </c>
      <c r="V60" s="56">
        <v>0</v>
      </c>
      <c r="W60" s="54">
        <v>0</v>
      </c>
    </row>
    <row r="61" spans="2:23" x14ac:dyDescent="0.3">
      <c r="B61" s="35" t="s">
        <v>64</v>
      </c>
      <c r="C61" s="36" t="s">
        <v>320</v>
      </c>
      <c r="D61" s="37">
        <v>2538148</v>
      </c>
      <c r="E61" s="38" t="s">
        <v>271</v>
      </c>
      <c r="F61" s="30"/>
      <c r="G61" s="11">
        <v>43.25</v>
      </c>
      <c r="H61" s="16">
        <v>16215.131666666666</v>
      </c>
      <c r="I61" s="30"/>
      <c r="J61" s="11">
        <v>0</v>
      </c>
      <c r="K61" s="16">
        <v>0</v>
      </c>
      <c r="M61" s="56">
        <f t="shared" si="0"/>
        <v>9.4337621583333373</v>
      </c>
      <c r="N61" s="54">
        <f t="shared" si="1"/>
        <v>10876.229604843169</v>
      </c>
      <c r="P61" s="56">
        <f t="shared" si="2"/>
        <v>0</v>
      </c>
      <c r="Q61" s="54">
        <f t="shared" si="3"/>
        <v>0</v>
      </c>
      <c r="S61" s="56">
        <v>52.683762158333337</v>
      </c>
      <c r="T61" s="54">
        <v>27091.361271509835</v>
      </c>
      <c r="V61" s="56">
        <v>0</v>
      </c>
      <c r="W61" s="54">
        <v>0</v>
      </c>
    </row>
    <row r="62" spans="2:23" x14ac:dyDescent="0.3">
      <c r="B62" s="35" t="s">
        <v>95</v>
      </c>
      <c r="C62" s="36" t="s">
        <v>320</v>
      </c>
      <c r="D62" s="37">
        <v>2691558</v>
      </c>
      <c r="E62" s="38" t="s">
        <v>303</v>
      </c>
      <c r="F62" s="30"/>
      <c r="G62" s="11">
        <v>14.75</v>
      </c>
      <c r="H62" s="16">
        <v>6123.5408333333335</v>
      </c>
      <c r="I62" s="30"/>
      <c r="J62" s="11">
        <v>0</v>
      </c>
      <c r="K62" s="16">
        <v>0</v>
      </c>
      <c r="M62" s="56">
        <f t="shared" si="0"/>
        <v>10.868389583333336</v>
      </c>
      <c r="N62" s="54">
        <f t="shared" si="1"/>
        <v>5432.0076369469161</v>
      </c>
      <c r="P62" s="56">
        <f t="shared" si="2"/>
        <v>0</v>
      </c>
      <c r="Q62" s="54">
        <f t="shared" si="3"/>
        <v>0</v>
      </c>
      <c r="S62" s="56">
        <v>25.618389583333336</v>
      </c>
      <c r="T62" s="54">
        <v>11555.54847028025</v>
      </c>
      <c r="V62" s="56">
        <v>0</v>
      </c>
      <c r="W62" s="54">
        <v>0</v>
      </c>
    </row>
    <row r="63" spans="2:23" x14ac:dyDescent="0.3">
      <c r="B63" s="35" t="s">
        <v>5</v>
      </c>
      <c r="C63" s="36" t="s">
        <v>320</v>
      </c>
      <c r="D63" s="37">
        <v>2300486</v>
      </c>
      <c r="E63" s="38" t="s">
        <v>215</v>
      </c>
      <c r="F63" s="30"/>
      <c r="G63" s="11">
        <v>58.583333333333336</v>
      </c>
      <c r="H63" s="16">
        <v>25416.880000000001</v>
      </c>
      <c r="I63" s="30"/>
      <c r="J63" s="11">
        <v>0</v>
      </c>
      <c r="K63" s="16">
        <v>0</v>
      </c>
      <c r="M63" s="56">
        <f t="shared" si="0"/>
        <v>1.0833333333333286</v>
      </c>
      <c r="N63" s="54">
        <f t="shared" si="1"/>
        <v>-1854.8133333333353</v>
      </c>
      <c r="P63" s="56">
        <f t="shared" si="2"/>
        <v>0</v>
      </c>
      <c r="Q63" s="54">
        <f t="shared" si="3"/>
        <v>0</v>
      </c>
      <c r="S63" s="56">
        <v>59.666666666666664</v>
      </c>
      <c r="T63" s="54">
        <v>23562.066666666666</v>
      </c>
      <c r="V63" s="56">
        <v>0</v>
      </c>
      <c r="W63" s="54">
        <v>0</v>
      </c>
    </row>
    <row r="64" spans="2:23" x14ac:dyDescent="0.3">
      <c r="B64" s="35" t="s">
        <v>36</v>
      </c>
      <c r="C64" s="36" t="s">
        <v>320</v>
      </c>
      <c r="D64" s="37">
        <v>2378213</v>
      </c>
      <c r="E64" s="38" t="s">
        <v>243</v>
      </c>
      <c r="F64" s="30"/>
      <c r="G64" s="11">
        <v>187.58333333333334</v>
      </c>
      <c r="H64" s="16">
        <v>71765.055833333332</v>
      </c>
      <c r="I64" s="30"/>
      <c r="J64" s="11">
        <v>0</v>
      </c>
      <c r="K64" s="16">
        <v>0</v>
      </c>
      <c r="M64" s="56">
        <f t="shared" si="0"/>
        <v>-41.333333333333343</v>
      </c>
      <c r="N64" s="54">
        <f t="shared" si="1"/>
        <v>-11972.195833333339</v>
      </c>
      <c r="P64" s="56">
        <f t="shared" si="2"/>
        <v>0</v>
      </c>
      <c r="Q64" s="54">
        <f t="shared" si="3"/>
        <v>0</v>
      </c>
      <c r="S64" s="56">
        <v>146.25</v>
      </c>
      <c r="T64" s="54">
        <v>59792.859999999993</v>
      </c>
      <c r="V64" s="56">
        <v>0</v>
      </c>
      <c r="W64" s="54">
        <v>0</v>
      </c>
    </row>
    <row r="65" spans="2:23" x14ac:dyDescent="0.3">
      <c r="B65" s="35" t="s">
        <v>83</v>
      </c>
      <c r="C65" s="36" t="s">
        <v>320</v>
      </c>
      <c r="D65" s="37">
        <v>2664984</v>
      </c>
      <c r="E65" s="38" t="s">
        <v>292</v>
      </c>
      <c r="F65" s="30"/>
      <c r="G65" s="11">
        <v>161.33333333333334</v>
      </c>
      <c r="H65" s="16">
        <v>101557.985</v>
      </c>
      <c r="I65" s="30"/>
      <c r="J65" s="11">
        <v>0</v>
      </c>
      <c r="K65" s="16">
        <v>0</v>
      </c>
      <c r="M65" s="56">
        <f t="shared" si="0"/>
        <v>1.4166666666666572</v>
      </c>
      <c r="N65" s="54">
        <f t="shared" si="1"/>
        <v>-2669.1583333333401</v>
      </c>
      <c r="P65" s="56">
        <f t="shared" si="2"/>
        <v>0</v>
      </c>
      <c r="Q65" s="54">
        <f t="shared" si="3"/>
        <v>0</v>
      </c>
      <c r="S65" s="56">
        <v>162.75</v>
      </c>
      <c r="T65" s="54">
        <v>98888.82666666666</v>
      </c>
      <c r="V65" s="56">
        <v>0</v>
      </c>
      <c r="W65" s="54">
        <v>0</v>
      </c>
    </row>
    <row r="66" spans="2:23" x14ac:dyDescent="0.3">
      <c r="B66" s="35" t="s">
        <v>39</v>
      </c>
      <c r="C66" s="36" t="s">
        <v>320</v>
      </c>
      <c r="D66" s="37">
        <v>2379163</v>
      </c>
      <c r="E66" s="38" t="s">
        <v>246</v>
      </c>
      <c r="F66" s="30"/>
      <c r="G66" s="11">
        <v>145.91666666666666</v>
      </c>
      <c r="H66" s="16">
        <v>73019.771666666667</v>
      </c>
      <c r="I66" s="30"/>
      <c r="J66" s="11">
        <v>0</v>
      </c>
      <c r="K66" s="16">
        <v>0</v>
      </c>
      <c r="M66" s="56">
        <f t="shared" si="0"/>
        <v>-58.249999999999986</v>
      </c>
      <c r="N66" s="54">
        <f t="shared" si="1"/>
        <v>-24559.625833333332</v>
      </c>
      <c r="P66" s="56">
        <f t="shared" si="2"/>
        <v>0</v>
      </c>
      <c r="Q66" s="54">
        <f t="shared" si="3"/>
        <v>0</v>
      </c>
      <c r="S66" s="56">
        <v>87.666666666666671</v>
      </c>
      <c r="T66" s="54">
        <v>48460.145833333336</v>
      </c>
      <c r="V66" s="56">
        <v>0</v>
      </c>
      <c r="W66" s="54">
        <v>0</v>
      </c>
    </row>
    <row r="67" spans="2:23" x14ac:dyDescent="0.3">
      <c r="B67" s="35" t="s">
        <v>90</v>
      </c>
      <c r="C67" s="36" t="s">
        <v>320</v>
      </c>
      <c r="D67" s="37">
        <v>2691469</v>
      </c>
      <c r="E67" s="38" t="s">
        <v>298</v>
      </c>
      <c r="F67" s="30"/>
      <c r="G67" s="11">
        <v>138.41666666666666</v>
      </c>
      <c r="H67" s="16">
        <v>257231.80666666667</v>
      </c>
      <c r="I67" s="30"/>
      <c r="J67" s="11">
        <v>0</v>
      </c>
      <c r="K67" s="16">
        <v>0</v>
      </c>
      <c r="M67" s="56">
        <f t="shared" si="0"/>
        <v>-32.076749880450663</v>
      </c>
      <c r="N67" s="54">
        <f t="shared" si="1"/>
        <v>36940.078973053693</v>
      </c>
      <c r="P67" s="56">
        <f t="shared" si="2"/>
        <v>0</v>
      </c>
      <c r="Q67" s="54">
        <f t="shared" si="3"/>
        <v>0</v>
      </c>
      <c r="S67" s="56">
        <v>106.33991678621599</v>
      </c>
      <c r="T67" s="54">
        <v>294171.88563972036</v>
      </c>
      <c r="V67" s="56">
        <v>0</v>
      </c>
      <c r="W67" s="54">
        <v>0</v>
      </c>
    </row>
    <row r="68" spans="2:23" x14ac:dyDescent="0.3">
      <c r="B68" s="35" t="s">
        <v>89</v>
      </c>
      <c r="C68" s="36" t="s">
        <v>320</v>
      </c>
      <c r="D68" s="37">
        <v>2689863</v>
      </c>
      <c r="E68" s="38" t="s">
        <v>297</v>
      </c>
      <c r="F68" s="30"/>
      <c r="G68" s="11">
        <v>17.916666666666668</v>
      </c>
      <c r="H68" s="16">
        <v>7745.8149999999996</v>
      </c>
      <c r="I68" s="30"/>
      <c r="J68" s="11">
        <v>0</v>
      </c>
      <c r="K68" s="16">
        <v>0</v>
      </c>
      <c r="M68" s="56">
        <f t="shared" si="0"/>
        <v>8.3333333333332149E-2</v>
      </c>
      <c r="N68" s="54">
        <f t="shared" si="1"/>
        <v>-339.1308333333327</v>
      </c>
      <c r="P68" s="56">
        <f t="shared" si="2"/>
        <v>0</v>
      </c>
      <c r="Q68" s="54">
        <f t="shared" si="3"/>
        <v>0</v>
      </c>
      <c r="S68" s="56">
        <v>18</v>
      </c>
      <c r="T68" s="54">
        <v>7406.6841666666669</v>
      </c>
      <c r="V68" s="56">
        <v>0</v>
      </c>
      <c r="W68" s="54">
        <v>0</v>
      </c>
    </row>
    <row r="69" spans="2:23" x14ac:dyDescent="0.3">
      <c r="B69" s="35" t="s">
        <v>29</v>
      </c>
      <c r="C69" s="36" t="s">
        <v>320</v>
      </c>
      <c r="D69" s="37">
        <v>2378000</v>
      </c>
      <c r="E69" s="38" t="s">
        <v>236</v>
      </c>
      <c r="F69" s="30"/>
      <c r="G69" s="11">
        <v>13.5</v>
      </c>
      <c r="H69" s="16">
        <v>6435.9491666666663</v>
      </c>
      <c r="I69" s="30"/>
      <c r="J69" s="11">
        <v>0</v>
      </c>
      <c r="K69" s="16">
        <v>0</v>
      </c>
      <c r="M69" s="56">
        <f t="shared" si="0"/>
        <v>0.60862981666666727</v>
      </c>
      <c r="N69" s="54">
        <f t="shared" si="1"/>
        <v>19.638310505916706</v>
      </c>
      <c r="P69" s="56">
        <f t="shared" si="2"/>
        <v>0</v>
      </c>
      <c r="Q69" s="54">
        <f t="shared" si="3"/>
        <v>0</v>
      </c>
      <c r="S69" s="56">
        <v>14.108629816666667</v>
      </c>
      <c r="T69" s="54">
        <v>6455.587477172583</v>
      </c>
      <c r="V69" s="56">
        <v>0</v>
      </c>
      <c r="W69" s="54">
        <v>0</v>
      </c>
    </row>
    <row r="70" spans="2:23" x14ac:dyDescent="0.3">
      <c r="B70" s="35" t="s">
        <v>60</v>
      </c>
      <c r="C70" s="36" t="s">
        <v>320</v>
      </c>
      <c r="D70" s="37">
        <v>2537826</v>
      </c>
      <c r="E70" s="38" t="s">
        <v>267</v>
      </c>
      <c r="F70" s="30"/>
      <c r="G70" s="11">
        <v>85.5</v>
      </c>
      <c r="H70" s="16">
        <v>41403.094166666669</v>
      </c>
      <c r="I70" s="30"/>
      <c r="J70" s="11">
        <v>0</v>
      </c>
      <c r="K70" s="16">
        <v>0</v>
      </c>
      <c r="M70" s="56">
        <f t="shared" si="0"/>
        <v>15.476586766666671</v>
      </c>
      <c r="N70" s="54">
        <f t="shared" si="1"/>
        <v>7434.834034628002</v>
      </c>
      <c r="P70" s="56">
        <f t="shared" si="2"/>
        <v>0</v>
      </c>
      <c r="Q70" s="54">
        <f t="shared" si="3"/>
        <v>0</v>
      </c>
      <c r="S70" s="56">
        <v>100.97658676666667</v>
      </c>
      <c r="T70" s="54">
        <v>48837.928201294671</v>
      </c>
      <c r="V70" s="56">
        <v>0</v>
      </c>
      <c r="W70" s="54">
        <v>0</v>
      </c>
    </row>
    <row r="71" spans="2:23" x14ac:dyDescent="0.3">
      <c r="B71" s="35" t="s">
        <v>58</v>
      </c>
      <c r="C71" s="36" t="s">
        <v>320</v>
      </c>
      <c r="D71" s="37">
        <v>2513838</v>
      </c>
      <c r="E71" s="38" t="s">
        <v>265</v>
      </c>
      <c r="F71" s="30"/>
      <c r="G71" s="11">
        <v>162.75</v>
      </c>
      <c r="H71" s="16">
        <v>89871.219166666662</v>
      </c>
      <c r="I71" s="30"/>
      <c r="J71" s="11">
        <v>0</v>
      </c>
      <c r="K71" s="16">
        <v>0</v>
      </c>
      <c r="M71" s="56">
        <f t="shared" si="0"/>
        <v>-14.648588276580057</v>
      </c>
      <c r="N71" s="54">
        <f t="shared" si="1"/>
        <v>7907.7898315056664</v>
      </c>
      <c r="P71" s="56">
        <f t="shared" si="2"/>
        <v>0</v>
      </c>
      <c r="Q71" s="54">
        <f t="shared" si="3"/>
        <v>0</v>
      </c>
      <c r="S71" s="56">
        <v>148.10141172341994</v>
      </c>
      <c r="T71" s="54">
        <v>97779.008998172329</v>
      </c>
      <c r="V71" s="56">
        <v>0</v>
      </c>
      <c r="W71" s="54">
        <v>0</v>
      </c>
    </row>
    <row r="72" spans="2:23" x14ac:dyDescent="0.3">
      <c r="B72" s="35" t="s">
        <v>7</v>
      </c>
      <c r="C72" s="36" t="s">
        <v>320</v>
      </c>
      <c r="D72" s="37">
        <v>2300850</v>
      </c>
      <c r="E72" s="38" t="s">
        <v>114</v>
      </c>
      <c r="F72" s="30"/>
      <c r="G72" s="11">
        <v>8.9166666666666661</v>
      </c>
      <c r="H72" s="16">
        <v>3785.8225000000002</v>
      </c>
      <c r="I72" s="30"/>
      <c r="J72" s="11">
        <v>0</v>
      </c>
      <c r="K72" s="16">
        <v>0</v>
      </c>
      <c r="M72" s="56">
        <f t="shared" si="0"/>
        <v>-6.0833333333333321</v>
      </c>
      <c r="N72" s="54">
        <f t="shared" si="1"/>
        <v>-2737.3441666666668</v>
      </c>
      <c r="P72" s="56">
        <f t="shared" si="2"/>
        <v>0</v>
      </c>
      <c r="Q72" s="54">
        <f t="shared" si="3"/>
        <v>0</v>
      </c>
      <c r="S72" s="56">
        <v>2.8333333333333335</v>
      </c>
      <c r="T72" s="54">
        <v>1048.4783333333332</v>
      </c>
      <c r="V72" s="56">
        <v>0</v>
      </c>
      <c r="W72" s="54">
        <v>0</v>
      </c>
    </row>
    <row r="73" spans="2:23" x14ac:dyDescent="0.3">
      <c r="B73" s="35" t="s">
        <v>48</v>
      </c>
      <c r="C73" s="36" t="s">
        <v>320</v>
      </c>
      <c r="D73" s="37">
        <v>2411164</v>
      </c>
      <c r="E73" s="38" t="s">
        <v>256</v>
      </c>
      <c r="F73" s="30"/>
      <c r="G73" s="11">
        <v>217.33333333333334</v>
      </c>
      <c r="H73" s="16">
        <v>140395.58583333335</v>
      </c>
      <c r="I73" s="30"/>
      <c r="J73" s="11">
        <v>0</v>
      </c>
      <c r="K73" s="16">
        <v>0</v>
      </c>
      <c r="M73" s="56">
        <f t="shared" si="0"/>
        <v>-11.583333333333343</v>
      </c>
      <c r="N73" s="54">
        <f t="shared" si="1"/>
        <v>-15851.527500000011</v>
      </c>
      <c r="P73" s="56">
        <f t="shared" si="2"/>
        <v>0</v>
      </c>
      <c r="Q73" s="54">
        <f t="shared" si="3"/>
        <v>0</v>
      </c>
      <c r="S73" s="56">
        <v>205.75</v>
      </c>
      <c r="T73" s="54">
        <v>124544.05833333333</v>
      </c>
      <c r="V73" s="56">
        <v>0</v>
      </c>
      <c r="W73" s="54">
        <v>0</v>
      </c>
    </row>
    <row r="74" spans="2:23" x14ac:dyDescent="0.3">
      <c r="B74" s="35" t="s">
        <v>68</v>
      </c>
      <c r="C74" s="36" t="s">
        <v>320</v>
      </c>
      <c r="D74" s="37">
        <v>2543044</v>
      </c>
      <c r="E74" s="38" t="s">
        <v>275</v>
      </c>
      <c r="F74" s="30"/>
      <c r="G74" s="11">
        <v>217.83333333333334</v>
      </c>
      <c r="H74" s="16">
        <v>195702.94333333333</v>
      </c>
      <c r="I74" s="30"/>
      <c r="J74" s="11">
        <v>0.41666666666666669</v>
      </c>
      <c r="K74" s="16">
        <v>1234.4249999999981</v>
      </c>
      <c r="M74" s="56">
        <f t="shared" ref="M74:M109" si="4">S74-G74</f>
        <v>-14.416666666666686</v>
      </c>
      <c r="N74" s="54">
        <f t="shared" ref="N74:N109" si="5">T74-H74</f>
        <v>-13015.718333333323</v>
      </c>
      <c r="P74" s="56">
        <f t="shared" ref="P74:P109" si="6">V74-J74</f>
        <v>0.17389423333333337</v>
      </c>
      <c r="Q74" s="54">
        <f t="shared" ref="Q74:Q109" si="7">W74-K74</f>
        <v>297.22480570476159</v>
      </c>
      <c r="S74" s="56">
        <v>203.41666666666666</v>
      </c>
      <c r="T74" s="54">
        <v>182687.22500000001</v>
      </c>
      <c r="V74" s="56">
        <v>0.59056090000000006</v>
      </c>
      <c r="W74" s="54">
        <v>1531.6498057047597</v>
      </c>
    </row>
    <row r="75" spans="2:23" x14ac:dyDescent="0.3">
      <c r="B75" s="35" t="s">
        <v>22</v>
      </c>
      <c r="C75" s="36" t="s">
        <v>320</v>
      </c>
      <c r="D75" s="37">
        <v>2377225</v>
      </c>
      <c r="E75" s="38" t="s">
        <v>229</v>
      </c>
      <c r="F75" s="30"/>
      <c r="G75" s="11">
        <v>50.416666666666664</v>
      </c>
      <c r="H75" s="16">
        <v>24477.660833333332</v>
      </c>
      <c r="I75" s="30"/>
      <c r="J75" s="11">
        <v>0</v>
      </c>
      <c r="K75" s="16">
        <v>0</v>
      </c>
      <c r="M75" s="56">
        <f t="shared" si="4"/>
        <v>-11.333333333333329</v>
      </c>
      <c r="N75" s="54">
        <f t="shared" si="5"/>
        <v>-8108.7624999999989</v>
      </c>
      <c r="P75" s="56">
        <f t="shared" si="6"/>
        <v>0</v>
      </c>
      <c r="Q75" s="54">
        <f t="shared" si="7"/>
        <v>0</v>
      </c>
      <c r="S75" s="56">
        <v>39.083333333333336</v>
      </c>
      <c r="T75" s="54">
        <v>16368.898333333333</v>
      </c>
      <c r="V75" s="56">
        <v>0</v>
      </c>
      <c r="W75" s="54">
        <v>0</v>
      </c>
    </row>
    <row r="76" spans="2:23" x14ac:dyDescent="0.3">
      <c r="B76" s="35" t="s">
        <v>19</v>
      </c>
      <c r="C76" s="36" t="s">
        <v>320</v>
      </c>
      <c r="D76" s="37">
        <v>2305623</v>
      </c>
      <c r="E76" s="38" t="s">
        <v>226</v>
      </c>
      <c r="F76" s="30"/>
      <c r="G76" s="11">
        <v>171.16666666666666</v>
      </c>
      <c r="H76" s="16">
        <v>80652.294166666674</v>
      </c>
      <c r="I76" s="30"/>
      <c r="J76" s="11">
        <v>0</v>
      </c>
      <c r="K76" s="16">
        <v>0</v>
      </c>
      <c r="M76" s="56">
        <f t="shared" si="4"/>
        <v>-10</v>
      </c>
      <c r="N76" s="54">
        <f t="shared" si="5"/>
        <v>-21564.835000000006</v>
      </c>
      <c r="P76" s="56">
        <f t="shared" si="6"/>
        <v>0</v>
      </c>
      <c r="Q76" s="54">
        <f t="shared" si="7"/>
        <v>0</v>
      </c>
      <c r="S76" s="56">
        <v>161.16666666666666</v>
      </c>
      <c r="T76" s="54">
        <v>59087.459166666667</v>
      </c>
      <c r="V76" s="56">
        <v>0</v>
      </c>
      <c r="W76" s="54">
        <v>0</v>
      </c>
    </row>
    <row r="77" spans="2:23" x14ac:dyDescent="0.3">
      <c r="B77" s="35" t="s">
        <v>23</v>
      </c>
      <c r="C77" s="36" t="s">
        <v>320</v>
      </c>
      <c r="D77" s="37">
        <v>2377330</v>
      </c>
      <c r="E77" s="38" t="s">
        <v>230</v>
      </c>
      <c r="F77" s="30"/>
      <c r="G77" s="11">
        <v>59.416666666666664</v>
      </c>
      <c r="H77" s="16">
        <v>27837.497499999998</v>
      </c>
      <c r="I77" s="30"/>
      <c r="J77" s="11">
        <v>0</v>
      </c>
      <c r="K77" s="16">
        <v>0</v>
      </c>
      <c r="M77" s="56">
        <f t="shared" si="4"/>
        <v>-5</v>
      </c>
      <c r="N77" s="54">
        <f t="shared" si="5"/>
        <v>-1280.2808333333342</v>
      </c>
      <c r="P77" s="56">
        <f t="shared" si="6"/>
        <v>0</v>
      </c>
      <c r="Q77" s="54">
        <f t="shared" si="7"/>
        <v>0</v>
      </c>
      <c r="S77" s="56">
        <v>54.416666666666664</v>
      </c>
      <c r="T77" s="54">
        <v>26557.216666666664</v>
      </c>
      <c r="V77" s="56">
        <v>0</v>
      </c>
      <c r="W77" s="54">
        <v>0</v>
      </c>
    </row>
    <row r="78" spans="2:23" x14ac:dyDescent="0.3">
      <c r="B78" s="35" t="s">
        <v>25</v>
      </c>
      <c r="C78" s="36" t="s">
        <v>320</v>
      </c>
      <c r="D78" s="37">
        <v>2377462</v>
      </c>
      <c r="E78" s="38" t="s">
        <v>232</v>
      </c>
      <c r="F78" s="30"/>
      <c r="G78" s="11">
        <v>26.166666666666668</v>
      </c>
      <c r="H78" s="16">
        <v>11142.378333333334</v>
      </c>
      <c r="I78" s="30"/>
      <c r="J78" s="11">
        <v>0</v>
      </c>
      <c r="K78" s="16">
        <v>0</v>
      </c>
      <c r="M78" s="56">
        <f t="shared" si="4"/>
        <v>5.9124039333333336</v>
      </c>
      <c r="N78" s="54">
        <f t="shared" si="5"/>
        <v>1831.858369559166</v>
      </c>
      <c r="P78" s="56">
        <f t="shared" si="6"/>
        <v>0</v>
      </c>
      <c r="Q78" s="54">
        <f t="shared" si="7"/>
        <v>0</v>
      </c>
      <c r="S78" s="56">
        <v>32.079070600000001</v>
      </c>
      <c r="T78" s="54">
        <v>12974.2367028925</v>
      </c>
      <c r="V78" s="56">
        <v>0</v>
      </c>
      <c r="W78" s="54">
        <v>0</v>
      </c>
    </row>
    <row r="79" spans="2:23" x14ac:dyDescent="0.3">
      <c r="B79" s="35" t="s">
        <v>104</v>
      </c>
      <c r="C79" s="36" t="s">
        <v>320</v>
      </c>
      <c r="D79" s="37">
        <v>6273874</v>
      </c>
      <c r="E79" s="38" t="s">
        <v>314</v>
      </c>
      <c r="F79" s="30"/>
      <c r="G79" s="11">
        <v>23</v>
      </c>
      <c r="H79" s="16">
        <v>10876.355</v>
      </c>
      <c r="I79" s="30"/>
      <c r="J79" s="11">
        <v>0</v>
      </c>
      <c r="K79" s="16">
        <v>0</v>
      </c>
      <c r="M79" s="56">
        <f t="shared" si="4"/>
        <v>5.9124039333333371</v>
      </c>
      <c r="N79" s="54">
        <f t="shared" si="5"/>
        <v>1477.7362401789178</v>
      </c>
      <c r="P79" s="56">
        <f t="shared" si="6"/>
        <v>0</v>
      </c>
      <c r="Q79" s="54">
        <f t="shared" si="7"/>
        <v>0</v>
      </c>
      <c r="S79" s="56">
        <v>28.912403933333337</v>
      </c>
      <c r="T79" s="54">
        <v>12354.091240178917</v>
      </c>
      <c r="V79" s="56">
        <v>0</v>
      </c>
      <c r="W79" s="54">
        <v>0</v>
      </c>
    </row>
    <row r="80" spans="2:23" x14ac:dyDescent="0.3">
      <c r="B80" s="35" t="s">
        <v>46</v>
      </c>
      <c r="C80" s="36" t="s">
        <v>320</v>
      </c>
      <c r="D80" s="37">
        <v>2386038</v>
      </c>
      <c r="E80" s="38" t="s">
        <v>254</v>
      </c>
      <c r="F80" s="30"/>
      <c r="G80" s="11">
        <v>49.666666666666664</v>
      </c>
      <c r="H80" s="16">
        <v>14359.160000000002</v>
      </c>
      <c r="I80" s="30"/>
      <c r="J80" s="11">
        <v>0</v>
      </c>
      <c r="K80" s="16">
        <v>0</v>
      </c>
      <c r="M80" s="56">
        <f t="shared" si="4"/>
        <v>3.7821995749999999</v>
      </c>
      <c r="N80" s="54">
        <f t="shared" si="5"/>
        <v>1676.7890564553327</v>
      </c>
      <c r="P80" s="56">
        <f t="shared" si="6"/>
        <v>0</v>
      </c>
      <c r="Q80" s="54">
        <f t="shared" si="7"/>
        <v>0</v>
      </c>
      <c r="S80" s="56">
        <v>53.448866241666664</v>
      </c>
      <c r="T80" s="54">
        <v>16035.949056455334</v>
      </c>
      <c r="V80" s="56">
        <v>0</v>
      </c>
      <c r="W80" s="54">
        <v>0</v>
      </c>
    </row>
    <row r="81" spans="2:23" x14ac:dyDescent="0.3">
      <c r="B81" s="35" t="s">
        <v>27</v>
      </c>
      <c r="C81" s="36" t="s">
        <v>320</v>
      </c>
      <c r="D81" s="37">
        <v>2377632</v>
      </c>
      <c r="E81" s="38" t="s">
        <v>234</v>
      </c>
      <c r="F81" s="30"/>
      <c r="G81" s="11">
        <v>25.916666666666668</v>
      </c>
      <c r="H81" s="16">
        <v>8280.4716666666664</v>
      </c>
      <c r="I81" s="30"/>
      <c r="J81" s="11">
        <v>0</v>
      </c>
      <c r="K81" s="16">
        <v>0</v>
      </c>
      <c r="M81" s="56">
        <f t="shared" si="4"/>
        <v>3.4778846666666681</v>
      </c>
      <c r="N81" s="54">
        <f t="shared" si="5"/>
        <v>1531.0974246195838</v>
      </c>
      <c r="P81" s="56">
        <f t="shared" si="6"/>
        <v>0</v>
      </c>
      <c r="Q81" s="54">
        <f t="shared" si="7"/>
        <v>0</v>
      </c>
      <c r="S81" s="56">
        <v>29.394551333333336</v>
      </c>
      <c r="T81" s="54">
        <v>9811.5690912862501</v>
      </c>
      <c r="V81" s="56">
        <v>0</v>
      </c>
      <c r="W81" s="54">
        <v>0</v>
      </c>
    </row>
    <row r="82" spans="2:23" x14ac:dyDescent="0.3">
      <c r="B82" s="35" t="s">
        <v>12</v>
      </c>
      <c r="C82" s="36" t="s">
        <v>320</v>
      </c>
      <c r="D82" s="37">
        <v>2302543</v>
      </c>
      <c r="E82" s="38" t="s">
        <v>219</v>
      </c>
      <c r="F82" s="30"/>
      <c r="G82" s="11">
        <v>16.666666666666668</v>
      </c>
      <c r="H82" s="16">
        <v>5518.3</v>
      </c>
      <c r="I82" s="30"/>
      <c r="J82" s="11">
        <v>0</v>
      </c>
      <c r="K82" s="16">
        <v>0</v>
      </c>
      <c r="M82" s="56">
        <f t="shared" si="4"/>
        <v>5.9993510500000014</v>
      </c>
      <c r="N82" s="54">
        <f t="shared" si="5"/>
        <v>1397.6244710890005</v>
      </c>
      <c r="P82" s="56">
        <f t="shared" si="6"/>
        <v>0</v>
      </c>
      <c r="Q82" s="54">
        <f t="shared" si="7"/>
        <v>0</v>
      </c>
      <c r="S82" s="56">
        <v>22.666017716666669</v>
      </c>
      <c r="T82" s="54">
        <v>6915.9244710890007</v>
      </c>
      <c r="V82" s="56">
        <v>0</v>
      </c>
      <c r="W82" s="54">
        <v>0</v>
      </c>
    </row>
    <row r="83" spans="2:23" x14ac:dyDescent="0.3">
      <c r="B83" s="35" t="s">
        <v>13</v>
      </c>
      <c r="C83" s="36" t="s">
        <v>320</v>
      </c>
      <c r="D83" s="37">
        <v>2302748</v>
      </c>
      <c r="E83" s="38" t="s">
        <v>220</v>
      </c>
      <c r="F83" s="30"/>
      <c r="G83" s="11">
        <v>157.41666666666666</v>
      </c>
      <c r="H83" s="16">
        <v>91120.340833333335</v>
      </c>
      <c r="I83" s="30"/>
      <c r="J83" s="11">
        <v>0</v>
      </c>
      <c r="K83" s="16">
        <v>0</v>
      </c>
      <c r="M83" s="56">
        <f t="shared" si="4"/>
        <v>-25.666666666666657</v>
      </c>
      <c r="N83" s="54">
        <f t="shared" si="5"/>
        <v>-13708.615000000005</v>
      </c>
      <c r="P83" s="56">
        <f t="shared" si="6"/>
        <v>0</v>
      </c>
      <c r="Q83" s="54">
        <f t="shared" si="7"/>
        <v>0</v>
      </c>
      <c r="S83" s="56">
        <v>131.75</v>
      </c>
      <c r="T83" s="54">
        <v>77411.72583333333</v>
      </c>
      <c r="V83" s="56">
        <v>0</v>
      </c>
      <c r="W83" s="54">
        <v>0</v>
      </c>
    </row>
    <row r="84" spans="2:23" x14ac:dyDescent="0.3">
      <c r="B84" s="35" t="s">
        <v>52</v>
      </c>
      <c r="C84" s="36" t="s">
        <v>320</v>
      </c>
      <c r="D84" s="37">
        <v>2418177</v>
      </c>
      <c r="E84" s="38" t="s">
        <v>122</v>
      </c>
      <c r="F84" s="30"/>
      <c r="G84" s="11">
        <v>146.91666666666666</v>
      </c>
      <c r="H84" s="16">
        <v>137810.72333333333</v>
      </c>
      <c r="I84" s="30"/>
      <c r="J84" s="11">
        <v>0</v>
      </c>
      <c r="K84" s="16">
        <v>0</v>
      </c>
      <c r="M84" s="56">
        <f t="shared" si="4"/>
        <v>-26.749999999999986</v>
      </c>
      <c r="N84" s="54">
        <f t="shared" si="5"/>
        <v>-40712.157499999987</v>
      </c>
      <c r="P84" s="56">
        <f t="shared" si="6"/>
        <v>0.30431490833333341</v>
      </c>
      <c r="Q84" s="54">
        <f t="shared" si="7"/>
        <v>377.76696302216669</v>
      </c>
      <c r="S84" s="56">
        <v>120.16666666666667</v>
      </c>
      <c r="T84" s="54">
        <v>97098.565833333341</v>
      </c>
      <c r="V84" s="56">
        <v>0.30431490833333341</v>
      </c>
      <c r="W84" s="54">
        <v>377.76696302216669</v>
      </c>
    </row>
    <row r="85" spans="2:23" x14ac:dyDescent="0.3">
      <c r="B85" s="35" t="s">
        <v>78</v>
      </c>
      <c r="C85" s="36" t="s">
        <v>320</v>
      </c>
      <c r="D85" s="37">
        <v>2596792</v>
      </c>
      <c r="E85" s="38" t="s">
        <v>286</v>
      </c>
      <c r="F85" s="30"/>
      <c r="G85" s="11">
        <v>67.583333333333329</v>
      </c>
      <c r="H85" s="16">
        <v>28913.575833333332</v>
      </c>
      <c r="I85" s="30"/>
      <c r="J85" s="11">
        <v>0</v>
      </c>
      <c r="K85" s="16">
        <v>0</v>
      </c>
      <c r="M85" s="56">
        <f t="shared" si="4"/>
        <v>-25.166666666666664</v>
      </c>
      <c r="N85" s="54">
        <f t="shared" si="5"/>
        <v>-7394.8016666666663</v>
      </c>
      <c r="P85" s="56">
        <f t="shared" si="6"/>
        <v>0</v>
      </c>
      <c r="Q85" s="54">
        <f t="shared" si="7"/>
        <v>0</v>
      </c>
      <c r="S85" s="56">
        <v>42.416666666666664</v>
      </c>
      <c r="T85" s="54">
        <v>21518.774166666666</v>
      </c>
      <c r="V85" s="56">
        <v>0</v>
      </c>
      <c r="W85" s="54">
        <v>0</v>
      </c>
    </row>
    <row r="86" spans="2:23" x14ac:dyDescent="0.3">
      <c r="B86" s="35" t="s">
        <v>67</v>
      </c>
      <c r="C86" s="36" t="s">
        <v>320</v>
      </c>
      <c r="D86" s="37">
        <v>2538571</v>
      </c>
      <c r="E86" s="38" t="s">
        <v>274</v>
      </c>
      <c r="F86" s="30"/>
      <c r="G86" s="11">
        <v>167.5</v>
      </c>
      <c r="H86" s="16">
        <v>73369.57166666667</v>
      </c>
      <c r="I86" s="30"/>
      <c r="J86" s="11">
        <v>0</v>
      </c>
      <c r="K86" s="16">
        <v>0</v>
      </c>
      <c r="M86" s="56">
        <f t="shared" si="4"/>
        <v>-22.333333333333343</v>
      </c>
      <c r="N86" s="54">
        <f t="shared" si="5"/>
        <v>-12672.97833333334</v>
      </c>
      <c r="P86" s="56">
        <f t="shared" si="6"/>
        <v>0</v>
      </c>
      <c r="Q86" s="54">
        <f t="shared" si="7"/>
        <v>0</v>
      </c>
      <c r="S86" s="56">
        <v>145.16666666666666</v>
      </c>
      <c r="T86" s="54">
        <v>60696.593333333331</v>
      </c>
      <c r="V86" s="56">
        <v>0</v>
      </c>
      <c r="W86" s="54">
        <v>0</v>
      </c>
    </row>
    <row r="87" spans="2:23" x14ac:dyDescent="0.3">
      <c r="B87" s="35" t="s">
        <v>33</v>
      </c>
      <c r="C87" s="36" t="s">
        <v>320</v>
      </c>
      <c r="D87" s="37">
        <v>2378167</v>
      </c>
      <c r="E87" s="38" t="s">
        <v>240</v>
      </c>
      <c r="F87" s="30"/>
      <c r="G87" s="11">
        <v>34</v>
      </c>
      <c r="H87" s="16">
        <v>11451.123333333335</v>
      </c>
      <c r="I87" s="30"/>
      <c r="J87" s="11">
        <v>0</v>
      </c>
      <c r="K87" s="16">
        <v>0</v>
      </c>
      <c r="M87" s="56">
        <f t="shared" si="4"/>
        <v>-10.25</v>
      </c>
      <c r="N87" s="54">
        <f t="shared" si="5"/>
        <v>-2668.3616666666676</v>
      </c>
      <c r="P87" s="56">
        <f t="shared" si="6"/>
        <v>0</v>
      </c>
      <c r="Q87" s="54">
        <f t="shared" si="7"/>
        <v>0</v>
      </c>
      <c r="S87" s="56">
        <v>23.75</v>
      </c>
      <c r="T87" s="54">
        <v>8782.7616666666672</v>
      </c>
      <c r="V87" s="56">
        <v>0</v>
      </c>
      <c r="W87" s="54">
        <v>0</v>
      </c>
    </row>
    <row r="88" spans="2:23" x14ac:dyDescent="0.3">
      <c r="B88" s="35" t="s">
        <v>6</v>
      </c>
      <c r="C88" s="36" t="s">
        <v>320</v>
      </c>
      <c r="D88" s="37">
        <v>2300516</v>
      </c>
      <c r="E88" s="38" t="s">
        <v>216</v>
      </c>
      <c r="F88" s="30"/>
      <c r="G88" s="11">
        <v>154.91666666666666</v>
      </c>
      <c r="H88" s="16">
        <v>85502.131666666668</v>
      </c>
      <c r="I88" s="30"/>
      <c r="J88" s="11">
        <v>0</v>
      </c>
      <c r="K88" s="16">
        <v>0</v>
      </c>
      <c r="M88" s="56">
        <f t="shared" si="4"/>
        <v>-16.333333333333314</v>
      </c>
      <c r="N88" s="54">
        <f t="shared" si="5"/>
        <v>-4427.7324999999983</v>
      </c>
      <c r="P88" s="56">
        <f t="shared" si="6"/>
        <v>0</v>
      </c>
      <c r="Q88" s="54">
        <f t="shared" si="7"/>
        <v>0</v>
      </c>
      <c r="S88" s="56">
        <v>138.58333333333334</v>
      </c>
      <c r="T88" s="54">
        <v>81074.39916666667</v>
      </c>
      <c r="V88" s="56">
        <v>0</v>
      </c>
      <c r="W88" s="54">
        <v>0</v>
      </c>
    </row>
    <row r="89" spans="2:23" x14ac:dyDescent="0.3">
      <c r="B89" s="35" t="s">
        <v>37</v>
      </c>
      <c r="C89" s="36" t="s">
        <v>320</v>
      </c>
      <c r="D89" s="37">
        <v>2378809</v>
      </c>
      <c r="E89" s="38" t="s">
        <v>244</v>
      </c>
      <c r="F89" s="30"/>
      <c r="G89" s="11">
        <v>51.333333333333336</v>
      </c>
      <c r="H89" s="16">
        <v>21277.949166666669</v>
      </c>
      <c r="I89" s="30"/>
      <c r="J89" s="11">
        <v>0</v>
      </c>
      <c r="K89" s="16">
        <v>0</v>
      </c>
      <c r="M89" s="56">
        <f t="shared" si="4"/>
        <v>5.8254568166666658</v>
      </c>
      <c r="N89" s="54">
        <f t="shared" si="5"/>
        <v>3002.8347484840815</v>
      </c>
      <c r="P89" s="56">
        <f t="shared" si="6"/>
        <v>0</v>
      </c>
      <c r="Q89" s="54">
        <f t="shared" si="7"/>
        <v>0</v>
      </c>
      <c r="S89" s="56">
        <v>57.158790150000002</v>
      </c>
      <c r="T89" s="54">
        <v>24280.783915150751</v>
      </c>
      <c r="V89" s="56">
        <v>0</v>
      </c>
      <c r="W89" s="54">
        <v>0</v>
      </c>
    </row>
    <row r="90" spans="2:23" x14ac:dyDescent="0.3">
      <c r="B90" s="35" t="s">
        <v>73</v>
      </c>
      <c r="C90" s="36" t="s">
        <v>320</v>
      </c>
      <c r="D90" s="37">
        <v>2553155</v>
      </c>
      <c r="E90" s="38" t="s">
        <v>280</v>
      </c>
      <c r="F90" s="30"/>
      <c r="G90" s="11">
        <v>171.5</v>
      </c>
      <c r="H90" s="16">
        <v>65930.959166666667</v>
      </c>
      <c r="I90" s="30"/>
      <c r="J90" s="11">
        <v>0</v>
      </c>
      <c r="K90" s="16">
        <v>0</v>
      </c>
      <c r="M90" s="56">
        <f t="shared" si="4"/>
        <v>2.9996755249999865</v>
      </c>
      <c r="N90" s="54">
        <f t="shared" si="5"/>
        <v>3050.3352625258412</v>
      </c>
      <c r="P90" s="56">
        <f t="shared" si="6"/>
        <v>0</v>
      </c>
      <c r="Q90" s="54">
        <f t="shared" si="7"/>
        <v>0</v>
      </c>
      <c r="S90" s="56">
        <v>174.49967552499999</v>
      </c>
      <c r="T90" s="54">
        <v>68981.294429192509</v>
      </c>
      <c r="V90" s="56">
        <v>0</v>
      </c>
      <c r="W90" s="54">
        <v>0</v>
      </c>
    </row>
    <row r="91" spans="2:23" x14ac:dyDescent="0.3">
      <c r="B91" s="35" t="s">
        <v>69</v>
      </c>
      <c r="C91" s="36" t="s">
        <v>320</v>
      </c>
      <c r="D91" s="37">
        <v>2550881</v>
      </c>
      <c r="E91" s="38" t="s">
        <v>276</v>
      </c>
      <c r="F91" s="30"/>
      <c r="G91" s="11">
        <v>27.333333333333332</v>
      </c>
      <c r="H91" s="16">
        <v>11586.6325</v>
      </c>
      <c r="I91" s="30"/>
      <c r="J91" s="11">
        <v>0</v>
      </c>
      <c r="K91" s="16">
        <v>0</v>
      </c>
      <c r="M91" s="56">
        <f t="shared" si="4"/>
        <v>-6.3333333333333321</v>
      </c>
      <c r="N91" s="54">
        <f t="shared" si="5"/>
        <v>-2742.9283333333333</v>
      </c>
      <c r="P91" s="56">
        <f t="shared" si="6"/>
        <v>0</v>
      </c>
      <c r="Q91" s="54">
        <f t="shared" si="7"/>
        <v>0</v>
      </c>
      <c r="S91" s="56">
        <v>21</v>
      </c>
      <c r="T91" s="54">
        <v>8843.7041666666664</v>
      </c>
      <c r="V91" s="56">
        <v>0</v>
      </c>
      <c r="W91" s="54">
        <v>0</v>
      </c>
    </row>
    <row r="92" spans="2:23" x14ac:dyDescent="0.3">
      <c r="B92" s="35" t="s">
        <v>66</v>
      </c>
      <c r="C92" s="36" t="s">
        <v>320</v>
      </c>
      <c r="D92" s="37">
        <v>2538229</v>
      </c>
      <c r="E92" s="38" t="s">
        <v>273</v>
      </c>
      <c r="F92" s="30"/>
      <c r="G92" s="11">
        <v>48</v>
      </c>
      <c r="H92" s="16">
        <v>21332.960833333334</v>
      </c>
      <c r="I92" s="30"/>
      <c r="J92" s="11">
        <v>0</v>
      </c>
      <c r="K92" s="16">
        <v>0</v>
      </c>
      <c r="M92" s="56">
        <f t="shared" si="4"/>
        <v>4.2169351583333352</v>
      </c>
      <c r="N92" s="54">
        <f t="shared" si="5"/>
        <v>7013.5717764933361</v>
      </c>
      <c r="P92" s="56">
        <f t="shared" si="6"/>
        <v>0</v>
      </c>
      <c r="Q92" s="54">
        <f t="shared" si="7"/>
        <v>0</v>
      </c>
      <c r="S92" s="56">
        <v>52.216935158333335</v>
      </c>
      <c r="T92" s="54">
        <v>28346.532609826671</v>
      </c>
      <c r="V92" s="56">
        <v>0</v>
      </c>
      <c r="W92" s="54">
        <v>0</v>
      </c>
    </row>
    <row r="93" spans="2:23" x14ac:dyDescent="0.3">
      <c r="B93" s="35" t="s">
        <v>88</v>
      </c>
      <c r="C93" s="36" t="s">
        <v>320</v>
      </c>
      <c r="D93" s="37">
        <v>2672839</v>
      </c>
      <c r="E93" s="38" t="s">
        <v>296</v>
      </c>
      <c r="F93" s="30"/>
      <c r="G93" s="11">
        <v>48.25</v>
      </c>
      <c r="H93" s="16">
        <v>22572.398333333334</v>
      </c>
      <c r="I93" s="30"/>
      <c r="J93" s="11">
        <v>0</v>
      </c>
      <c r="K93" s="16">
        <v>0</v>
      </c>
      <c r="M93" s="56">
        <f t="shared" si="4"/>
        <v>28.127392241666669</v>
      </c>
      <c r="N93" s="54">
        <f t="shared" si="5"/>
        <v>9100.5373337083329</v>
      </c>
      <c r="P93" s="56">
        <f t="shared" si="6"/>
        <v>0</v>
      </c>
      <c r="Q93" s="54">
        <f t="shared" si="7"/>
        <v>0</v>
      </c>
      <c r="S93" s="56">
        <v>76.377392241666669</v>
      </c>
      <c r="T93" s="54">
        <v>31672.935667041667</v>
      </c>
      <c r="V93" s="56">
        <v>0</v>
      </c>
      <c r="W93" s="54">
        <v>0</v>
      </c>
    </row>
    <row r="94" spans="2:23" x14ac:dyDescent="0.3">
      <c r="B94" s="35" t="s">
        <v>26</v>
      </c>
      <c r="C94" s="36" t="s">
        <v>320</v>
      </c>
      <c r="D94" s="37">
        <v>2377616</v>
      </c>
      <c r="E94" s="38" t="s">
        <v>233</v>
      </c>
      <c r="F94" s="30"/>
      <c r="G94" s="11">
        <v>72.833333333333329</v>
      </c>
      <c r="H94" s="16">
        <v>34924.407500000001</v>
      </c>
      <c r="I94" s="30"/>
      <c r="J94" s="11">
        <v>0</v>
      </c>
      <c r="K94" s="16">
        <v>0</v>
      </c>
      <c r="M94" s="56">
        <f t="shared" si="4"/>
        <v>44.603870850000007</v>
      </c>
      <c r="N94" s="54">
        <f t="shared" si="5"/>
        <v>17096.47719523975</v>
      </c>
      <c r="P94" s="56">
        <f t="shared" si="6"/>
        <v>0</v>
      </c>
      <c r="Q94" s="54">
        <f t="shared" si="7"/>
        <v>0</v>
      </c>
      <c r="S94" s="56">
        <v>117.43720418333334</v>
      </c>
      <c r="T94" s="54">
        <v>52020.884695239751</v>
      </c>
      <c r="V94" s="56">
        <v>0</v>
      </c>
      <c r="W94" s="54">
        <v>0</v>
      </c>
    </row>
    <row r="95" spans="2:23" x14ac:dyDescent="0.3">
      <c r="B95" s="35" t="s">
        <v>79</v>
      </c>
      <c r="C95" s="36" t="s">
        <v>320</v>
      </c>
      <c r="D95" s="37">
        <v>2626659</v>
      </c>
      <c r="E95" s="38" t="s">
        <v>287</v>
      </c>
      <c r="F95" s="30"/>
      <c r="G95" s="11">
        <v>92.5</v>
      </c>
      <c r="H95" s="16">
        <v>48827.107500000006</v>
      </c>
      <c r="I95" s="30"/>
      <c r="J95" s="11">
        <v>8.3333333333333329E-2</v>
      </c>
      <c r="K95" s="16">
        <v>53.583333333333336</v>
      </c>
      <c r="M95" s="56">
        <f t="shared" si="4"/>
        <v>-10.416666666666671</v>
      </c>
      <c r="N95" s="54">
        <f t="shared" si="5"/>
        <v>-6860.070000000007</v>
      </c>
      <c r="P95" s="56">
        <f t="shared" si="6"/>
        <v>-8.3333333333333329E-2</v>
      </c>
      <c r="Q95" s="54">
        <f t="shared" si="7"/>
        <v>-53.583333333333336</v>
      </c>
      <c r="S95" s="56">
        <v>82.083333333333329</v>
      </c>
      <c r="T95" s="54">
        <v>41967.037499999999</v>
      </c>
      <c r="V95" s="56">
        <v>0</v>
      </c>
      <c r="W95" s="54">
        <v>0</v>
      </c>
    </row>
    <row r="96" spans="2:23" x14ac:dyDescent="0.3">
      <c r="B96" s="35" t="s">
        <v>1</v>
      </c>
      <c r="C96" s="36" t="s">
        <v>320</v>
      </c>
      <c r="D96" s="37">
        <v>2299569</v>
      </c>
      <c r="E96" s="38" t="s">
        <v>111</v>
      </c>
      <c r="F96" s="30"/>
      <c r="G96" s="11">
        <v>67.916666666666671</v>
      </c>
      <c r="H96" s="16">
        <v>35023.269999999997</v>
      </c>
      <c r="I96" s="30"/>
      <c r="J96" s="11">
        <v>0</v>
      </c>
      <c r="K96" s="16">
        <v>0</v>
      </c>
      <c r="M96" s="56">
        <f t="shared" si="4"/>
        <v>17.519844008333337</v>
      </c>
      <c r="N96" s="54">
        <f t="shared" si="5"/>
        <v>12281.546722079256</v>
      </c>
      <c r="P96" s="56">
        <f t="shared" si="6"/>
        <v>0</v>
      </c>
      <c r="Q96" s="54">
        <f t="shared" si="7"/>
        <v>0</v>
      </c>
      <c r="S96" s="56">
        <v>85.436510675000008</v>
      </c>
      <c r="T96" s="54">
        <v>47304.816722079253</v>
      </c>
      <c r="V96" s="56">
        <v>0</v>
      </c>
      <c r="W96" s="54">
        <v>0</v>
      </c>
    </row>
    <row r="97" spans="2:30" x14ac:dyDescent="0.3">
      <c r="B97" s="35" t="s">
        <v>59</v>
      </c>
      <c r="C97" s="36" t="s">
        <v>320</v>
      </c>
      <c r="D97" s="37">
        <v>2537192</v>
      </c>
      <c r="E97" s="38" t="s">
        <v>266</v>
      </c>
      <c r="F97" s="30"/>
      <c r="G97" s="11">
        <v>355.83333333333331</v>
      </c>
      <c r="H97" s="16">
        <v>307557.59500000003</v>
      </c>
      <c r="I97" s="30"/>
      <c r="J97" s="11">
        <v>8.3333333333333329E-2</v>
      </c>
      <c r="K97" s="16">
        <v>198.51583333333335</v>
      </c>
      <c r="M97" s="56">
        <f t="shared" si="4"/>
        <v>37.908942866666678</v>
      </c>
      <c r="N97" s="54">
        <f t="shared" si="5"/>
        <v>119167.5331222915</v>
      </c>
      <c r="P97" s="56">
        <f t="shared" si="6"/>
        <v>0</v>
      </c>
      <c r="Q97" s="54">
        <f t="shared" si="7"/>
        <v>-13.508333333333326</v>
      </c>
      <c r="S97" s="56">
        <v>393.74227619999999</v>
      </c>
      <c r="T97" s="54">
        <v>426725.12812229153</v>
      </c>
      <c r="V97" s="56">
        <v>8.3333333333333329E-2</v>
      </c>
      <c r="W97" s="54">
        <v>185.00750000000002</v>
      </c>
    </row>
    <row r="98" spans="2:30" x14ac:dyDescent="0.3">
      <c r="B98" s="35" t="s">
        <v>101</v>
      </c>
      <c r="C98" s="36" t="s">
        <v>320</v>
      </c>
      <c r="D98" s="37">
        <v>2778858</v>
      </c>
      <c r="E98" s="38" t="s">
        <v>246</v>
      </c>
      <c r="F98" s="30"/>
      <c r="G98" s="11">
        <v>171.91666666666666</v>
      </c>
      <c r="H98" s="16">
        <v>91153.955833333326</v>
      </c>
      <c r="I98" s="30"/>
      <c r="J98" s="11">
        <v>0</v>
      </c>
      <c r="K98" s="16">
        <v>0</v>
      </c>
      <c r="M98" s="56">
        <f t="shared" si="4"/>
        <v>23.084459474999989</v>
      </c>
      <c r="N98" s="54">
        <f t="shared" si="5"/>
        <v>1480.1694552388362</v>
      </c>
      <c r="P98" s="56">
        <f t="shared" si="6"/>
        <v>0</v>
      </c>
      <c r="Q98" s="54">
        <f t="shared" si="7"/>
        <v>0</v>
      </c>
      <c r="S98" s="56">
        <v>195.00112614166665</v>
      </c>
      <c r="T98" s="54">
        <v>92634.125288572162</v>
      </c>
      <c r="V98" s="56">
        <v>0</v>
      </c>
      <c r="W98" s="54">
        <v>0</v>
      </c>
    </row>
    <row r="99" spans="2:30" x14ac:dyDescent="0.3">
      <c r="B99" s="35" t="s">
        <v>24</v>
      </c>
      <c r="C99" s="36" t="s">
        <v>320</v>
      </c>
      <c r="D99" s="37">
        <v>2377373</v>
      </c>
      <c r="E99" s="38" t="s">
        <v>231</v>
      </c>
      <c r="F99" s="30"/>
      <c r="G99" s="11">
        <v>57.833333333333336</v>
      </c>
      <c r="H99" s="16">
        <v>96462.031666666662</v>
      </c>
      <c r="I99" s="30"/>
      <c r="J99" s="11">
        <v>0</v>
      </c>
      <c r="K99" s="16">
        <v>0</v>
      </c>
      <c r="M99" s="56">
        <f t="shared" si="4"/>
        <v>2.0833333333333286</v>
      </c>
      <c r="N99" s="54">
        <f t="shared" si="5"/>
        <v>-4177.0091666666558</v>
      </c>
      <c r="P99" s="56">
        <f t="shared" si="6"/>
        <v>0</v>
      </c>
      <c r="Q99" s="54">
        <f t="shared" si="7"/>
        <v>0</v>
      </c>
      <c r="S99" s="56">
        <v>59.916666666666664</v>
      </c>
      <c r="T99" s="54">
        <v>92285.022500000006</v>
      </c>
      <c r="V99" s="56">
        <v>0</v>
      </c>
      <c r="W99" s="54">
        <v>0</v>
      </c>
    </row>
    <row r="100" spans="2:30" x14ac:dyDescent="0.3">
      <c r="B100" s="35" t="s">
        <v>57</v>
      </c>
      <c r="C100" s="36" t="s">
        <v>320</v>
      </c>
      <c r="D100" s="37">
        <v>2491710</v>
      </c>
      <c r="E100" s="38" t="s">
        <v>264</v>
      </c>
      <c r="F100" s="30"/>
      <c r="G100" s="11">
        <v>938.83333333333337</v>
      </c>
      <c r="H100" s="16">
        <v>1397328.2191666667</v>
      </c>
      <c r="I100" s="30"/>
      <c r="J100" s="11">
        <v>63.916666666666664</v>
      </c>
      <c r="K100" s="16">
        <v>150844.74666666664</v>
      </c>
      <c r="M100" s="56">
        <f t="shared" si="4"/>
        <v>144.20179299166659</v>
      </c>
      <c r="N100" s="54">
        <f t="shared" si="5"/>
        <v>181044.31903876271</v>
      </c>
      <c r="P100" s="56">
        <f t="shared" si="6"/>
        <v>23.475721500000013</v>
      </c>
      <c r="Q100" s="54">
        <f t="shared" si="7"/>
        <v>116920.94830935751</v>
      </c>
      <c r="S100" s="56">
        <v>1083.035126325</v>
      </c>
      <c r="T100" s="54">
        <v>1578372.5382054294</v>
      </c>
      <c r="V100" s="56">
        <v>87.392388166666677</v>
      </c>
      <c r="W100" s="54">
        <v>267765.69497602416</v>
      </c>
    </row>
    <row r="101" spans="2:30" x14ac:dyDescent="0.3">
      <c r="B101" s="35" t="s">
        <v>32</v>
      </c>
      <c r="C101" s="36" t="s">
        <v>320</v>
      </c>
      <c r="D101" s="37">
        <v>2378140</v>
      </c>
      <c r="E101" s="38" t="s">
        <v>239</v>
      </c>
      <c r="F101" s="30"/>
      <c r="G101" s="11">
        <v>44.333333333333336</v>
      </c>
      <c r="H101" s="16">
        <v>39042.051666666666</v>
      </c>
      <c r="I101" s="30"/>
      <c r="J101" s="11">
        <v>0</v>
      </c>
      <c r="K101" s="16">
        <v>0</v>
      </c>
      <c r="M101" s="56">
        <f t="shared" si="4"/>
        <v>-0.1666666666666714</v>
      </c>
      <c r="N101" s="54">
        <f t="shared" si="5"/>
        <v>-3618.8375000000015</v>
      </c>
      <c r="P101" s="56">
        <f t="shared" si="6"/>
        <v>0</v>
      </c>
      <c r="Q101" s="54">
        <f t="shared" si="7"/>
        <v>0</v>
      </c>
      <c r="S101" s="56">
        <v>44.166666666666664</v>
      </c>
      <c r="T101" s="54">
        <v>35423.214166666665</v>
      </c>
      <c r="V101" s="56">
        <v>0</v>
      </c>
      <c r="W101" s="54">
        <v>0</v>
      </c>
    </row>
    <row r="102" spans="2:30" x14ac:dyDescent="0.3">
      <c r="B102" s="35" t="s">
        <v>17</v>
      </c>
      <c r="C102" s="36" t="s">
        <v>320</v>
      </c>
      <c r="D102" s="37">
        <v>2305097</v>
      </c>
      <c r="E102" s="38" t="s">
        <v>224</v>
      </c>
      <c r="F102" s="30"/>
      <c r="G102" s="11">
        <v>40.416666666666664</v>
      </c>
      <c r="H102" s="16">
        <v>16227.290833333333</v>
      </c>
      <c r="I102" s="30"/>
      <c r="J102" s="11">
        <v>0</v>
      </c>
      <c r="K102" s="16">
        <v>0</v>
      </c>
      <c r="M102" s="56">
        <f t="shared" si="4"/>
        <v>-11.749999999999996</v>
      </c>
      <c r="N102" s="54">
        <f t="shared" si="5"/>
        <v>-4484.875</v>
      </c>
      <c r="P102" s="56">
        <f t="shared" si="6"/>
        <v>0</v>
      </c>
      <c r="Q102" s="54">
        <f t="shared" si="7"/>
        <v>0</v>
      </c>
      <c r="S102" s="56">
        <v>28.666666666666668</v>
      </c>
      <c r="T102" s="54">
        <v>11742.415833333333</v>
      </c>
      <c r="V102" s="56">
        <v>0</v>
      </c>
      <c r="W102" s="54">
        <v>0</v>
      </c>
    </row>
    <row r="103" spans="2:30" x14ac:dyDescent="0.3">
      <c r="B103" s="35" t="s">
        <v>8</v>
      </c>
      <c r="C103" s="36" t="s">
        <v>320</v>
      </c>
      <c r="D103" s="37">
        <v>2300885</v>
      </c>
      <c r="E103" s="38" t="s">
        <v>115</v>
      </c>
      <c r="F103" s="30"/>
      <c r="G103" s="11">
        <v>20</v>
      </c>
      <c r="H103" s="16">
        <v>7942.3966666666665</v>
      </c>
      <c r="I103" s="30"/>
      <c r="J103" s="11">
        <v>0</v>
      </c>
      <c r="K103" s="16">
        <v>0</v>
      </c>
      <c r="M103" s="56">
        <f t="shared" si="4"/>
        <v>-7.2403392308665069</v>
      </c>
      <c r="N103" s="54">
        <f t="shared" si="5"/>
        <v>734.51446059016689</v>
      </c>
      <c r="P103" s="56">
        <f t="shared" si="6"/>
        <v>0</v>
      </c>
      <c r="Q103" s="54">
        <f t="shared" si="7"/>
        <v>0</v>
      </c>
      <c r="S103" s="56">
        <v>12.759660769133493</v>
      </c>
      <c r="T103" s="54">
        <v>8676.9111272568334</v>
      </c>
      <c r="V103" s="56">
        <v>0</v>
      </c>
      <c r="W103" s="54">
        <v>0</v>
      </c>
    </row>
    <row r="104" spans="2:30" x14ac:dyDescent="0.3">
      <c r="B104" s="35" t="s">
        <v>49</v>
      </c>
      <c r="C104" s="36" t="s">
        <v>320</v>
      </c>
      <c r="D104" s="37">
        <v>2411245</v>
      </c>
      <c r="E104" s="38" t="s">
        <v>257</v>
      </c>
      <c r="F104" s="30"/>
      <c r="G104" s="11">
        <v>25.666666666666668</v>
      </c>
      <c r="H104" s="16">
        <v>12550.016666666668</v>
      </c>
      <c r="I104" s="30"/>
      <c r="J104" s="11">
        <v>0</v>
      </c>
      <c r="K104" s="16">
        <v>0</v>
      </c>
      <c r="M104" s="56">
        <f t="shared" si="4"/>
        <v>3.8691466916666677</v>
      </c>
      <c r="N104" s="54">
        <f t="shared" si="5"/>
        <v>943.44968614691606</v>
      </c>
      <c r="P104" s="56">
        <f t="shared" si="6"/>
        <v>0</v>
      </c>
      <c r="Q104" s="54">
        <f t="shared" si="7"/>
        <v>0</v>
      </c>
      <c r="S104" s="56">
        <v>29.535813358333336</v>
      </c>
      <c r="T104" s="54">
        <v>13493.466352813584</v>
      </c>
      <c r="V104" s="56">
        <v>0</v>
      </c>
      <c r="W104" s="54">
        <v>0</v>
      </c>
    </row>
    <row r="105" spans="2:30" x14ac:dyDescent="0.3">
      <c r="B105" s="35" t="s">
        <v>21</v>
      </c>
      <c r="C105" s="36" t="s">
        <v>320</v>
      </c>
      <c r="D105" s="37">
        <v>2377187</v>
      </c>
      <c r="E105" s="38" t="s">
        <v>228</v>
      </c>
      <c r="F105" s="30"/>
      <c r="G105" s="11">
        <v>11.416666666666666</v>
      </c>
      <c r="H105" s="16">
        <v>5659.9241666666667</v>
      </c>
      <c r="I105" s="30"/>
      <c r="J105" s="11">
        <v>0</v>
      </c>
      <c r="K105" s="16">
        <v>0</v>
      </c>
      <c r="M105" s="56">
        <f t="shared" si="4"/>
        <v>-3.833333333333333</v>
      </c>
      <c r="N105" s="54">
        <f t="shared" si="5"/>
        <v>-1889.52</v>
      </c>
      <c r="P105" s="56">
        <f t="shared" si="6"/>
        <v>0</v>
      </c>
      <c r="Q105" s="54">
        <f t="shared" si="7"/>
        <v>0</v>
      </c>
      <c r="S105" s="56">
        <v>7.583333333333333</v>
      </c>
      <c r="T105" s="54">
        <v>3770.4041666666667</v>
      </c>
      <c r="V105" s="56">
        <v>0</v>
      </c>
      <c r="W105" s="54">
        <v>0</v>
      </c>
    </row>
    <row r="106" spans="2:30" x14ac:dyDescent="0.3">
      <c r="B106" s="35" t="s">
        <v>11</v>
      </c>
      <c r="C106" s="36" t="s">
        <v>320</v>
      </c>
      <c r="D106" s="37">
        <v>2302500</v>
      </c>
      <c r="E106" s="38" t="s">
        <v>218</v>
      </c>
      <c r="F106" s="30"/>
      <c r="G106" s="11">
        <v>390.5</v>
      </c>
      <c r="H106" s="16">
        <v>347475.5008333333</v>
      </c>
      <c r="I106" s="30"/>
      <c r="J106" s="11">
        <v>0.25</v>
      </c>
      <c r="K106" s="16">
        <v>582.95500000000004</v>
      </c>
      <c r="M106" s="56">
        <f t="shared" si="4"/>
        <v>11.259651608333343</v>
      </c>
      <c r="N106" s="54">
        <f t="shared" si="5"/>
        <v>55898.204793700541</v>
      </c>
      <c r="P106" s="56">
        <f t="shared" si="6"/>
        <v>-0.16666666666666669</v>
      </c>
      <c r="Q106" s="54">
        <f t="shared" si="7"/>
        <v>-513.41500000000008</v>
      </c>
      <c r="S106" s="56">
        <v>401.75965160833334</v>
      </c>
      <c r="T106" s="54">
        <v>403373.70562703384</v>
      </c>
      <c r="V106" s="56">
        <v>8.3333333333333329E-2</v>
      </c>
      <c r="W106" s="54">
        <v>69.540000000000006</v>
      </c>
    </row>
    <row r="107" spans="2:30" x14ac:dyDescent="0.3">
      <c r="B107" s="35" t="s">
        <v>50</v>
      </c>
      <c r="C107" s="36" t="s">
        <v>320</v>
      </c>
      <c r="D107" s="37">
        <v>2411393</v>
      </c>
      <c r="E107" s="38" t="s">
        <v>258</v>
      </c>
      <c r="F107" s="30"/>
      <c r="G107" s="11">
        <v>494.25</v>
      </c>
      <c r="H107" s="16">
        <v>540965.20583333331</v>
      </c>
      <c r="I107" s="30"/>
      <c r="J107" s="11">
        <v>11.75</v>
      </c>
      <c r="K107" s="16">
        <v>179194.78083333335</v>
      </c>
      <c r="M107" s="56">
        <f t="shared" si="4"/>
        <v>19.736995483333317</v>
      </c>
      <c r="N107" s="54">
        <f t="shared" si="5"/>
        <v>50844.696214498137</v>
      </c>
      <c r="P107" s="56">
        <f t="shared" si="6"/>
        <v>2.3910457083333334</v>
      </c>
      <c r="Q107" s="54">
        <f t="shared" si="7"/>
        <v>25169.571319687704</v>
      </c>
      <c r="S107" s="56">
        <v>513.98699548333332</v>
      </c>
      <c r="T107" s="54">
        <v>591809.90204783145</v>
      </c>
      <c r="V107" s="56">
        <v>14.141045708333333</v>
      </c>
      <c r="W107" s="54">
        <v>204364.35215302106</v>
      </c>
    </row>
    <row r="108" spans="2:30" x14ac:dyDescent="0.3">
      <c r="B108" s="35" t="s">
        <v>87</v>
      </c>
      <c r="C108" s="36" t="s">
        <v>320</v>
      </c>
      <c r="D108" s="37">
        <v>2666138</v>
      </c>
      <c r="E108" s="38" t="s">
        <v>295</v>
      </c>
      <c r="F108" s="30"/>
      <c r="G108" s="11">
        <v>48.916666666666664</v>
      </c>
      <c r="H108" s="16">
        <v>20639.192500000001</v>
      </c>
      <c r="I108" s="30"/>
      <c r="J108" s="11">
        <v>0</v>
      </c>
      <c r="K108" s="16">
        <v>0</v>
      </c>
      <c r="M108" s="56">
        <f t="shared" si="4"/>
        <v>-18.499999999999996</v>
      </c>
      <c r="N108" s="54">
        <f t="shared" si="5"/>
        <v>-8399.2733333333344</v>
      </c>
      <c r="P108" s="56">
        <f t="shared" si="6"/>
        <v>0</v>
      </c>
      <c r="Q108" s="54">
        <f t="shared" si="7"/>
        <v>0</v>
      </c>
      <c r="S108" s="56">
        <v>30.416666666666668</v>
      </c>
      <c r="T108" s="54">
        <v>12239.919166666667</v>
      </c>
      <c r="V108" s="56">
        <v>0</v>
      </c>
      <c r="W108" s="54">
        <v>0</v>
      </c>
    </row>
    <row r="109" spans="2:30" ht="15" thickBot="1" x14ac:dyDescent="0.35">
      <c r="B109" s="44" t="s">
        <v>51</v>
      </c>
      <c r="C109" s="45" t="s">
        <v>320</v>
      </c>
      <c r="D109" s="46">
        <v>2411415</v>
      </c>
      <c r="E109" s="47" t="s">
        <v>259</v>
      </c>
      <c r="F109" s="30"/>
      <c r="G109" s="12">
        <v>160.16666666666666</v>
      </c>
      <c r="H109" s="17">
        <v>96347.38916666666</v>
      </c>
      <c r="I109" s="30"/>
      <c r="J109" s="11">
        <v>0</v>
      </c>
      <c r="K109" s="16">
        <v>0</v>
      </c>
      <c r="M109" s="56">
        <f t="shared" si="4"/>
        <v>14.867956950000007</v>
      </c>
      <c r="N109" s="54">
        <f t="shared" si="5"/>
        <v>2575.4648901391774</v>
      </c>
      <c r="P109" s="56">
        <f t="shared" si="6"/>
        <v>0</v>
      </c>
      <c r="Q109" s="54">
        <f t="shared" si="7"/>
        <v>0</v>
      </c>
      <c r="S109" s="56">
        <v>175.03462361666666</v>
      </c>
      <c r="T109" s="54">
        <v>98922.854056805838</v>
      </c>
      <c r="V109" s="56">
        <v>0</v>
      </c>
      <c r="W109" s="54">
        <v>0</v>
      </c>
    </row>
    <row r="110" spans="2:30" ht="15" thickBot="1" x14ac:dyDescent="0.35">
      <c r="B110" s="28"/>
      <c r="C110" s="29"/>
      <c r="D110" s="29"/>
      <c r="E110" s="28"/>
      <c r="F110" s="30"/>
      <c r="G110" s="50">
        <f>SUM(G9:G109)</f>
        <v>12483.916666666661</v>
      </c>
      <c r="H110" s="51">
        <f>SUM(H9:H109)</f>
        <v>10086727.208333328</v>
      </c>
      <c r="I110" s="30"/>
      <c r="J110" s="50">
        <f>SUM(J9:J109)</f>
        <v>200.75</v>
      </c>
      <c r="K110" s="51">
        <f>SUM(K9:K109)</f>
        <v>699404.47416666674</v>
      </c>
      <c r="M110" s="3">
        <f>SUM(M9:M109)</f>
        <v>-124.03319223771146</v>
      </c>
      <c r="N110" s="52">
        <f>SUM(N9:N109)</f>
        <v>494189.99903461931</v>
      </c>
      <c r="P110" s="3">
        <f>SUM(P9:P109)</f>
        <v>51.563253966666679</v>
      </c>
      <c r="Q110" s="52">
        <f>SUM(Q9:Q109)</f>
        <v>155829.32881357317</v>
      </c>
      <c r="S110" s="3">
        <f>SUM(S9:S109)</f>
        <v>12359.883474428956</v>
      </c>
      <c r="T110" s="52">
        <f>SUM(T9:T109)</f>
        <v>10580917.207367953</v>
      </c>
      <c r="V110" s="3">
        <f>SUM(V9:V109)</f>
        <v>252.31325396666674</v>
      </c>
      <c r="W110" s="52">
        <f>SUM(W9:W109)</f>
        <v>855233.80298023985</v>
      </c>
      <c r="Z110" s="69"/>
      <c r="AA110" s="25"/>
      <c r="AC110" s="24"/>
      <c r="AD110" s="25"/>
    </row>
    <row r="111" spans="2:30" ht="6" customHeight="1" thickBot="1" x14ac:dyDescent="0.35">
      <c r="B111" s="28"/>
      <c r="C111" s="29"/>
      <c r="D111" s="29"/>
      <c r="E111" s="28"/>
      <c r="F111" s="30"/>
      <c r="G111" s="13"/>
      <c r="H111" s="14"/>
      <c r="I111" s="30"/>
      <c r="J111" s="13"/>
      <c r="K111" s="14"/>
      <c r="M111" s="2"/>
      <c r="N111" s="1"/>
      <c r="O111" s="27"/>
      <c r="P111" s="2"/>
      <c r="Q111" s="1"/>
      <c r="R111" s="27"/>
      <c r="S111" s="2"/>
      <c r="T111" s="1"/>
      <c r="U111" s="27"/>
      <c r="V111" s="2"/>
      <c r="W111" s="1"/>
      <c r="X111" s="27"/>
    </row>
    <row r="112" spans="2:30" ht="15" thickBot="1" x14ac:dyDescent="0.35">
      <c r="F112" s="30"/>
      <c r="G112" s="80" t="s">
        <v>328</v>
      </c>
      <c r="H112" s="81"/>
      <c r="I112" s="30"/>
      <c r="J112" s="80" t="s">
        <v>329</v>
      </c>
      <c r="K112" s="81"/>
      <c r="M112" s="85" t="s">
        <v>327</v>
      </c>
      <c r="N112" s="86"/>
      <c r="O112" s="23"/>
      <c r="P112" s="85" t="s">
        <v>326</v>
      </c>
      <c r="Q112" s="86"/>
      <c r="R112" s="23"/>
      <c r="S112" s="85" t="s">
        <v>327</v>
      </c>
      <c r="T112" s="86"/>
      <c r="U112" s="23"/>
      <c r="V112" s="85" t="s">
        <v>326</v>
      </c>
      <c r="W112" s="86"/>
      <c r="X112" s="23"/>
    </row>
    <row r="113" spans="2:24" ht="15" thickBot="1" x14ac:dyDescent="0.35">
      <c r="B113" s="4" t="s">
        <v>318</v>
      </c>
      <c r="C113" s="5" t="s">
        <v>319</v>
      </c>
      <c r="D113" s="6" t="s">
        <v>317</v>
      </c>
      <c r="E113" s="5" t="s">
        <v>323</v>
      </c>
      <c r="F113" s="30"/>
      <c r="G113" s="48" t="s">
        <v>330</v>
      </c>
      <c r="H113" s="49" t="s">
        <v>331</v>
      </c>
      <c r="I113" s="30"/>
      <c r="J113" s="48" t="s">
        <v>330</v>
      </c>
      <c r="K113" s="49" t="s">
        <v>331</v>
      </c>
      <c r="M113" s="55" t="s">
        <v>324</v>
      </c>
      <c r="N113" s="53" t="s">
        <v>325</v>
      </c>
      <c r="O113" s="23"/>
      <c r="P113" s="55" t="s">
        <v>324</v>
      </c>
      <c r="Q113" s="53" t="s">
        <v>325</v>
      </c>
      <c r="R113" s="23"/>
      <c r="S113" s="55" t="s">
        <v>324</v>
      </c>
      <c r="T113" s="53" t="s">
        <v>325</v>
      </c>
      <c r="U113" s="23"/>
      <c r="V113" s="55" t="s">
        <v>324</v>
      </c>
      <c r="W113" s="53" t="s">
        <v>325</v>
      </c>
      <c r="X113" s="23"/>
    </row>
    <row r="114" spans="2:24" x14ac:dyDescent="0.3">
      <c r="B114" s="31" t="s">
        <v>94</v>
      </c>
      <c r="C114" s="32" t="s">
        <v>321</v>
      </c>
      <c r="D114" s="33">
        <v>2691515</v>
      </c>
      <c r="E114" s="34" t="s">
        <v>302</v>
      </c>
      <c r="F114" s="30"/>
      <c r="G114" s="15">
        <v>552.5</v>
      </c>
      <c r="H114" s="72">
        <v>456906.15916666668</v>
      </c>
      <c r="I114" s="30"/>
      <c r="J114" s="11">
        <v>2.0833333333333335</v>
      </c>
      <c r="K114" s="74">
        <v>4678.3291666666664</v>
      </c>
      <c r="M114" s="61">
        <f t="shared" ref="M114:M133" si="8">S114-G114</f>
        <v>21.736779166666679</v>
      </c>
      <c r="N114" s="57">
        <f t="shared" ref="N114:N133" si="9">T114-H114</f>
        <v>4947.3009372517117</v>
      </c>
      <c r="P114" s="61">
        <f t="shared" ref="P114:P133" si="10">V114-J114</f>
        <v>-1.5</v>
      </c>
      <c r="Q114" s="57">
        <f t="shared" ref="Q114:Q133" si="11">W114-K114</f>
        <v>-4144.9849999999997</v>
      </c>
      <c r="S114" s="61">
        <v>574.23677916666668</v>
      </c>
      <c r="T114" s="57">
        <v>461853.46010391839</v>
      </c>
      <c r="V114" s="61">
        <v>0.58333333333333337</v>
      </c>
      <c r="W114" s="57">
        <v>533.34416666666664</v>
      </c>
    </row>
    <row r="115" spans="2:24" s="27" customFormat="1" x14ac:dyDescent="0.3">
      <c r="B115" s="39" t="s">
        <v>77</v>
      </c>
      <c r="C115" s="40" t="s">
        <v>321</v>
      </c>
      <c r="D115" s="41">
        <v>2594277</v>
      </c>
      <c r="E115" s="42" t="s">
        <v>285</v>
      </c>
      <c r="F115" s="43"/>
      <c r="G115" s="19">
        <v>96.083333333333329</v>
      </c>
      <c r="H115" s="73">
        <v>176381.74416666667</v>
      </c>
      <c r="I115" s="43"/>
      <c r="J115" s="19">
        <v>0</v>
      </c>
      <c r="K115" s="73">
        <v>0</v>
      </c>
      <c r="M115" s="62">
        <f t="shared" si="8"/>
        <v>155.0267090166667</v>
      </c>
      <c r="N115" s="58">
        <f t="shared" si="9"/>
        <v>88310.773507687525</v>
      </c>
      <c r="P115" s="62">
        <f t="shared" si="10"/>
        <v>8.6947116666666671E-2</v>
      </c>
      <c r="Q115" s="58">
        <f t="shared" si="11"/>
        <v>37.355089733500009</v>
      </c>
      <c r="S115" s="62">
        <v>251.11004235000001</v>
      </c>
      <c r="T115" s="58">
        <v>264692.5176743542</v>
      </c>
      <c r="V115" s="62">
        <v>8.6947116666666671E-2</v>
      </c>
      <c r="W115" s="58">
        <v>37.355089733500009</v>
      </c>
    </row>
    <row r="116" spans="2:24" x14ac:dyDescent="0.3">
      <c r="B116" s="35" t="s">
        <v>0</v>
      </c>
      <c r="C116" s="36" t="s">
        <v>321</v>
      </c>
      <c r="D116" s="37">
        <v>19283</v>
      </c>
      <c r="E116" s="38" t="s">
        <v>108</v>
      </c>
      <c r="F116" s="30"/>
      <c r="G116" s="11">
        <v>604.41666666666663</v>
      </c>
      <c r="H116" s="74">
        <v>459552.71666666662</v>
      </c>
      <c r="I116" s="30"/>
      <c r="J116" s="11">
        <v>0</v>
      </c>
      <c r="K116" s="74">
        <v>0</v>
      </c>
      <c r="M116" s="63">
        <f t="shared" si="8"/>
        <v>10.129339091666679</v>
      </c>
      <c r="N116" s="59">
        <f t="shared" si="9"/>
        <v>16896.403185078118</v>
      </c>
      <c r="P116" s="63">
        <f t="shared" si="10"/>
        <v>0</v>
      </c>
      <c r="Q116" s="59">
        <f t="shared" si="11"/>
        <v>0</v>
      </c>
      <c r="S116" s="63">
        <v>614.54600575833331</v>
      </c>
      <c r="T116" s="59">
        <v>476449.11985174473</v>
      </c>
      <c r="V116" s="63">
        <v>0</v>
      </c>
      <c r="W116" s="59">
        <v>0</v>
      </c>
    </row>
    <row r="117" spans="2:24" x14ac:dyDescent="0.3">
      <c r="B117" s="35" t="s">
        <v>0</v>
      </c>
      <c r="C117" s="36" t="s">
        <v>321</v>
      </c>
      <c r="D117" s="37">
        <v>19305</v>
      </c>
      <c r="E117" s="38" t="s">
        <v>109</v>
      </c>
      <c r="F117" s="30"/>
      <c r="G117" s="11">
        <v>281</v>
      </c>
      <c r="H117" s="74">
        <v>217063.60750000001</v>
      </c>
      <c r="I117" s="30"/>
      <c r="J117" s="11">
        <v>1.0833333333333333</v>
      </c>
      <c r="K117" s="74">
        <v>2312.310833333333</v>
      </c>
      <c r="M117" s="63">
        <f t="shared" si="8"/>
        <v>48.212176191666686</v>
      </c>
      <c r="N117" s="59">
        <f t="shared" si="9"/>
        <v>23771.364737652562</v>
      </c>
      <c r="P117" s="63">
        <f t="shared" si="10"/>
        <v>-0.49999999999999989</v>
      </c>
      <c r="Q117" s="59">
        <f t="shared" si="11"/>
        <v>-662.07166666666672</v>
      </c>
      <c r="S117" s="63">
        <v>329.21217619166669</v>
      </c>
      <c r="T117" s="59">
        <v>240834.97223765258</v>
      </c>
      <c r="V117" s="63">
        <v>0.58333333333333337</v>
      </c>
      <c r="W117" s="59">
        <v>1650.2391666666663</v>
      </c>
    </row>
    <row r="118" spans="2:24" x14ac:dyDescent="0.3">
      <c r="B118" s="35" t="s">
        <v>0</v>
      </c>
      <c r="C118" s="36" t="s">
        <v>321</v>
      </c>
      <c r="D118" s="37">
        <v>19445</v>
      </c>
      <c r="E118" s="38" t="s">
        <v>110</v>
      </c>
      <c r="F118" s="30"/>
      <c r="G118" s="11">
        <v>208.83333333333334</v>
      </c>
      <c r="H118" s="74">
        <v>124399.69750000001</v>
      </c>
      <c r="I118" s="30"/>
      <c r="J118" s="11">
        <v>0.16666666666666666</v>
      </c>
      <c r="K118" s="74">
        <v>70.271666666666661</v>
      </c>
      <c r="M118" s="63">
        <f t="shared" si="8"/>
        <v>-16.583333333333343</v>
      </c>
      <c r="N118" s="59">
        <f t="shared" si="9"/>
        <v>-4196.8516666666837</v>
      </c>
      <c r="P118" s="63">
        <f t="shared" si="10"/>
        <v>12.085649216666667</v>
      </c>
      <c r="Q118" s="59">
        <f t="shared" si="11"/>
        <v>8036.3737486660848</v>
      </c>
      <c r="S118" s="63">
        <v>192.25</v>
      </c>
      <c r="T118" s="59">
        <v>120202.84583333333</v>
      </c>
      <c r="V118" s="63">
        <v>12.252315883333333</v>
      </c>
      <c r="W118" s="59">
        <v>8106.6454153327513</v>
      </c>
    </row>
    <row r="119" spans="2:24" x14ac:dyDescent="0.3">
      <c r="B119" s="35" t="s">
        <v>0</v>
      </c>
      <c r="C119" s="36" t="s">
        <v>321</v>
      </c>
      <c r="D119" s="37">
        <v>2664879</v>
      </c>
      <c r="E119" s="38" t="s">
        <v>291</v>
      </c>
      <c r="F119" s="30"/>
      <c r="G119" s="11">
        <v>170</v>
      </c>
      <c r="H119" s="74">
        <v>180970.41500000001</v>
      </c>
      <c r="I119" s="30"/>
      <c r="J119" s="11">
        <v>76.083333333333329</v>
      </c>
      <c r="K119" s="74">
        <v>34126.8675</v>
      </c>
      <c r="M119" s="63">
        <f t="shared" si="8"/>
        <v>-47</v>
      </c>
      <c r="N119" s="59">
        <f t="shared" si="9"/>
        <v>-4844.0625</v>
      </c>
      <c r="P119" s="63">
        <f t="shared" si="10"/>
        <v>-28.459975314314413</v>
      </c>
      <c r="Q119" s="59">
        <f t="shared" si="11"/>
        <v>13754.685633464418</v>
      </c>
      <c r="S119" s="63">
        <v>123</v>
      </c>
      <c r="T119" s="59">
        <v>176126.35250000001</v>
      </c>
      <c r="V119" s="63">
        <v>47.623358019018916</v>
      </c>
      <c r="W119" s="59">
        <v>47881.553133464418</v>
      </c>
    </row>
    <row r="120" spans="2:24" x14ac:dyDescent="0.3">
      <c r="B120" s="35" t="s">
        <v>0</v>
      </c>
      <c r="C120" s="36" t="s">
        <v>321</v>
      </c>
      <c r="D120" s="37">
        <v>2691841</v>
      </c>
      <c r="E120" s="38" t="s">
        <v>306</v>
      </c>
      <c r="F120" s="30"/>
      <c r="G120" s="11">
        <v>731.66666666666663</v>
      </c>
      <c r="H120" s="74">
        <v>782440.53250000009</v>
      </c>
      <c r="I120" s="30"/>
      <c r="J120" s="11">
        <v>45.916666666666664</v>
      </c>
      <c r="K120" s="74">
        <v>158846.28916666665</v>
      </c>
      <c r="M120" s="63">
        <f t="shared" si="8"/>
        <v>-75.833333333333258</v>
      </c>
      <c r="N120" s="59">
        <f t="shared" si="9"/>
        <v>-102759.62416666676</v>
      </c>
      <c r="P120" s="63">
        <f t="shared" si="10"/>
        <v>-3.6666666666666643</v>
      </c>
      <c r="Q120" s="59">
        <f t="shared" si="11"/>
        <v>-9863.2674999999872</v>
      </c>
      <c r="S120" s="63">
        <v>655.83333333333337</v>
      </c>
      <c r="T120" s="59">
        <v>679680.90833333333</v>
      </c>
      <c r="V120" s="63">
        <v>42.25</v>
      </c>
      <c r="W120" s="59">
        <v>148983.02166666667</v>
      </c>
    </row>
    <row r="121" spans="2:24" x14ac:dyDescent="0.3">
      <c r="B121" s="35" t="s">
        <v>0</v>
      </c>
      <c r="C121" s="36" t="s">
        <v>321</v>
      </c>
      <c r="D121" s="37">
        <v>2691868</v>
      </c>
      <c r="E121" s="38" t="s">
        <v>307</v>
      </c>
      <c r="F121" s="30"/>
      <c r="G121" s="11">
        <v>673.5</v>
      </c>
      <c r="H121" s="74">
        <v>484777.85083333333</v>
      </c>
      <c r="I121" s="30"/>
      <c r="J121" s="11">
        <v>27.25</v>
      </c>
      <c r="K121" s="74">
        <v>82075.935000000012</v>
      </c>
      <c r="M121" s="63">
        <f t="shared" si="8"/>
        <v>54.559315708333315</v>
      </c>
      <c r="N121" s="59">
        <f t="shared" si="9"/>
        <v>60546.48111993249</v>
      </c>
      <c r="P121" s="63">
        <f t="shared" si="10"/>
        <v>-5.5</v>
      </c>
      <c r="Q121" s="59">
        <f t="shared" si="11"/>
        <v>-20821.14416666668</v>
      </c>
      <c r="S121" s="63">
        <v>728.05931570833332</v>
      </c>
      <c r="T121" s="59">
        <v>545324.33195326582</v>
      </c>
      <c r="V121" s="63">
        <v>21.75</v>
      </c>
      <c r="W121" s="59">
        <v>61254.790833333333</v>
      </c>
    </row>
    <row r="122" spans="2:24" x14ac:dyDescent="0.3">
      <c r="B122" s="35" t="s">
        <v>100</v>
      </c>
      <c r="C122" s="36" t="s">
        <v>321</v>
      </c>
      <c r="D122" s="37">
        <v>2691884</v>
      </c>
      <c r="E122" s="38" t="s">
        <v>309</v>
      </c>
      <c r="F122" s="30"/>
      <c r="G122" s="11">
        <v>382.83333333333331</v>
      </c>
      <c r="H122" s="74">
        <v>209770.62749999997</v>
      </c>
      <c r="I122" s="30"/>
      <c r="J122" s="11">
        <v>0.5</v>
      </c>
      <c r="K122" s="74">
        <v>228.71166666666667</v>
      </c>
      <c r="M122" s="63">
        <f t="shared" si="8"/>
        <v>-53.748610135743604</v>
      </c>
      <c r="N122" s="59">
        <f t="shared" si="9"/>
        <v>27747.320745317265</v>
      </c>
      <c r="P122" s="63">
        <f t="shared" si="10"/>
        <v>-0.41666666666666669</v>
      </c>
      <c r="Q122" s="59">
        <f t="shared" si="11"/>
        <v>-147.86083333333335</v>
      </c>
      <c r="S122" s="63">
        <v>329.08472319758971</v>
      </c>
      <c r="T122" s="59">
        <v>237517.94824531724</v>
      </c>
      <c r="V122" s="63">
        <v>8.3333333333333329E-2</v>
      </c>
      <c r="W122" s="59">
        <v>80.850833333333341</v>
      </c>
    </row>
    <row r="123" spans="2:24" x14ac:dyDescent="0.3">
      <c r="B123" s="35" t="s">
        <v>140</v>
      </c>
      <c r="C123" s="36" t="s">
        <v>321</v>
      </c>
      <c r="D123" s="37">
        <v>2436450</v>
      </c>
      <c r="E123" s="38" t="s">
        <v>139</v>
      </c>
      <c r="F123" s="30"/>
      <c r="G123" s="11">
        <v>612.66666666666663</v>
      </c>
      <c r="H123" s="74">
        <v>955136.08000000007</v>
      </c>
      <c r="I123" s="30"/>
      <c r="J123" s="11">
        <v>31</v>
      </c>
      <c r="K123" s="74">
        <v>86875.195833333317</v>
      </c>
      <c r="M123" s="63">
        <f t="shared" si="8"/>
        <v>72.774736650000023</v>
      </c>
      <c r="N123" s="59">
        <f t="shared" si="9"/>
        <v>132484.48175795516</v>
      </c>
      <c r="P123" s="63">
        <f t="shared" si="10"/>
        <v>1.9997836833333338</v>
      </c>
      <c r="Q123" s="59">
        <f t="shared" si="11"/>
        <v>13181.687614678885</v>
      </c>
      <c r="S123" s="63">
        <v>685.44140331666665</v>
      </c>
      <c r="T123" s="59">
        <v>1087620.5617579552</v>
      </c>
      <c r="V123" s="63">
        <v>32.999783683333334</v>
      </c>
      <c r="W123" s="59">
        <v>100056.8834480122</v>
      </c>
    </row>
    <row r="124" spans="2:24" x14ac:dyDescent="0.3">
      <c r="B124" s="35" t="s">
        <v>140</v>
      </c>
      <c r="C124" s="36" t="s">
        <v>321</v>
      </c>
      <c r="D124" s="37">
        <v>2436477</v>
      </c>
      <c r="E124" s="38" t="s">
        <v>142</v>
      </c>
      <c r="F124" s="30"/>
      <c r="G124" s="11">
        <v>683</v>
      </c>
      <c r="H124" s="74">
        <v>661984.71499999997</v>
      </c>
      <c r="I124" s="30"/>
      <c r="J124" s="11">
        <v>0</v>
      </c>
      <c r="K124" s="74">
        <v>0</v>
      </c>
      <c r="M124" s="63">
        <f t="shared" si="8"/>
        <v>23.519195058333366</v>
      </c>
      <c r="N124" s="59">
        <f t="shared" si="9"/>
        <v>5311.0176809561672</v>
      </c>
      <c r="P124" s="63">
        <f t="shared" si="10"/>
        <v>0</v>
      </c>
      <c r="Q124" s="59">
        <f t="shared" si="11"/>
        <v>0</v>
      </c>
      <c r="S124" s="63">
        <v>706.51919505833337</v>
      </c>
      <c r="T124" s="59">
        <v>667295.73268095613</v>
      </c>
      <c r="V124" s="63">
        <v>0</v>
      </c>
      <c r="W124" s="59">
        <v>0</v>
      </c>
    </row>
    <row r="125" spans="2:24" x14ac:dyDescent="0.3">
      <c r="B125" s="35" t="s">
        <v>140</v>
      </c>
      <c r="C125" s="36" t="s">
        <v>321</v>
      </c>
      <c r="D125" s="37">
        <v>6048692</v>
      </c>
      <c r="E125" s="38" t="s">
        <v>204</v>
      </c>
      <c r="F125" s="30"/>
      <c r="G125" s="11">
        <v>538.08333333333337</v>
      </c>
      <c r="H125" s="74">
        <v>557028.24</v>
      </c>
      <c r="I125" s="30"/>
      <c r="J125" s="11">
        <v>35.583333333333336</v>
      </c>
      <c r="K125" s="74">
        <v>258947.52416666667</v>
      </c>
      <c r="M125" s="63">
        <f t="shared" si="8"/>
        <v>18.737103641666636</v>
      </c>
      <c r="N125" s="59">
        <f t="shared" si="9"/>
        <v>84484.807362571009</v>
      </c>
      <c r="P125" s="63">
        <f t="shared" si="10"/>
        <v>-7.8333333333333357</v>
      </c>
      <c r="Q125" s="59">
        <f t="shared" si="11"/>
        <v>-129879.81</v>
      </c>
      <c r="S125" s="63">
        <v>556.82043697500001</v>
      </c>
      <c r="T125" s="59">
        <v>641513.047362571</v>
      </c>
      <c r="V125" s="63">
        <v>27.75</v>
      </c>
      <c r="W125" s="59">
        <v>129067.71416666667</v>
      </c>
    </row>
    <row r="126" spans="2:24" x14ac:dyDescent="0.3">
      <c r="B126" s="35" t="s">
        <v>152</v>
      </c>
      <c r="C126" s="36" t="s">
        <v>321</v>
      </c>
      <c r="D126" s="37">
        <v>2504332</v>
      </c>
      <c r="E126" s="38" t="s">
        <v>153</v>
      </c>
      <c r="F126" s="30"/>
      <c r="G126" s="11">
        <v>659.08333333333337</v>
      </c>
      <c r="H126" s="74">
        <v>644779.43166666664</v>
      </c>
      <c r="I126" s="30"/>
      <c r="J126" s="11">
        <v>16.25</v>
      </c>
      <c r="K126" s="74">
        <v>74424.055833333332</v>
      </c>
      <c r="M126" s="63">
        <f t="shared" si="8"/>
        <v>13.129014616666609</v>
      </c>
      <c r="N126" s="59">
        <f t="shared" si="9"/>
        <v>16473.545882088132</v>
      </c>
      <c r="P126" s="63">
        <f t="shared" si="10"/>
        <v>0.16666666666666785</v>
      </c>
      <c r="Q126" s="59">
        <f t="shared" si="11"/>
        <v>-29820.284999999996</v>
      </c>
      <c r="S126" s="63">
        <v>672.21234794999998</v>
      </c>
      <c r="T126" s="59">
        <v>661252.97754875477</v>
      </c>
      <c r="V126" s="63">
        <v>16.416666666666668</v>
      </c>
      <c r="W126" s="59">
        <v>44603.770833333336</v>
      </c>
    </row>
    <row r="127" spans="2:24" x14ac:dyDescent="0.3">
      <c r="B127" s="35" t="s">
        <v>40</v>
      </c>
      <c r="C127" s="36" t="s">
        <v>321</v>
      </c>
      <c r="D127" s="37">
        <v>2379341</v>
      </c>
      <c r="E127" s="38" t="s">
        <v>248</v>
      </c>
      <c r="F127" s="30"/>
      <c r="G127" s="11">
        <v>184.41666666666666</v>
      </c>
      <c r="H127" s="74">
        <v>234366.33666666667</v>
      </c>
      <c r="I127" s="30"/>
      <c r="J127" s="11">
        <v>0</v>
      </c>
      <c r="K127" s="74">
        <v>0</v>
      </c>
      <c r="M127" s="63">
        <f t="shared" si="8"/>
        <v>24.08435131666667</v>
      </c>
      <c r="N127" s="59">
        <f t="shared" si="9"/>
        <v>12910.788656958495</v>
      </c>
      <c r="P127" s="63">
        <f t="shared" si="10"/>
        <v>0</v>
      </c>
      <c r="Q127" s="59">
        <f t="shared" si="11"/>
        <v>0</v>
      </c>
      <c r="S127" s="63">
        <v>208.50101798333333</v>
      </c>
      <c r="T127" s="59">
        <v>247277.12532362517</v>
      </c>
      <c r="V127" s="63">
        <v>0</v>
      </c>
      <c r="W127" s="59">
        <v>0</v>
      </c>
    </row>
    <row r="128" spans="2:24" x14ac:dyDescent="0.3">
      <c r="B128" s="35" t="s">
        <v>16</v>
      </c>
      <c r="C128" s="36" t="s">
        <v>321</v>
      </c>
      <c r="D128" s="37">
        <v>2302969</v>
      </c>
      <c r="E128" s="38" t="s">
        <v>223</v>
      </c>
      <c r="F128" s="30"/>
      <c r="G128" s="11">
        <v>181.41666666666666</v>
      </c>
      <c r="H128" s="74">
        <v>256085.37083333335</v>
      </c>
      <c r="I128" s="30"/>
      <c r="J128" s="11">
        <v>13.666666666666666</v>
      </c>
      <c r="K128" s="74">
        <v>29752.334999999995</v>
      </c>
      <c r="M128" s="63">
        <f t="shared" si="8"/>
        <v>-26.25</v>
      </c>
      <c r="N128" s="59">
        <f t="shared" si="9"/>
        <v>-1383.7166666666744</v>
      </c>
      <c r="P128" s="63">
        <f t="shared" si="10"/>
        <v>7.4339784750000018</v>
      </c>
      <c r="Q128" s="59">
        <f t="shared" si="11"/>
        <v>92139.670205371338</v>
      </c>
      <c r="S128" s="63">
        <v>155.16666666666666</v>
      </c>
      <c r="T128" s="59">
        <v>254701.65416666667</v>
      </c>
      <c r="V128" s="63">
        <v>21.100645141666668</v>
      </c>
      <c r="W128" s="59">
        <v>121892.00520537133</v>
      </c>
    </row>
    <row r="129" spans="2:24" x14ac:dyDescent="0.3">
      <c r="B129" s="35" t="s">
        <v>16</v>
      </c>
      <c r="C129" s="36" t="s">
        <v>321</v>
      </c>
      <c r="D129" s="37">
        <v>2706369</v>
      </c>
      <c r="E129" s="38" t="s">
        <v>310</v>
      </c>
      <c r="F129" s="30"/>
      <c r="G129" s="11">
        <v>288.5</v>
      </c>
      <c r="H129" s="74">
        <v>250423.11333333331</v>
      </c>
      <c r="I129" s="30"/>
      <c r="J129" s="11">
        <v>0</v>
      </c>
      <c r="K129" s="74">
        <v>0</v>
      </c>
      <c r="M129" s="63">
        <f t="shared" si="8"/>
        <v>-22.083333333333314</v>
      </c>
      <c r="N129" s="59">
        <f t="shared" si="9"/>
        <v>-30996.830833333312</v>
      </c>
      <c r="P129" s="63">
        <f t="shared" si="10"/>
        <v>0</v>
      </c>
      <c r="Q129" s="59">
        <f t="shared" si="11"/>
        <v>0</v>
      </c>
      <c r="S129" s="63">
        <v>266.41666666666669</v>
      </c>
      <c r="T129" s="59">
        <v>219426.2825</v>
      </c>
      <c r="V129" s="63">
        <v>0</v>
      </c>
      <c r="W129" s="59">
        <v>0</v>
      </c>
    </row>
    <row r="130" spans="2:24" x14ac:dyDescent="0.3">
      <c r="B130" s="35" t="s">
        <v>16</v>
      </c>
      <c r="C130" s="36" t="s">
        <v>321</v>
      </c>
      <c r="D130" s="37">
        <v>2778785</v>
      </c>
      <c r="E130" s="38" t="s">
        <v>311</v>
      </c>
      <c r="F130" s="30"/>
      <c r="G130" s="11">
        <v>149.25</v>
      </c>
      <c r="H130" s="74">
        <v>176825.92666666667</v>
      </c>
      <c r="I130" s="30"/>
      <c r="J130" s="11">
        <v>0</v>
      </c>
      <c r="K130" s="74">
        <v>0</v>
      </c>
      <c r="M130" s="63">
        <f t="shared" si="8"/>
        <v>-22.833333333333329</v>
      </c>
      <c r="N130" s="59">
        <f t="shared" si="9"/>
        <v>-22760.949166666658</v>
      </c>
      <c r="P130" s="63">
        <f t="shared" si="10"/>
        <v>0</v>
      </c>
      <c r="Q130" s="59">
        <f t="shared" si="11"/>
        <v>0</v>
      </c>
      <c r="S130" s="63">
        <v>126.41666666666667</v>
      </c>
      <c r="T130" s="59">
        <v>154064.97750000001</v>
      </c>
      <c r="V130" s="63">
        <v>0</v>
      </c>
      <c r="W130" s="59">
        <v>0</v>
      </c>
    </row>
    <row r="131" spans="2:24" x14ac:dyDescent="0.3">
      <c r="B131" s="35" t="s">
        <v>16</v>
      </c>
      <c r="C131" s="36" t="s">
        <v>321</v>
      </c>
      <c r="D131" s="37">
        <v>2555646</v>
      </c>
      <c r="E131" s="38" t="s">
        <v>282</v>
      </c>
      <c r="F131" s="30"/>
      <c r="G131" s="11">
        <v>1204.5833333333333</v>
      </c>
      <c r="H131" s="74">
        <v>1442840.4349999998</v>
      </c>
      <c r="I131" s="30"/>
      <c r="J131" s="11">
        <v>94.416666666666671</v>
      </c>
      <c r="K131" s="74">
        <v>198980.28166666665</v>
      </c>
      <c r="M131" s="63">
        <f t="shared" si="8"/>
        <v>66.862332716666742</v>
      </c>
      <c r="N131" s="59">
        <f t="shared" si="9"/>
        <v>88518.023698123172</v>
      </c>
      <c r="P131" s="63">
        <f t="shared" si="10"/>
        <v>21.388990699999994</v>
      </c>
      <c r="Q131" s="59">
        <f t="shared" si="11"/>
        <v>96300.219723810704</v>
      </c>
      <c r="S131" s="63">
        <v>1271.44566605</v>
      </c>
      <c r="T131" s="59">
        <v>1531358.458698123</v>
      </c>
      <c r="V131" s="63">
        <v>115.80565736666667</v>
      </c>
      <c r="W131" s="59">
        <v>295280.50139047735</v>
      </c>
    </row>
    <row r="132" spans="2:24" x14ac:dyDescent="0.3">
      <c r="B132" s="35" t="s">
        <v>105</v>
      </c>
      <c r="C132" s="36" t="s">
        <v>321</v>
      </c>
      <c r="D132" s="37">
        <v>6683134</v>
      </c>
      <c r="E132" s="38" t="s">
        <v>315</v>
      </c>
      <c r="F132" s="30"/>
      <c r="G132" s="11">
        <v>548</v>
      </c>
      <c r="H132" s="74">
        <v>502442.2475</v>
      </c>
      <c r="I132" s="30"/>
      <c r="J132" s="11">
        <v>0.58333333333333337</v>
      </c>
      <c r="K132" s="74">
        <v>629.86833333333334</v>
      </c>
      <c r="M132" s="63">
        <f t="shared" si="8"/>
        <v>18.171947383333304</v>
      </c>
      <c r="N132" s="59">
        <f t="shared" si="9"/>
        <v>16119.382452827529</v>
      </c>
      <c r="P132" s="63">
        <f t="shared" si="10"/>
        <v>0.95641828333333312</v>
      </c>
      <c r="Q132" s="59">
        <f t="shared" si="11"/>
        <v>2086.5382121365833</v>
      </c>
      <c r="S132" s="63">
        <v>566.1719473833333</v>
      </c>
      <c r="T132" s="59">
        <v>518561.62995282753</v>
      </c>
      <c r="V132" s="63">
        <v>1.5397516166666665</v>
      </c>
      <c r="W132" s="59">
        <v>2716.4065454699166</v>
      </c>
    </row>
    <row r="133" spans="2:24" ht="15" thickBot="1" x14ac:dyDescent="0.35">
      <c r="B133" s="44" t="s">
        <v>15</v>
      </c>
      <c r="C133" s="45" t="s">
        <v>321</v>
      </c>
      <c r="D133" s="46">
        <v>2302950</v>
      </c>
      <c r="E133" s="47" t="s">
        <v>222</v>
      </c>
      <c r="F133" s="30"/>
      <c r="G133" s="11">
        <v>39.5</v>
      </c>
      <c r="H133" s="74">
        <v>49697.973333333335</v>
      </c>
      <c r="I133" s="30"/>
      <c r="J133" s="11">
        <v>0</v>
      </c>
      <c r="K133" s="74">
        <v>0</v>
      </c>
      <c r="M133" s="64">
        <f t="shared" si="8"/>
        <v>6.7384015416666685</v>
      </c>
      <c r="N133" s="60">
        <f t="shared" si="9"/>
        <v>9201.0829794216625</v>
      </c>
      <c r="P133" s="64">
        <f t="shared" si="10"/>
        <v>0</v>
      </c>
      <c r="Q133" s="60">
        <f t="shared" si="11"/>
        <v>0</v>
      </c>
      <c r="S133" s="64">
        <v>46.238401541666668</v>
      </c>
      <c r="T133" s="60">
        <v>58899.056312754998</v>
      </c>
      <c r="V133" s="64">
        <v>0</v>
      </c>
      <c r="W133" s="60">
        <v>0</v>
      </c>
    </row>
    <row r="134" spans="2:24" ht="15" thickBot="1" x14ac:dyDescent="0.35">
      <c r="B134" s="28"/>
      <c r="C134" s="29"/>
      <c r="D134" s="29"/>
      <c r="E134" s="28"/>
      <c r="F134" s="30"/>
      <c r="G134" s="50">
        <f>SUM(G114:G133)</f>
        <v>8789.3333333333339</v>
      </c>
      <c r="H134" s="75">
        <f>SUM(H114:H133)</f>
        <v>8823873.2208333332</v>
      </c>
      <c r="I134" s="30"/>
      <c r="J134" s="50">
        <f>SUM(J114:J133)</f>
        <v>344.58333333333331</v>
      </c>
      <c r="K134" s="75">
        <f>SUM(K114:K133)</f>
        <v>931947.97583333321</v>
      </c>
      <c r="M134" s="3">
        <f>SUM(M114:M133)</f>
        <v>269.34945863092327</v>
      </c>
      <c r="N134" s="70">
        <f>SUM(N114:N133)</f>
        <v>420780.7397038209</v>
      </c>
      <c r="O134" s="10"/>
      <c r="P134" s="3">
        <f>SUM(P114:P133)</f>
        <v>-3.7582078393144105</v>
      </c>
      <c r="Q134" s="70">
        <f>SUM(Q114:Q133)</f>
        <v>30197.106061194863</v>
      </c>
      <c r="R134" s="10"/>
      <c r="S134" s="3">
        <f>SUM(S114:S133)</f>
        <v>9058.6827919642565</v>
      </c>
      <c r="T134" s="52">
        <f>SUM(T114:T133)</f>
        <v>9244653.9605371542</v>
      </c>
      <c r="U134" s="10"/>
      <c r="V134" s="3">
        <f>SUM(V114:V133)</f>
        <v>340.82512549401889</v>
      </c>
      <c r="W134" s="52">
        <f>SUM(W114:W133)</f>
        <v>962145.081894528</v>
      </c>
      <c r="X134" s="10"/>
    </row>
    <row r="135" spans="2:24" ht="7.2" customHeight="1" thickBot="1" x14ac:dyDescent="0.35">
      <c r="F135" s="30"/>
      <c r="G135" s="13"/>
      <c r="H135" s="14"/>
      <c r="I135" s="30"/>
      <c r="J135" s="13"/>
      <c r="K135" s="14"/>
    </row>
    <row r="136" spans="2:24" ht="15" hidden="1" thickBot="1" x14ac:dyDescent="0.35">
      <c r="B136" s="23"/>
      <c r="E136" s="23"/>
      <c r="F136" s="30"/>
      <c r="G136" s="80" t="s">
        <v>328</v>
      </c>
      <c r="H136" s="81"/>
      <c r="I136" s="30"/>
      <c r="J136" s="80" t="s">
        <v>329</v>
      </c>
      <c r="K136" s="81"/>
      <c r="L136" s="23"/>
      <c r="M136" s="85" t="s">
        <v>327</v>
      </c>
      <c r="N136" s="86"/>
      <c r="O136" s="23"/>
      <c r="P136" s="85" t="s">
        <v>326</v>
      </c>
      <c r="Q136" s="86"/>
      <c r="R136" s="23"/>
      <c r="S136" s="85" t="s">
        <v>327</v>
      </c>
      <c r="T136" s="86"/>
      <c r="U136" s="23"/>
      <c r="V136" s="85" t="s">
        <v>326</v>
      </c>
      <c r="W136" s="86"/>
      <c r="X136" s="23"/>
    </row>
    <row r="137" spans="2:24" ht="15" hidden="1" thickBot="1" x14ac:dyDescent="0.35">
      <c r="B137" s="4" t="s">
        <v>318</v>
      </c>
      <c r="C137" s="5" t="s">
        <v>319</v>
      </c>
      <c r="D137" s="6" t="s">
        <v>317</v>
      </c>
      <c r="E137" s="5" t="s">
        <v>323</v>
      </c>
      <c r="F137" s="30"/>
      <c r="G137" s="48" t="s">
        <v>330</v>
      </c>
      <c r="H137" s="49" t="s">
        <v>331</v>
      </c>
      <c r="I137" s="30"/>
      <c r="J137" s="48" t="s">
        <v>330</v>
      </c>
      <c r="K137" s="49" t="s">
        <v>331</v>
      </c>
      <c r="L137" s="23"/>
      <c r="M137" s="55" t="s">
        <v>324</v>
      </c>
      <c r="N137" s="53" t="s">
        <v>325</v>
      </c>
      <c r="O137" s="23"/>
      <c r="P137" s="55" t="s">
        <v>324</v>
      </c>
      <c r="Q137" s="53" t="s">
        <v>325</v>
      </c>
      <c r="R137" s="23"/>
      <c r="S137" s="55" t="s">
        <v>324</v>
      </c>
      <c r="T137" s="53" t="s">
        <v>325</v>
      </c>
      <c r="U137" s="23"/>
      <c r="V137" s="55" t="s">
        <v>324</v>
      </c>
      <c r="W137" s="53" t="s">
        <v>325</v>
      </c>
      <c r="X137" s="23"/>
    </row>
    <row r="138" spans="2:24" x14ac:dyDescent="0.3">
      <c r="B138" s="31" t="s">
        <v>206</v>
      </c>
      <c r="C138" s="32" t="s">
        <v>322</v>
      </c>
      <c r="D138" s="33">
        <v>6854729</v>
      </c>
      <c r="E138" s="34" t="s">
        <v>205</v>
      </c>
      <c r="F138" s="30"/>
      <c r="G138" s="11">
        <v>758.75</v>
      </c>
      <c r="H138" s="74">
        <v>697290.99916666665</v>
      </c>
      <c r="I138" s="30"/>
      <c r="J138" s="11">
        <v>0.91666666666666663</v>
      </c>
      <c r="K138" s="74">
        <v>1943.8716666666671</v>
      </c>
      <c r="M138" s="61">
        <f t="shared" ref="M138:M191" si="12">S138-G138</f>
        <v>-20.5512482596979</v>
      </c>
      <c r="N138" s="57">
        <f t="shared" ref="N138:N191" si="13">T138-H138</f>
        <v>11130.877711722977</v>
      </c>
      <c r="P138" s="61">
        <f t="shared" ref="P138:P191" si="14">V138-J138</f>
        <v>0.39126202500000018</v>
      </c>
      <c r="Q138" s="57">
        <f t="shared" ref="Q138:Q191" si="15">W138-K138</f>
        <v>1679.9756682811665</v>
      </c>
      <c r="S138" s="61">
        <v>738.1987517403021</v>
      </c>
      <c r="T138" s="57">
        <v>708421.87687838962</v>
      </c>
      <c r="V138" s="61">
        <v>1.3079286916666668</v>
      </c>
      <c r="W138" s="57">
        <v>3623.8473349478336</v>
      </c>
    </row>
    <row r="139" spans="2:24" x14ac:dyDescent="0.3">
      <c r="B139" s="39" t="s">
        <v>211</v>
      </c>
      <c r="C139" s="40" t="s">
        <v>322</v>
      </c>
      <c r="D139" s="41">
        <v>7486596</v>
      </c>
      <c r="E139" s="42" t="s">
        <v>210</v>
      </c>
      <c r="F139" s="43"/>
      <c r="G139" s="19"/>
      <c r="H139" s="73">
        <v>425202.52</v>
      </c>
      <c r="I139" s="43"/>
      <c r="J139" s="19">
        <v>0</v>
      </c>
      <c r="K139" s="73">
        <v>0</v>
      </c>
      <c r="L139" s="27"/>
      <c r="M139" s="62">
        <f t="shared" si="12"/>
        <v>871</v>
      </c>
      <c r="N139" s="58">
        <f t="shared" si="13"/>
        <v>0</v>
      </c>
      <c r="O139" s="27"/>
      <c r="P139" s="62">
        <f t="shared" si="14"/>
        <v>4.3473558333333336E-2</v>
      </c>
      <c r="Q139" s="58">
        <f t="shared" si="15"/>
        <v>0</v>
      </c>
      <c r="R139" s="27"/>
      <c r="S139" s="62">
        <v>871</v>
      </c>
      <c r="T139" s="58">
        <v>425202.52</v>
      </c>
      <c r="U139" s="27"/>
      <c r="V139" s="62">
        <v>4.3473558333333336E-2</v>
      </c>
      <c r="W139" s="59">
        <v>0</v>
      </c>
    </row>
    <row r="140" spans="2:24" x14ac:dyDescent="0.3">
      <c r="B140" s="39" t="s">
        <v>162</v>
      </c>
      <c r="C140" s="40" t="s">
        <v>322</v>
      </c>
      <c r="D140" s="41">
        <v>2522209</v>
      </c>
      <c r="E140" s="42" t="s">
        <v>161</v>
      </c>
      <c r="F140" s="43"/>
      <c r="G140" s="19">
        <v>109.33333333333333</v>
      </c>
      <c r="H140" s="73">
        <v>48252.424166666664</v>
      </c>
      <c r="I140" s="43"/>
      <c r="J140" s="19">
        <v>0</v>
      </c>
      <c r="K140" s="73">
        <v>0</v>
      </c>
      <c r="L140" s="27"/>
      <c r="M140" s="62">
        <f t="shared" si="12"/>
        <v>1.7389423333333411</v>
      </c>
      <c r="N140" s="58">
        <f t="shared" si="13"/>
        <v>4120.5034154450841</v>
      </c>
      <c r="O140" s="27"/>
      <c r="P140" s="62">
        <f t="shared" si="14"/>
        <v>0</v>
      </c>
      <c r="Q140" s="58">
        <f t="shared" si="15"/>
        <v>0</v>
      </c>
      <c r="R140" s="27"/>
      <c r="S140" s="62">
        <v>111.07227566666667</v>
      </c>
      <c r="T140" s="58">
        <v>52372.927582111748</v>
      </c>
      <c r="U140" s="27"/>
      <c r="V140" s="62">
        <v>0</v>
      </c>
      <c r="W140" s="59">
        <v>0</v>
      </c>
    </row>
    <row r="141" spans="2:24" x14ac:dyDescent="0.3">
      <c r="B141" s="39" t="s">
        <v>162</v>
      </c>
      <c r="C141" s="40" t="s">
        <v>322</v>
      </c>
      <c r="D141" s="41">
        <v>2558246</v>
      </c>
      <c r="E141" s="42" t="s">
        <v>178</v>
      </c>
      <c r="F141" s="43"/>
      <c r="G141" s="19">
        <v>558.33333333333337</v>
      </c>
      <c r="H141" s="73">
        <v>1025645.2516666666</v>
      </c>
      <c r="I141" s="43"/>
      <c r="J141" s="19">
        <v>24.166666666666668</v>
      </c>
      <c r="K141" s="73">
        <v>107236.3841666667</v>
      </c>
      <c r="L141" s="27"/>
      <c r="M141" s="62">
        <f t="shared" si="12"/>
        <v>23.25</v>
      </c>
      <c r="N141" s="58">
        <f t="shared" si="13"/>
        <v>-15401.792499999981</v>
      </c>
      <c r="O141" s="27"/>
      <c r="P141" s="62">
        <f t="shared" si="14"/>
        <v>0.47820914166666384</v>
      </c>
      <c r="Q141" s="58">
        <f t="shared" si="15"/>
        <v>39125.494750470316</v>
      </c>
      <c r="R141" s="27"/>
      <c r="S141" s="62">
        <v>581.58333333333337</v>
      </c>
      <c r="T141" s="58">
        <v>1010243.4591666666</v>
      </c>
      <c r="U141" s="27"/>
      <c r="V141" s="62">
        <v>24.644875808333332</v>
      </c>
      <c r="W141" s="59">
        <v>146361.87891713702</v>
      </c>
    </row>
    <row r="142" spans="2:24" x14ac:dyDescent="0.3">
      <c r="B142" s="39" t="s">
        <v>162</v>
      </c>
      <c r="C142" s="40" t="s">
        <v>322</v>
      </c>
      <c r="D142" s="41">
        <v>2558254</v>
      </c>
      <c r="E142" s="42" t="s">
        <v>179</v>
      </c>
      <c r="F142" s="43"/>
      <c r="G142" s="19">
        <v>1067.1666666666667</v>
      </c>
      <c r="H142" s="73">
        <v>1304407.375</v>
      </c>
      <c r="I142" s="43"/>
      <c r="J142" s="19">
        <v>34.083333333333336</v>
      </c>
      <c r="K142" s="73">
        <v>75432.946666666656</v>
      </c>
      <c r="L142" s="27"/>
      <c r="M142" s="62">
        <f t="shared" si="12"/>
        <v>41.125986183333225</v>
      </c>
      <c r="N142" s="58">
        <f t="shared" si="13"/>
        <v>91710.625310823787</v>
      </c>
      <c r="O142" s="27"/>
      <c r="P142" s="62">
        <f t="shared" si="14"/>
        <v>18.824050758333335</v>
      </c>
      <c r="Q142" s="58">
        <f t="shared" si="15"/>
        <v>28113.050314772496</v>
      </c>
      <c r="R142" s="27"/>
      <c r="S142" s="62">
        <v>1108.29265285</v>
      </c>
      <c r="T142" s="58">
        <v>1396118.0003108238</v>
      </c>
      <c r="U142" s="27"/>
      <c r="V142" s="62">
        <v>52.907384091666671</v>
      </c>
      <c r="W142" s="59">
        <v>103545.99698143915</v>
      </c>
    </row>
    <row r="143" spans="2:24" x14ac:dyDescent="0.3">
      <c r="B143" s="39" t="s">
        <v>164</v>
      </c>
      <c r="C143" s="40" t="s">
        <v>322</v>
      </c>
      <c r="D143" s="41">
        <v>2522411</v>
      </c>
      <c r="E143" s="42" t="s">
        <v>163</v>
      </c>
      <c r="F143" s="43"/>
      <c r="G143" s="19">
        <v>574.25</v>
      </c>
      <c r="H143" s="73">
        <v>461632.96916666668</v>
      </c>
      <c r="I143" s="43"/>
      <c r="J143" s="19">
        <v>1</v>
      </c>
      <c r="K143" s="73">
        <v>3258.1233333333334</v>
      </c>
      <c r="L143" s="27"/>
      <c r="M143" s="62">
        <f t="shared" si="12"/>
        <v>13.737644433333344</v>
      </c>
      <c r="N143" s="58">
        <f t="shared" si="13"/>
        <v>26783.680634473567</v>
      </c>
      <c r="O143" s="27"/>
      <c r="P143" s="62">
        <f t="shared" si="14"/>
        <v>-0.25</v>
      </c>
      <c r="Q143" s="58">
        <f t="shared" si="15"/>
        <v>-964.0958333333333</v>
      </c>
      <c r="R143" s="27"/>
      <c r="S143" s="62">
        <v>587.98764443333334</v>
      </c>
      <c r="T143" s="58">
        <v>488416.64980114024</v>
      </c>
      <c r="U143" s="27"/>
      <c r="V143" s="62">
        <v>0.75</v>
      </c>
      <c r="W143" s="59">
        <v>2294.0275000000001</v>
      </c>
    </row>
    <row r="144" spans="2:24" x14ac:dyDescent="0.3">
      <c r="B144" s="39" t="s">
        <v>164</v>
      </c>
      <c r="C144" s="40" t="s">
        <v>322</v>
      </c>
      <c r="D144" s="41">
        <v>2522489</v>
      </c>
      <c r="E144" s="42" t="s">
        <v>165</v>
      </c>
      <c r="F144" s="43"/>
      <c r="G144" s="19">
        <v>61</v>
      </c>
      <c r="H144" s="73">
        <v>40463.07916666667</v>
      </c>
      <c r="I144" s="43"/>
      <c r="J144" s="19">
        <v>0.25</v>
      </c>
      <c r="K144" s="73">
        <v>183.63</v>
      </c>
      <c r="L144" s="27"/>
      <c r="M144" s="62">
        <f t="shared" si="12"/>
        <v>15.389639650000007</v>
      </c>
      <c r="N144" s="58">
        <f t="shared" si="13"/>
        <v>12738.636843843167</v>
      </c>
      <c r="O144" s="27"/>
      <c r="P144" s="62">
        <f t="shared" si="14"/>
        <v>4.3473558333333329E-2</v>
      </c>
      <c r="Q144" s="58">
        <f t="shared" si="15"/>
        <v>18.804922392666668</v>
      </c>
      <c r="R144" s="27"/>
      <c r="S144" s="62">
        <v>76.389639650000007</v>
      </c>
      <c r="T144" s="58">
        <v>53201.716010509837</v>
      </c>
      <c r="U144" s="27"/>
      <c r="V144" s="62">
        <v>0.29347355833333333</v>
      </c>
      <c r="W144" s="59">
        <v>202.43492239266666</v>
      </c>
    </row>
    <row r="145" spans="2:23" x14ac:dyDescent="0.3">
      <c r="B145" s="39" t="s">
        <v>197</v>
      </c>
      <c r="C145" s="40" t="s">
        <v>322</v>
      </c>
      <c r="D145" s="41">
        <v>2691523</v>
      </c>
      <c r="E145" s="42" t="s">
        <v>196</v>
      </c>
      <c r="F145" s="43"/>
      <c r="G145" s="19">
        <v>8.75</v>
      </c>
      <c r="H145" s="73">
        <v>74009.852499999994</v>
      </c>
      <c r="I145" s="43"/>
      <c r="J145" s="19">
        <v>0</v>
      </c>
      <c r="K145" s="73">
        <v>0</v>
      </c>
      <c r="L145" s="27"/>
      <c r="M145" s="62">
        <f t="shared" si="12"/>
        <v>63.166666666666671</v>
      </c>
      <c r="N145" s="58">
        <f t="shared" si="13"/>
        <v>-17819.436666666661</v>
      </c>
      <c r="O145" s="27"/>
      <c r="P145" s="62">
        <f t="shared" si="14"/>
        <v>0</v>
      </c>
      <c r="Q145" s="58">
        <f t="shared" si="15"/>
        <v>0</v>
      </c>
      <c r="R145" s="27"/>
      <c r="S145" s="62">
        <v>71.916666666666671</v>
      </c>
      <c r="T145" s="58">
        <v>56190.415833333333</v>
      </c>
      <c r="U145" s="27"/>
      <c r="V145" s="62">
        <v>0</v>
      </c>
      <c r="W145" s="59">
        <v>0</v>
      </c>
    </row>
    <row r="146" spans="2:23" x14ac:dyDescent="0.3">
      <c r="B146" s="39" t="s">
        <v>184</v>
      </c>
      <c r="C146" s="40" t="s">
        <v>322</v>
      </c>
      <c r="D146" s="41">
        <v>2596784</v>
      </c>
      <c r="E146" s="42" t="s">
        <v>183</v>
      </c>
      <c r="F146" s="43"/>
      <c r="G146" s="19">
        <v>8.6666666666666661</v>
      </c>
      <c r="H146" s="73">
        <v>3896.6791666666668</v>
      </c>
      <c r="I146" s="43"/>
      <c r="J146" s="19">
        <v>0</v>
      </c>
      <c r="K146" s="73">
        <v>0</v>
      </c>
      <c r="L146" s="27"/>
      <c r="M146" s="62">
        <f t="shared" si="12"/>
        <v>2.8692548500000008</v>
      </c>
      <c r="N146" s="58">
        <f t="shared" si="13"/>
        <v>861.38291113875039</v>
      </c>
      <c r="O146" s="27"/>
      <c r="P146" s="62">
        <f t="shared" si="14"/>
        <v>0</v>
      </c>
      <c r="Q146" s="58">
        <f t="shared" si="15"/>
        <v>0</v>
      </c>
      <c r="R146" s="27"/>
      <c r="S146" s="62">
        <v>11.535921516666667</v>
      </c>
      <c r="T146" s="58">
        <v>4758.0620778054172</v>
      </c>
      <c r="U146" s="27"/>
      <c r="V146" s="62">
        <v>0</v>
      </c>
      <c r="W146" s="59">
        <v>0</v>
      </c>
    </row>
    <row r="147" spans="2:23" x14ac:dyDescent="0.3">
      <c r="B147" s="39" t="s">
        <v>146</v>
      </c>
      <c r="C147" s="40" t="s">
        <v>322</v>
      </c>
      <c r="D147" s="41">
        <v>2491249</v>
      </c>
      <c r="E147" s="42" t="s">
        <v>145</v>
      </c>
      <c r="F147" s="43"/>
      <c r="G147" s="19">
        <v>274.58333333333331</v>
      </c>
      <c r="H147" s="73">
        <v>283843.56916666665</v>
      </c>
      <c r="I147" s="43"/>
      <c r="J147" s="19">
        <v>0</v>
      </c>
      <c r="K147" s="73">
        <v>0</v>
      </c>
      <c r="L147" s="27"/>
      <c r="M147" s="62">
        <f t="shared" si="12"/>
        <v>-13.083333333333314</v>
      </c>
      <c r="N147" s="58">
        <f t="shared" si="13"/>
        <v>-28594.034999999974</v>
      </c>
      <c r="O147" s="27"/>
      <c r="P147" s="62">
        <f t="shared" si="14"/>
        <v>0</v>
      </c>
      <c r="Q147" s="58">
        <f t="shared" si="15"/>
        <v>0</v>
      </c>
      <c r="R147" s="27"/>
      <c r="S147" s="62">
        <v>261.5</v>
      </c>
      <c r="T147" s="58">
        <v>255249.53416666668</v>
      </c>
      <c r="U147" s="27"/>
      <c r="V147" s="62">
        <v>0</v>
      </c>
      <c r="W147" s="59">
        <v>0</v>
      </c>
    </row>
    <row r="148" spans="2:23" x14ac:dyDescent="0.3">
      <c r="B148" s="39" t="s">
        <v>169</v>
      </c>
      <c r="C148" s="40" t="s">
        <v>322</v>
      </c>
      <c r="D148" s="41">
        <v>2537788</v>
      </c>
      <c r="E148" s="42" t="s">
        <v>168</v>
      </c>
      <c r="F148" s="43"/>
      <c r="G148" s="19">
        <v>1122.8333333333333</v>
      </c>
      <c r="H148" s="73">
        <v>1394186.5225</v>
      </c>
      <c r="I148" s="43"/>
      <c r="J148" s="19">
        <v>202.5</v>
      </c>
      <c r="K148" s="73">
        <v>412041.95666666655</v>
      </c>
      <c r="L148" s="27"/>
      <c r="M148" s="62">
        <f t="shared" si="12"/>
        <v>-48.024458434787903</v>
      </c>
      <c r="N148" s="58">
        <f t="shared" si="13"/>
        <v>36201.708842575084</v>
      </c>
      <c r="O148" s="27"/>
      <c r="P148" s="62">
        <f t="shared" si="14"/>
        <v>46.864495883333319</v>
      </c>
      <c r="Q148" s="58">
        <f t="shared" si="15"/>
        <v>68543.2495874858</v>
      </c>
      <c r="R148" s="27"/>
      <c r="S148" s="62">
        <v>1074.8088748985454</v>
      </c>
      <c r="T148" s="58">
        <v>1430388.231342575</v>
      </c>
      <c r="U148" s="27"/>
      <c r="V148" s="62">
        <v>249.36449588333332</v>
      </c>
      <c r="W148" s="59">
        <v>480585.20625415235</v>
      </c>
    </row>
    <row r="149" spans="2:23" x14ac:dyDescent="0.3">
      <c r="B149" s="39" t="s">
        <v>169</v>
      </c>
      <c r="C149" s="40" t="s">
        <v>322</v>
      </c>
      <c r="D149" s="41">
        <v>7286082</v>
      </c>
      <c r="E149" s="42" t="s">
        <v>209</v>
      </c>
      <c r="F149" s="43"/>
      <c r="G149" s="19">
        <v>234.5</v>
      </c>
      <c r="H149" s="73">
        <v>112933.08333333333</v>
      </c>
      <c r="I149" s="43"/>
      <c r="J149" s="19">
        <v>0.25</v>
      </c>
      <c r="K149" s="73">
        <v>617.32916666666665</v>
      </c>
      <c r="L149" s="27"/>
      <c r="M149" s="62">
        <f t="shared" si="12"/>
        <v>-14</v>
      </c>
      <c r="N149" s="58">
        <f t="shared" si="13"/>
        <v>-4599.8558333333349</v>
      </c>
      <c r="O149" s="27"/>
      <c r="P149" s="62">
        <f t="shared" si="14"/>
        <v>-8.3333333333333343E-2</v>
      </c>
      <c r="Q149" s="58">
        <f t="shared" si="15"/>
        <v>-495.04916666666668</v>
      </c>
      <c r="R149" s="27"/>
      <c r="S149" s="62">
        <v>220.5</v>
      </c>
      <c r="T149" s="58">
        <v>108333.22749999999</v>
      </c>
      <c r="U149" s="27"/>
      <c r="V149" s="62">
        <v>0.16666666666666666</v>
      </c>
      <c r="W149" s="59">
        <v>122.27999999999999</v>
      </c>
    </row>
    <row r="150" spans="2:23" x14ac:dyDescent="0.3">
      <c r="B150" s="39" t="s">
        <v>123</v>
      </c>
      <c r="C150" s="40" t="s">
        <v>322</v>
      </c>
      <c r="D150" s="41">
        <v>2303892</v>
      </c>
      <c r="E150" s="42" t="s">
        <v>122</v>
      </c>
      <c r="F150" s="43"/>
      <c r="G150" s="19">
        <v>522.66666666666663</v>
      </c>
      <c r="H150" s="73">
        <v>663003.30833333335</v>
      </c>
      <c r="I150" s="43"/>
      <c r="J150" s="19">
        <v>19.25</v>
      </c>
      <c r="K150" s="73">
        <v>26338.823333333323</v>
      </c>
      <c r="L150" s="27"/>
      <c r="M150" s="62">
        <f t="shared" si="12"/>
        <v>40.821671274999972</v>
      </c>
      <c r="N150" s="58">
        <f t="shared" si="13"/>
        <v>78510.833132776897</v>
      </c>
      <c r="O150" s="27"/>
      <c r="P150" s="62">
        <f t="shared" si="14"/>
        <v>0.65210337499999937</v>
      </c>
      <c r="Q150" s="58">
        <f t="shared" si="15"/>
        <v>5223.6984306301711</v>
      </c>
      <c r="R150" s="27"/>
      <c r="S150" s="62">
        <v>563.4883379416666</v>
      </c>
      <c r="T150" s="58">
        <v>741514.14146611025</v>
      </c>
      <c r="U150" s="27"/>
      <c r="V150" s="62">
        <v>19.902103374999999</v>
      </c>
      <c r="W150" s="59">
        <v>31562.521763963494</v>
      </c>
    </row>
    <row r="151" spans="2:23" x14ac:dyDescent="0.3">
      <c r="B151" s="39" t="s">
        <v>119</v>
      </c>
      <c r="C151" s="40" t="s">
        <v>322</v>
      </c>
      <c r="D151" s="41">
        <v>2300478</v>
      </c>
      <c r="E151" s="42" t="s">
        <v>118</v>
      </c>
      <c r="F151" s="43"/>
      <c r="G151" s="19">
        <v>13.166666666666666</v>
      </c>
      <c r="H151" s="73">
        <v>5444.6441666666669</v>
      </c>
      <c r="I151" s="43"/>
      <c r="J151" s="19">
        <v>0</v>
      </c>
      <c r="K151" s="73">
        <v>0</v>
      </c>
      <c r="L151" s="27"/>
      <c r="M151" s="62">
        <f t="shared" si="12"/>
        <v>1.6085216583333342</v>
      </c>
      <c r="N151" s="58">
        <f t="shared" si="13"/>
        <v>202.2259512991659</v>
      </c>
      <c r="O151" s="27"/>
      <c r="P151" s="62">
        <f t="shared" si="14"/>
        <v>0</v>
      </c>
      <c r="Q151" s="58">
        <f t="shared" si="15"/>
        <v>0</v>
      </c>
      <c r="R151" s="27"/>
      <c r="S151" s="62">
        <v>14.775188325</v>
      </c>
      <c r="T151" s="58">
        <v>5646.8701179658328</v>
      </c>
      <c r="U151" s="27"/>
      <c r="V151" s="62">
        <v>0</v>
      </c>
      <c r="W151" s="59">
        <v>0</v>
      </c>
    </row>
    <row r="152" spans="2:23" x14ac:dyDescent="0.3">
      <c r="B152" s="39" t="s">
        <v>77</v>
      </c>
      <c r="C152" s="40" t="s">
        <v>322</v>
      </c>
      <c r="D152" s="41">
        <v>2758164</v>
      </c>
      <c r="E152" s="42" t="s">
        <v>126</v>
      </c>
      <c r="F152" s="43"/>
      <c r="G152" s="19">
        <v>1017.1666666666666</v>
      </c>
      <c r="H152" s="73">
        <v>1185670.1708333334</v>
      </c>
      <c r="I152" s="43"/>
      <c r="J152" s="19">
        <v>72.416666666666671</v>
      </c>
      <c r="K152" s="73">
        <v>343746.38250000024</v>
      </c>
      <c r="L152" s="27"/>
      <c r="M152" s="62">
        <f t="shared" si="12"/>
        <v>-181.27911006933141</v>
      </c>
      <c r="N152" s="58">
        <f t="shared" si="13"/>
        <v>46538.45245580934</v>
      </c>
      <c r="O152" s="27"/>
      <c r="P152" s="62">
        <f t="shared" si="14"/>
        <v>-6.8333333333333428</v>
      </c>
      <c r="Q152" s="58">
        <f t="shared" si="15"/>
        <v>-51490.501666666882</v>
      </c>
      <c r="R152" s="27"/>
      <c r="S152" s="62">
        <v>835.88755659733522</v>
      </c>
      <c r="T152" s="58">
        <v>1232208.6232891427</v>
      </c>
      <c r="U152" s="27"/>
      <c r="V152" s="62">
        <v>65.583333333333329</v>
      </c>
      <c r="W152" s="59">
        <v>292255.88083333336</v>
      </c>
    </row>
    <row r="153" spans="2:23" x14ac:dyDescent="0.3">
      <c r="B153" s="39" t="s">
        <v>186</v>
      </c>
      <c r="C153" s="40" t="s">
        <v>322</v>
      </c>
      <c r="D153" s="41">
        <v>2658372</v>
      </c>
      <c r="E153" s="42" t="s">
        <v>185</v>
      </c>
      <c r="F153" s="43"/>
      <c r="G153" s="19"/>
      <c r="H153" s="73">
        <v>30000</v>
      </c>
      <c r="I153" s="43"/>
      <c r="J153" s="19"/>
      <c r="K153" s="73"/>
      <c r="L153" s="27"/>
      <c r="M153" s="62">
        <f t="shared" si="12"/>
        <v>54.037633008333337</v>
      </c>
      <c r="N153" s="58">
        <f t="shared" si="13"/>
        <v>10990.822426725164</v>
      </c>
      <c r="O153" s="27"/>
      <c r="P153" s="62">
        <f t="shared" si="14"/>
        <v>0</v>
      </c>
      <c r="Q153" s="58">
        <f t="shared" si="15"/>
        <v>0</v>
      </c>
      <c r="R153" s="27"/>
      <c r="S153" s="62">
        <v>54.037633008333337</v>
      </c>
      <c r="T153" s="58">
        <v>40990.822426725164</v>
      </c>
      <c r="U153" s="27"/>
      <c r="V153" s="62">
        <v>0</v>
      </c>
      <c r="W153" s="59">
        <v>0</v>
      </c>
    </row>
    <row r="154" spans="2:23" x14ac:dyDescent="0.3">
      <c r="B154" s="39" t="s">
        <v>0</v>
      </c>
      <c r="C154" s="40" t="s">
        <v>322</v>
      </c>
      <c r="D154" s="41">
        <v>19402</v>
      </c>
      <c r="E154" s="42" t="s">
        <v>117</v>
      </c>
      <c r="F154" s="43"/>
      <c r="G154" s="19">
        <v>96.75</v>
      </c>
      <c r="H154" s="73">
        <v>158028.80249999999</v>
      </c>
      <c r="I154" s="43"/>
      <c r="J154" s="19">
        <v>1.1666666666666667</v>
      </c>
      <c r="K154" s="73">
        <v>7720.4900000000007</v>
      </c>
      <c r="L154" s="27"/>
      <c r="M154" s="62">
        <f t="shared" si="12"/>
        <v>-34.083333333333336</v>
      </c>
      <c r="N154" s="58">
        <f t="shared" si="13"/>
        <v>-53717.00083333331</v>
      </c>
      <c r="O154" s="27"/>
      <c r="P154" s="62">
        <f t="shared" si="14"/>
        <v>0.69557693333333348</v>
      </c>
      <c r="Q154" s="58">
        <f t="shared" si="15"/>
        <v>10997.075228620277</v>
      </c>
      <c r="R154" s="27"/>
      <c r="S154" s="62">
        <v>62.666666666666664</v>
      </c>
      <c r="T154" s="58">
        <v>104311.80166666668</v>
      </c>
      <c r="U154" s="27"/>
      <c r="V154" s="62">
        <v>1.8622436000000002</v>
      </c>
      <c r="W154" s="59">
        <v>18717.565228620279</v>
      </c>
    </row>
    <row r="155" spans="2:23" x14ac:dyDescent="0.3">
      <c r="B155" s="39" t="s">
        <v>0</v>
      </c>
      <c r="C155" s="40" t="s">
        <v>322</v>
      </c>
      <c r="D155" s="41">
        <v>3321452</v>
      </c>
      <c r="E155" s="42" t="s">
        <v>202</v>
      </c>
      <c r="F155" s="43"/>
      <c r="G155" s="19"/>
      <c r="H155" s="73"/>
      <c r="I155" s="43"/>
      <c r="J155" s="19"/>
      <c r="K155" s="73"/>
      <c r="L155" s="27"/>
      <c r="M155" s="62">
        <f t="shared" si="12"/>
        <v>8.6947116666666671E-2</v>
      </c>
      <c r="N155" s="58">
        <f t="shared" si="13"/>
        <v>25.060332701250005</v>
      </c>
      <c r="O155" s="27"/>
      <c r="P155" s="62">
        <f t="shared" si="14"/>
        <v>2.3910457083333334</v>
      </c>
      <c r="Q155" s="58">
        <f t="shared" si="15"/>
        <v>6359.9224817590011</v>
      </c>
      <c r="R155" s="27"/>
      <c r="S155" s="62">
        <v>8.6947116666666671E-2</v>
      </c>
      <c r="T155" s="58">
        <v>25.060332701250005</v>
      </c>
      <c r="U155" s="27"/>
      <c r="V155" s="62">
        <v>2.3910457083333334</v>
      </c>
      <c r="W155" s="59">
        <v>6359.9224817590011</v>
      </c>
    </row>
    <row r="156" spans="2:23" x14ac:dyDescent="0.3">
      <c r="B156" s="39" t="s">
        <v>0</v>
      </c>
      <c r="C156" s="40" t="s">
        <v>322</v>
      </c>
      <c r="D156" s="41">
        <v>3426572</v>
      </c>
      <c r="E156" s="42" t="s">
        <v>203</v>
      </c>
      <c r="F156" s="43"/>
      <c r="G156" s="19"/>
      <c r="H156" s="73"/>
      <c r="I156" s="43"/>
      <c r="J156" s="19"/>
      <c r="K156" s="73"/>
      <c r="L156" s="27"/>
      <c r="M156" s="62">
        <f t="shared" si="12"/>
        <v>1.3911538666666667</v>
      </c>
      <c r="N156" s="58">
        <f t="shared" si="13"/>
        <v>692.6459460305</v>
      </c>
      <c r="O156" s="27"/>
      <c r="P156" s="62">
        <f t="shared" si="14"/>
        <v>0</v>
      </c>
      <c r="Q156" s="58">
        <f t="shared" si="15"/>
        <v>0</v>
      </c>
      <c r="R156" s="27"/>
      <c r="S156" s="62">
        <v>1.3911538666666667</v>
      </c>
      <c r="T156" s="58">
        <v>692.6459460305</v>
      </c>
      <c r="U156" s="27"/>
      <c r="V156" s="62">
        <v>0</v>
      </c>
      <c r="W156" s="59">
        <v>0</v>
      </c>
    </row>
    <row r="157" spans="2:23" x14ac:dyDescent="0.3">
      <c r="B157" s="39" t="s">
        <v>195</v>
      </c>
      <c r="C157" s="40" t="s">
        <v>322</v>
      </c>
      <c r="D157" s="41">
        <v>2691485</v>
      </c>
      <c r="E157" s="42" t="s">
        <v>194</v>
      </c>
      <c r="F157" s="43"/>
      <c r="G157" s="19">
        <v>207.16666666666666</v>
      </c>
      <c r="H157" s="73">
        <v>115410.58750000001</v>
      </c>
      <c r="I157" s="43"/>
      <c r="J157" s="19">
        <v>0</v>
      </c>
      <c r="K157" s="73">
        <v>0</v>
      </c>
      <c r="L157" s="27"/>
      <c r="M157" s="62">
        <f t="shared" si="12"/>
        <v>30.692332183333349</v>
      </c>
      <c r="N157" s="58">
        <f t="shared" si="13"/>
        <v>11205.680055133664</v>
      </c>
      <c r="O157" s="27"/>
      <c r="P157" s="62">
        <f t="shared" si="14"/>
        <v>0.13042067500000001</v>
      </c>
      <c r="Q157" s="58">
        <f t="shared" si="15"/>
        <v>271.31456493808338</v>
      </c>
      <c r="R157" s="27"/>
      <c r="S157" s="62">
        <v>237.85899885000001</v>
      </c>
      <c r="T157" s="58">
        <v>126616.26755513367</v>
      </c>
      <c r="U157" s="27"/>
      <c r="V157" s="62">
        <v>0.13042067500000001</v>
      </c>
      <c r="W157" s="59">
        <v>271.31456493808338</v>
      </c>
    </row>
    <row r="158" spans="2:23" x14ac:dyDescent="0.3">
      <c r="B158" s="39" t="s">
        <v>150</v>
      </c>
      <c r="C158" s="40" t="s">
        <v>322</v>
      </c>
      <c r="D158" s="41">
        <v>2492342</v>
      </c>
      <c r="E158" s="42" t="s">
        <v>149</v>
      </c>
      <c r="F158" s="43"/>
      <c r="G158" s="19">
        <v>49.25</v>
      </c>
      <c r="H158" s="73">
        <v>16890.006666666664</v>
      </c>
      <c r="I158" s="43"/>
      <c r="J158" s="19">
        <v>0</v>
      </c>
      <c r="K158" s="73">
        <v>0</v>
      </c>
      <c r="L158" s="27"/>
      <c r="M158" s="62">
        <f t="shared" si="12"/>
        <v>4.6516707416666634</v>
      </c>
      <c r="N158" s="58">
        <f t="shared" si="13"/>
        <v>3526.9606624624175</v>
      </c>
      <c r="O158" s="27"/>
      <c r="P158" s="62">
        <f t="shared" si="14"/>
        <v>0</v>
      </c>
      <c r="Q158" s="58">
        <f t="shared" si="15"/>
        <v>0</v>
      </c>
      <c r="R158" s="27"/>
      <c r="S158" s="62">
        <v>53.901670741666663</v>
      </c>
      <c r="T158" s="58">
        <v>20416.967329129082</v>
      </c>
      <c r="U158" s="27"/>
      <c r="V158" s="62">
        <v>0</v>
      </c>
      <c r="W158" s="59">
        <v>0</v>
      </c>
    </row>
    <row r="159" spans="2:23" x14ac:dyDescent="0.3">
      <c r="B159" s="39" t="s">
        <v>182</v>
      </c>
      <c r="C159" s="40" t="s">
        <v>322</v>
      </c>
      <c r="D159" s="41">
        <v>2588897</v>
      </c>
      <c r="E159" s="42" t="s">
        <v>181</v>
      </c>
      <c r="F159" s="43"/>
      <c r="G159" s="19">
        <v>3.4166666666666665</v>
      </c>
      <c r="H159" s="73">
        <v>1344.0333333333333</v>
      </c>
      <c r="I159" s="43"/>
      <c r="J159" s="19">
        <v>0</v>
      </c>
      <c r="K159" s="73">
        <v>0</v>
      </c>
      <c r="L159" s="27"/>
      <c r="M159" s="62">
        <f t="shared" si="12"/>
        <v>-1.333333333333333</v>
      </c>
      <c r="N159" s="58">
        <f t="shared" si="13"/>
        <v>-651.39249999999993</v>
      </c>
      <c r="O159" s="27"/>
      <c r="P159" s="62">
        <f t="shared" si="14"/>
        <v>0</v>
      </c>
      <c r="Q159" s="58">
        <f t="shared" si="15"/>
        <v>0</v>
      </c>
      <c r="R159" s="27"/>
      <c r="S159" s="62">
        <v>2.0833333333333335</v>
      </c>
      <c r="T159" s="58">
        <v>692.64083333333338</v>
      </c>
      <c r="U159" s="27"/>
      <c r="V159" s="62">
        <v>0</v>
      </c>
      <c r="W159" s="59">
        <v>0</v>
      </c>
    </row>
    <row r="160" spans="2:23" x14ac:dyDescent="0.3">
      <c r="B160" s="39" t="s">
        <v>160</v>
      </c>
      <c r="C160" s="40" t="s">
        <v>322</v>
      </c>
      <c r="D160" s="41">
        <v>2521873</v>
      </c>
      <c r="E160" s="42" t="s">
        <v>159</v>
      </c>
      <c r="F160" s="43"/>
      <c r="G160" s="19">
        <v>262.5</v>
      </c>
      <c r="H160" s="73">
        <v>174068.26583333334</v>
      </c>
      <c r="I160" s="43"/>
      <c r="J160" s="19">
        <v>8.3333333333333329E-2</v>
      </c>
      <c r="K160" s="73">
        <v>261.20166666666665</v>
      </c>
      <c r="L160" s="27"/>
      <c r="M160" s="62">
        <f t="shared" si="12"/>
        <v>1.217259633333299</v>
      </c>
      <c r="N160" s="58">
        <f t="shared" si="13"/>
        <v>792.34950891890912</v>
      </c>
      <c r="O160" s="27"/>
      <c r="P160" s="62">
        <f t="shared" si="14"/>
        <v>-8.3333333333333329E-2</v>
      </c>
      <c r="Q160" s="58">
        <f t="shared" si="15"/>
        <v>-261.20166666666665</v>
      </c>
      <c r="R160" s="27"/>
      <c r="S160" s="62">
        <v>263.7172596333333</v>
      </c>
      <c r="T160" s="58">
        <v>174860.61534225225</v>
      </c>
      <c r="U160" s="27"/>
      <c r="V160" s="62">
        <v>0</v>
      </c>
      <c r="W160" s="59">
        <v>0</v>
      </c>
    </row>
    <row r="161" spans="2:23" x14ac:dyDescent="0.3">
      <c r="B161" s="39" t="s">
        <v>148</v>
      </c>
      <c r="C161" s="40" t="s">
        <v>322</v>
      </c>
      <c r="D161" s="41">
        <v>2491311</v>
      </c>
      <c r="E161" s="42" t="s">
        <v>147</v>
      </c>
      <c r="F161" s="43"/>
      <c r="G161" s="19">
        <v>40.416666666666664</v>
      </c>
      <c r="H161" s="73">
        <v>19040.424166666668</v>
      </c>
      <c r="I161" s="43"/>
      <c r="J161" s="19">
        <v>0</v>
      </c>
      <c r="K161" s="73">
        <v>0</v>
      </c>
      <c r="L161" s="27"/>
      <c r="M161" s="62">
        <f t="shared" si="12"/>
        <v>-3.5833333333333286</v>
      </c>
      <c r="N161" s="58">
        <f t="shared" si="13"/>
        <v>-726.68250000000262</v>
      </c>
      <c r="O161" s="27"/>
      <c r="P161" s="62">
        <f t="shared" si="14"/>
        <v>0</v>
      </c>
      <c r="Q161" s="58">
        <f t="shared" si="15"/>
        <v>0</v>
      </c>
      <c r="R161" s="27"/>
      <c r="S161" s="62">
        <v>36.833333333333336</v>
      </c>
      <c r="T161" s="58">
        <v>18313.741666666665</v>
      </c>
      <c r="U161" s="27"/>
      <c r="V161" s="62">
        <v>0</v>
      </c>
      <c r="W161" s="59">
        <v>0</v>
      </c>
    </row>
    <row r="162" spans="2:23" x14ac:dyDescent="0.3">
      <c r="B162" s="39" t="s">
        <v>189</v>
      </c>
      <c r="C162" s="40" t="s">
        <v>322</v>
      </c>
      <c r="D162" s="41">
        <v>2665107</v>
      </c>
      <c r="E162" s="42" t="s">
        <v>188</v>
      </c>
      <c r="F162" s="43"/>
      <c r="G162" s="19">
        <v>25.166666666666668</v>
      </c>
      <c r="H162" s="73">
        <v>11184.89</v>
      </c>
      <c r="I162" s="43"/>
      <c r="J162" s="19">
        <v>0</v>
      </c>
      <c r="K162" s="73">
        <v>0</v>
      </c>
      <c r="L162" s="27"/>
      <c r="M162" s="62">
        <f t="shared" si="12"/>
        <v>7.2166106833333323</v>
      </c>
      <c r="N162" s="58">
        <f t="shared" si="13"/>
        <v>5767.4317888880032</v>
      </c>
      <c r="O162" s="27"/>
      <c r="P162" s="62">
        <f t="shared" si="14"/>
        <v>0</v>
      </c>
      <c r="Q162" s="58">
        <f t="shared" si="15"/>
        <v>0</v>
      </c>
      <c r="R162" s="27"/>
      <c r="S162" s="62">
        <v>32.38327735</v>
      </c>
      <c r="T162" s="58">
        <v>16952.321788888003</v>
      </c>
      <c r="U162" s="27"/>
      <c r="V162" s="62">
        <v>0</v>
      </c>
      <c r="W162" s="59">
        <v>0</v>
      </c>
    </row>
    <row r="163" spans="2:23" x14ac:dyDescent="0.3">
      <c r="B163" s="39" t="s">
        <v>167</v>
      </c>
      <c r="C163" s="40" t="s">
        <v>322</v>
      </c>
      <c r="D163" s="41">
        <v>2522691</v>
      </c>
      <c r="E163" s="42" t="s">
        <v>166</v>
      </c>
      <c r="F163" s="43"/>
      <c r="G163" s="19">
        <v>1158.75</v>
      </c>
      <c r="H163" s="73">
        <v>1745082.9766666666</v>
      </c>
      <c r="I163" s="43"/>
      <c r="J163" s="19">
        <v>50.833333333333336</v>
      </c>
      <c r="K163" s="73">
        <v>239420.2825</v>
      </c>
      <c r="L163" s="27"/>
      <c r="M163" s="62">
        <f t="shared" si="12"/>
        <v>13.172488174999899</v>
      </c>
      <c r="N163" s="58">
        <f t="shared" si="13"/>
        <v>14573.975271746982</v>
      </c>
      <c r="O163" s="27"/>
      <c r="P163" s="62">
        <f t="shared" si="14"/>
        <v>0.56515625833333161</v>
      </c>
      <c r="Q163" s="58">
        <f t="shared" si="15"/>
        <v>10750.236277023738</v>
      </c>
      <c r="R163" s="27"/>
      <c r="S163" s="62">
        <v>1171.9224881749999</v>
      </c>
      <c r="T163" s="58">
        <v>1759656.9519384135</v>
      </c>
      <c r="U163" s="27"/>
      <c r="V163" s="62">
        <v>51.398489591666667</v>
      </c>
      <c r="W163" s="59">
        <v>250170.51877702374</v>
      </c>
    </row>
    <row r="164" spans="2:23" x14ac:dyDescent="0.3">
      <c r="B164" s="39" t="s">
        <v>167</v>
      </c>
      <c r="C164" s="40" t="s">
        <v>322</v>
      </c>
      <c r="D164" s="41">
        <v>2744937</v>
      </c>
      <c r="E164" s="42" t="s">
        <v>198</v>
      </c>
      <c r="F164" s="43"/>
      <c r="G164" s="19">
        <v>243.25</v>
      </c>
      <c r="H164" s="73">
        <v>193064.18666666668</v>
      </c>
      <c r="I164" s="43"/>
      <c r="J164" s="19">
        <v>0.25</v>
      </c>
      <c r="K164" s="73">
        <v>867.62666666666667</v>
      </c>
      <c r="L164" s="27"/>
      <c r="M164" s="62">
        <f t="shared" si="12"/>
        <v>-0.21736779166667475</v>
      </c>
      <c r="N164" s="58">
        <f t="shared" si="13"/>
        <v>3366.9405805355927</v>
      </c>
      <c r="O164" s="27"/>
      <c r="P164" s="62">
        <f t="shared" si="14"/>
        <v>-8.3333333333333343E-2</v>
      </c>
      <c r="Q164" s="58">
        <f t="shared" si="15"/>
        <v>-410.69916666666666</v>
      </c>
      <c r="R164" s="27"/>
      <c r="S164" s="62">
        <v>243.03263220833333</v>
      </c>
      <c r="T164" s="58">
        <v>196431.12724720227</v>
      </c>
      <c r="U164" s="27"/>
      <c r="V164" s="62">
        <v>0.16666666666666666</v>
      </c>
      <c r="W164" s="59">
        <v>456.92750000000001</v>
      </c>
    </row>
    <row r="165" spans="2:23" x14ac:dyDescent="0.3">
      <c r="B165" s="39" t="s">
        <v>121</v>
      </c>
      <c r="C165" s="40" t="s">
        <v>322</v>
      </c>
      <c r="D165" s="41">
        <v>2303167</v>
      </c>
      <c r="E165" s="42" t="s">
        <v>120</v>
      </c>
      <c r="F165" s="43"/>
      <c r="G165" s="19">
        <v>14.5</v>
      </c>
      <c r="H165" s="73">
        <v>6419.0691666666671</v>
      </c>
      <c r="I165" s="43"/>
      <c r="J165" s="19">
        <v>0</v>
      </c>
      <c r="K165" s="73">
        <v>0</v>
      </c>
      <c r="L165" s="27"/>
      <c r="M165" s="62">
        <f t="shared" si="12"/>
        <v>21.519411375000004</v>
      </c>
      <c r="N165" s="58">
        <f t="shared" si="13"/>
        <v>9414.3868628553319</v>
      </c>
      <c r="O165" s="27"/>
      <c r="P165" s="62">
        <f t="shared" si="14"/>
        <v>0</v>
      </c>
      <c r="Q165" s="58">
        <f t="shared" si="15"/>
        <v>0</v>
      </c>
      <c r="R165" s="27"/>
      <c r="S165" s="62">
        <v>36.019411375000004</v>
      </c>
      <c r="T165" s="58">
        <v>15833.456029522</v>
      </c>
      <c r="U165" s="27"/>
      <c r="V165" s="62">
        <v>0</v>
      </c>
      <c r="W165" s="59">
        <v>0</v>
      </c>
    </row>
    <row r="166" spans="2:23" x14ac:dyDescent="0.3">
      <c r="B166" s="39" t="s">
        <v>127</v>
      </c>
      <c r="C166" s="40" t="s">
        <v>322</v>
      </c>
      <c r="D166" s="41">
        <v>2306336</v>
      </c>
      <c r="E166" s="42" t="s">
        <v>126</v>
      </c>
      <c r="F166" s="43"/>
      <c r="G166" s="19">
        <v>563.5</v>
      </c>
      <c r="H166" s="73">
        <v>1048022.5858333333</v>
      </c>
      <c r="I166" s="43"/>
      <c r="J166" s="19">
        <v>35.166666666666664</v>
      </c>
      <c r="K166" s="73">
        <v>64571.750000000022</v>
      </c>
      <c r="L166" s="27"/>
      <c r="M166" s="62">
        <f t="shared" si="12"/>
        <v>22.833333333333371</v>
      </c>
      <c r="N166" s="58">
        <f t="shared" si="13"/>
        <v>-100947.64500000002</v>
      </c>
      <c r="O166" s="27"/>
      <c r="P166" s="62">
        <f t="shared" si="14"/>
        <v>-1.0833333333333286</v>
      </c>
      <c r="Q166" s="58">
        <f t="shared" si="15"/>
        <v>-13778.468333333367</v>
      </c>
      <c r="R166" s="27"/>
      <c r="S166" s="62">
        <v>586.33333333333337</v>
      </c>
      <c r="T166" s="58">
        <v>947074.9408333333</v>
      </c>
      <c r="U166" s="27"/>
      <c r="V166" s="62">
        <v>34.083333333333336</v>
      </c>
      <c r="W166" s="59">
        <v>50793.281666666655</v>
      </c>
    </row>
    <row r="167" spans="2:23" x14ac:dyDescent="0.3">
      <c r="B167" s="39" t="s">
        <v>127</v>
      </c>
      <c r="C167" s="40" t="s">
        <v>322</v>
      </c>
      <c r="D167" s="41">
        <v>2306344</v>
      </c>
      <c r="E167" s="42" t="s">
        <v>128</v>
      </c>
      <c r="F167" s="43"/>
      <c r="G167" s="19">
        <v>480.41666666666669</v>
      </c>
      <c r="H167" s="73">
        <v>513288.89916666667</v>
      </c>
      <c r="I167" s="43"/>
      <c r="J167" s="19">
        <v>2.5833333333333335</v>
      </c>
      <c r="K167" s="73">
        <v>10592.377500000001</v>
      </c>
      <c r="L167" s="27"/>
      <c r="M167" s="62">
        <f t="shared" si="12"/>
        <v>-46.843229332290605</v>
      </c>
      <c r="N167" s="58">
        <f t="shared" si="13"/>
        <v>1307.2868516079034</v>
      </c>
      <c r="O167" s="27"/>
      <c r="P167" s="62">
        <f t="shared" si="14"/>
        <v>-0.25</v>
      </c>
      <c r="Q167" s="58">
        <f t="shared" si="15"/>
        <v>-5757.1441666666669</v>
      </c>
      <c r="R167" s="27"/>
      <c r="S167" s="62">
        <v>433.57343733437608</v>
      </c>
      <c r="T167" s="58">
        <v>514596.18601827457</v>
      </c>
      <c r="U167" s="27"/>
      <c r="V167" s="62">
        <v>2.3333333333333335</v>
      </c>
      <c r="W167" s="59">
        <v>4835.2333333333336</v>
      </c>
    </row>
    <row r="168" spans="2:23" x14ac:dyDescent="0.3">
      <c r="B168" s="39" t="s">
        <v>140</v>
      </c>
      <c r="C168" s="40" t="s">
        <v>322</v>
      </c>
      <c r="D168" s="41">
        <v>2436469</v>
      </c>
      <c r="E168" s="42" t="s">
        <v>141</v>
      </c>
      <c r="F168" s="43"/>
      <c r="G168" s="19">
        <v>1003.3333333333334</v>
      </c>
      <c r="H168" s="73">
        <v>1408663.3666666665</v>
      </c>
      <c r="I168" s="43"/>
      <c r="J168" s="19">
        <v>48.416666666666664</v>
      </c>
      <c r="K168" s="73">
        <v>158726.79500000001</v>
      </c>
      <c r="L168" s="27"/>
      <c r="M168" s="62">
        <f t="shared" si="12"/>
        <v>64.080024983333374</v>
      </c>
      <c r="N168" s="58">
        <f t="shared" si="13"/>
        <v>153929.08296430414</v>
      </c>
      <c r="O168" s="27"/>
      <c r="P168" s="62">
        <f t="shared" si="14"/>
        <v>21.388990700000001</v>
      </c>
      <c r="Q168" s="58">
        <f t="shared" si="15"/>
        <v>61524.144061752188</v>
      </c>
      <c r="R168" s="27"/>
      <c r="S168" s="62">
        <v>1067.4133583166667</v>
      </c>
      <c r="T168" s="58">
        <v>1562592.4496309706</v>
      </c>
      <c r="U168" s="27"/>
      <c r="V168" s="62">
        <v>69.805657366666665</v>
      </c>
      <c r="W168" s="59">
        <v>220250.9390617522</v>
      </c>
    </row>
    <row r="169" spans="2:23" x14ac:dyDescent="0.3">
      <c r="B169" s="39" t="s">
        <v>140</v>
      </c>
      <c r="C169" s="40" t="s">
        <v>322</v>
      </c>
      <c r="D169" s="41">
        <v>2521296</v>
      </c>
      <c r="E169" s="42" t="s">
        <v>154</v>
      </c>
      <c r="F169" s="43"/>
      <c r="G169" s="19">
        <v>206.66666666666666</v>
      </c>
      <c r="H169" s="73">
        <v>152210.14166666666</v>
      </c>
      <c r="I169" s="43"/>
      <c r="J169" s="19">
        <v>0</v>
      </c>
      <c r="K169" s="73">
        <v>0</v>
      </c>
      <c r="L169" s="27"/>
      <c r="M169" s="62">
        <f t="shared" si="12"/>
        <v>35.039688016666673</v>
      </c>
      <c r="N169" s="58">
        <f t="shared" si="13"/>
        <v>39357.081438861089</v>
      </c>
      <c r="O169" s="27"/>
      <c r="P169" s="62">
        <f t="shared" si="14"/>
        <v>0</v>
      </c>
      <c r="Q169" s="58">
        <f t="shared" si="15"/>
        <v>0</v>
      </c>
      <c r="R169" s="27"/>
      <c r="S169" s="62">
        <v>241.70635468333333</v>
      </c>
      <c r="T169" s="58">
        <v>191567.22310552775</v>
      </c>
      <c r="U169" s="27"/>
      <c r="V169" s="62">
        <v>0</v>
      </c>
      <c r="W169" s="59">
        <v>0</v>
      </c>
    </row>
    <row r="170" spans="2:23" x14ac:dyDescent="0.3">
      <c r="B170" s="39" t="s">
        <v>140</v>
      </c>
      <c r="C170" s="40" t="s">
        <v>322</v>
      </c>
      <c r="D170" s="41">
        <v>3092399</v>
      </c>
      <c r="E170" s="42" t="s">
        <v>201</v>
      </c>
      <c r="F170" s="43"/>
      <c r="G170" s="19"/>
      <c r="H170" s="73"/>
      <c r="I170" s="43"/>
      <c r="J170" s="19"/>
      <c r="K170" s="73"/>
      <c r="L170" s="27"/>
      <c r="M170" s="62">
        <f t="shared" si="12"/>
        <v>0.2173677916666667</v>
      </c>
      <c r="N170" s="58">
        <f t="shared" si="13"/>
        <v>404.87576979208336</v>
      </c>
      <c r="O170" s="27"/>
      <c r="P170" s="62">
        <f t="shared" si="14"/>
        <v>0</v>
      </c>
      <c r="Q170" s="58">
        <f t="shared" si="15"/>
        <v>0</v>
      </c>
      <c r="R170" s="27"/>
      <c r="S170" s="62">
        <v>0.2173677916666667</v>
      </c>
      <c r="T170" s="58">
        <v>404.87576979208336</v>
      </c>
      <c r="U170" s="27"/>
      <c r="V170" s="62">
        <v>0</v>
      </c>
      <c r="W170" s="59">
        <v>0</v>
      </c>
    </row>
    <row r="171" spans="2:23" x14ac:dyDescent="0.3">
      <c r="B171" s="39" t="s">
        <v>152</v>
      </c>
      <c r="C171" s="40" t="s">
        <v>322</v>
      </c>
      <c r="D171" s="41">
        <v>2504316</v>
      </c>
      <c r="E171" s="42" t="s">
        <v>151</v>
      </c>
      <c r="F171" s="43"/>
      <c r="G171" s="19">
        <v>460.66666666666669</v>
      </c>
      <c r="H171" s="73">
        <v>676849.66</v>
      </c>
      <c r="I171" s="43"/>
      <c r="J171" s="19">
        <v>55.333333333333336</v>
      </c>
      <c r="K171" s="73">
        <v>230214.45083333331</v>
      </c>
      <c r="L171" s="27"/>
      <c r="M171" s="62">
        <f t="shared" si="12"/>
        <v>-87.916666666666686</v>
      </c>
      <c r="N171" s="58">
        <f t="shared" si="13"/>
        <v>-104705.99083333334</v>
      </c>
      <c r="O171" s="27"/>
      <c r="P171" s="62">
        <f t="shared" si="14"/>
        <v>-16.833333333333336</v>
      </c>
      <c r="Q171" s="58">
        <f t="shared" si="15"/>
        <v>-30877.080833333224</v>
      </c>
      <c r="R171" s="27"/>
      <c r="S171" s="62">
        <v>372.75</v>
      </c>
      <c r="T171" s="58">
        <v>572143.66916666669</v>
      </c>
      <c r="U171" s="27"/>
      <c r="V171" s="62">
        <v>38.5</v>
      </c>
      <c r="W171" s="59">
        <v>199337.37000000008</v>
      </c>
    </row>
    <row r="172" spans="2:23" x14ac:dyDescent="0.3">
      <c r="B172" s="39" t="s">
        <v>152</v>
      </c>
      <c r="C172" s="40" t="s">
        <v>322</v>
      </c>
      <c r="D172" s="41">
        <v>2662914</v>
      </c>
      <c r="E172" s="42" t="s">
        <v>187</v>
      </c>
      <c r="F172" s="43"/>
      <c r="G172" s="19">
        <v>148.5</v>
      </c>
      <c r="H172" s="73">
        <v>167407.56</v>
      </c>
      <c r="I172" s="43"/>
      <c r="J172" s="19">
        <v>1.6666666666666667</v>
      </c>
      <c r="K172" s="73">
        <v>3662.5</v>
      </c>
      <c r="L172" s="27"/>
      <c r="M172" s="62">
        <f t="shared" si="12"/>
        <v>14.346274249999993</v>
      </c>
      <c r="N172" s="58">
        <f t="shared" si="13"/>
        <v>16052.857909659098</v>
      </c>
      <c r="O172" s="27"/>
      <c r="P172" s="62">
        <f t="shared" si="14"/>
        <v>-1.0833333333333335</v>
      </c>
      <c r="Q172" s="58">
        <f t="shared" si="15"/>
        <v>-2143.6133333333337</v>
      </c>
      <c r="R172" s="27"/>
      <c r="S172" s="62">
        <v>162.84627424999999</v>
      </c>
      <c r="T172" s="58">
        <v>183460.4179096591</v>
      </c>
      <c r="U172" s="27"/>
      <c r="V172" s="62">
        <v>0.58333333333333337</v>
      </c>
      <c r="W172" s="59">
        <v>1518.8866666666665</v>
      </c>
    </row>
    <row r="173" spans="2:23" x14ac:dyDescent="0.3">
      <c r="B173" s="39" t="s">
        <v>177</v>
      </c>
      <c r="C173" s="40" t="s">
        <v>322</v>
      </c>
      <c r="D173" s="41">
        <v>2558017</v>
      </c>
      <c r="E173" s="42" t="s">
        <v>176</v>
      </c>
      <c r="F173" s="43"/>
      <c r="G173" s="19">
        <v>207.41666666666666</v>
      </c>
      <c r="H173" s="73">
        <v>96439.179166666654</v>
      </c>
      <c r="I173" s="43"/>
      <c r="J173" s="19">
        <v>0.75</v>
      </c>
      <c r="K173" s="73">
        <v>445.26583333333332</v>
      </c>
      <c r="L173" s="27"/>
      <c r="M173" s="62">
        <f t="shared" si="12"/>
        <v>-77</v>
      </c>
      <c r="N173" s="58">
        <f t="shared" si="13"/>
        <v>-38294.076666666653</v>
      </c>
      <c r="O173" s="27"/>
      <c r="P173" s="62">
        <f t="shared" si="14"/>
        <v>-0.5</v>
      </c>
      <c r="Q173" s="58">
        <f t="shared" si="15"/>
        <v>-343.11</v>
      </c>
      <c r="R173" s="27"/>
      <c r="S173" s="62">
        <v>130.41666666666666</v>
      </c>
      <c r="T173" s="58">
        <v>58145.102500000001</v>
      </c>
      <c r="U173" s="27"/>
      <c r="V173" s="62">
        <v>0.25</v>
      </c>
      <c r="W173" s="59">
        <v>102.15583333333332</v>
      </c>
    </row>
    <row r="174" spans="2:23" x14ac:dyDescent="0.3">
      <c r="B174" s="39" t="s">
        <v>136</v>
      </c>
      <c r="C174" s="40" t="s">
        <v>322</v>
      </c>
      <c r="D174" s="41">
        <v>2419246</v>
      </c>
      <c r="E174" s="42" t="s">
        <v>135</v>
      </c>
      <c r="F174" s="43"/>
      <c r="G174" s="19">
        <v>26.583333333333332</v>
      </c>
      <c r="H174" s="73">
        <v>18512.605833333331</v>
      </c>
      <c r="I174" s="43"/>
      <c r="J174" s="19">
        <v>0</v>
      </c>
      <c r="K174" s="73">
        <v>0</v>
      </c>
      <c r="L174" s="27"/>
      <c r="M174" s="62">
        <f t="shared" si="12"/>
        <v>6.390613075000001</v>
      </c>
      <c r="N174" s="58">
        <f t="shared" si="13"/>
        <v>4008.8398419235855</v>
      </c>
      <c r="O174" s="27"/>
      <c r="P174" s="62">
        <f t="shared" si="14"/>
        <v>0</v>
      </c>
      <c r="Q174" s="58">
        <f t="shared" si="15"/>
        <v>0</v>
      </c>
      <c r="R174" s="27"/>
      <c r="S174" s="62">
        <v>32.973946408333333</v>
      </c>
      <c r="T174" s="58">
        <v>22521.445675256917</v>
      </c>
      <c r="U174" s="27"/>
      <c r="V174" s="62">
        <v>0</v>
      </c>
      <c r="W174" s="59">
        <v>0</v>
      </c>
    </row>
    <row r="175" spans="2:23" x14ac:dyDescent="0.3">
      <c r="B175" s="39" t="s">
        <v>191</v>
      </c>
      <c r="C175" s="40" t="s">
        <v>322</v>
      </c>
      <c r="D175" s="41">
        <v>2672154</v>
      </c>
      <c r="E175" s="42" t="s">
        <v>190</v>
      </c>
      <c r="F175" s="43"/>
      <c r="G175" s="19">
        <v>57.75</v>
      </c>
      <c r="H175" s="73">
        <v>26959.827499999999</v>
      </c>
      <c r="I175" s="43"/>
      <c r="J175" s="19">
        <v>0</v>
      </c>
      <c r="K175" s="73">
        <v>0</v>
      </c>
      <c r="L175" s="27"/>
      <c r="M175" s="62">
        <f t="shared" si="12"/>
        <v>-29.333333333333332</v>
      </c>
      <c r="N175" s="58">
        <f t="shared" si="13"/>
        <v>-14881.287499999999</v>
      </c>
      <c r="O175" s="27"/>
      <c r="P175" s="62">
        <f t="shared" si="14"/>
        <v>0</v>
      </c>
      <c r="Q175" s="58">
        <f t="shared" si="15"/>
        <v>0</v>
      </c>
      <c r="R175" s="27"/>
      <c r="S175" s="62">
        <v>28.416666666666668</v>
      </c>
      <c r="T175" s="58">
        <v>12078.54</v>
      </c>
      <c r="U175" s="27"/>
      <c r="V175" s="62">
        <v>0</v>
      </c>
      <c r="W175" s="59">
        <v>0</v>
      </c>
    </row>
    <row r="176" spans="2:23" x14ac:dyDescent="0.3">
      <c r="B176" s="39" t="s">
        <v>173</v>
      </c>
      <c r="C176" s="40" t="s">
        <v>322</v>
      </c>
      <c r="D176" s="41">
        <v>2543079</v>
      </c>
      <c r="E176" s="42" t="s">
        <v>172</v>
      </c>
      <c r="F176" s="43"/>
      <c r="G176" s="19">
        <v>90.583333333333329</v>
      </c>
      <c r="H176" s="73">
        <v>38730.542500000003</v>
      </c>
      <c r="I176" s="43"/>
      <c r="J176" s="19">
        <v>0</v>
      </c>
      <c r="K176" s="73">
        <v>0</v>
      </c>
      <c r="L176" s="27"/>
      <c r="M176" s="62">
        <f t="shared" si="12"/>
        <v>3.75</v>
      </c>
      <c r="N176" s="58">
        <f t="shared" si="13"/>
        <v>-3249.8716666666733</v>
      </c>
      <c r="O176" s="27"/>
      <c r="P176" s="62">
        <f t="shared" si="14"/>
        <v>0</v>
      </c>
      <c r="Q176" s="58">
        <f t="shared" si="15"/>
        <v>0</v>
      </c>
      <c r="R176" s="27"/>
      <c r="S176" s="62">
        <v>94.333333333333329</v>
      </c>
      <c r="T176" s="58">
        <v>35480.67083333333</v>
      </c>
      <c r="U176" s="27"/>
      <c r="V176" s="62">
        <v>0</v>
      </c>
      <c r="W176" s="59">
        <v>0</v>
      </c>
    </row>
    <row r="177" spans="2:23" x14ac:dyDescent="0.3">
      <c r="B177" s="39" t="s">
        <v>213</v>
      </c>
      <c r="C177" s="40" t="s">
        <v>322</v>
      </c>
      <c r="D177" s="41">
        <v>7847777</v>
      </c>
      <c r="E177" s="42" t="s">
        <v>212</v>
      </c>
      <c r="F177" s="43"/>
      <c r="G177" s="19">
        <v>79.25</v>
      </c>
      <c r="H177" s="73">
        <v>40705.089166666665</v>
      </c>
      <c r="I177" s="43"/>
      <c r="J177" s="19">
        <v>0</v>
      </c>
      <c r="K177" s="73">
        <v>0</v>
      </c>
      <c r="L177" s="27"/>
      <c r="M177" s="62">
        <f t="shared" si="12"/>
        <v>-44</v>
      </c>
      <c r="N177" s="58">
        <f t="shared" si="13"/>
        <v>-18940.846666666665</v>
      </c>
      <c r="O177" s="27"/>
      <c r="P177" s="62">
        <f t="shared" si="14"/>
        <v>0</v>
      </c>
      <c r="Q177" s="58">
        <f t="shared" si="15"/>
        <v>0</v>
      </c>
      <c r="R177" s="27"/>
      <c r="S177" s="62">
        <v>35.25</v>
      </c>
      <c r="T177" s="58">
        <v>21764.2425</v>
      </c>
      <c r="U177" s="27"/>
      <c r="V177" s="62">
        <v>0</v>
      </c>
      <c r="W177" s="59">
        <v>0</v>
      </c>
    </row>
    <row r="178" spans="2:23" x14ac:dyDescent="0.3">
      <c r="B178" s="39" t="s">
        <v>193</v>
      </c>
      <c r="C178" s="40" t="s">
        <v>322</v>
      </c>
      <c r="D178" s="41">
        <v>2674327</v>
      </c>
      <c r="E178" s="42" t="s">
        <v>192</v>
      </c>
      <c r="F178" s="43"/>
      <c r="G178" s="19">
        <v>136.25</v>
      </c>
      <c r="H178" s="73">
        <v>74915.528333333335</v>
      </c>
      <c r="I178" s="43"/>
      <c r="J178" s="19">
        <v>0</v>
      </c>
      <c r="K178" s="73">
        <v>0</v>
      </c>
      <c r="L178" s="27"/>
      <c r="M178" s="62">
        <f t="shared" si="12"/>
        <v>22.345408983333328</v>
      </c>
      <c r="N178" s="58">
        <f t="shared" si="13"/>
        <v>12360.792497887174</v>
      </c>
      <c r="O178" s="27"/>
      <c r="P178" s="62">
        <f t="shared" si="14"/>
        <v>0.26084135000000003</v>
      </c>
      <c r="Q178" s="58">
        <f t="shared" si="15"/>
        <v>270.63768163483337</v>
      </c>
      <c r="R178" s="27"/>
      <c r="S178" s="62">
        <v>158.59540898333333</v>
      </c>
      <c r="T178" s="58">
        <v>87276.32083122051</v>
      </c>
      <c r="U178" s="27"/>
      <c r="V178" s="62">
        <v>0.26084135000000003</v>
      </c>
      <c r="W178" s="59">
        <v>270.63768163483337</v>
      </c>
    </row>
    <row r="179" spans="2:23" x14ac:dyDescent="0.3">
      <c r="B179" s="39" t="s">
        <v>200</v>
      </c>
      <c r="C179" s="40" t="s">
        <v>322</v>
      </c>
      <c r="D179" s="41">
        <v>2778831</v>
      </c>
      <c r="E179" s="42" t="s">
        <v>199</v>
      </c>
      <c r="F179" s="43"/>
      <c r="G179" s="19">
        <v>79.416666666666671</v>
      </c>
      <c r="H179" s="73">
        <v>73735.949166666673</v>
      </c>
      <c r="I179" s="43"/>
      <c r="J179" s="19">
        <v>0</v>
      </c>
      <c r="K179" s="73">
        <v>0</v>
      </c>
      <c r="L179" s="27"/>
      <c r="M179" s="62">
        <f t="shared" si="12"/>
        <v>-12.25</v>
      </c>
      <c r="N179" s="58">
        <f t="shared" si="13"/>
        <v>-23162.250000000007</v>
      </c>
      <c r="O179" s="27"/>
      <c r="P179" s="62">
        <f t="shared" si="14"/>
        <v>0</v>
      </c>
      <c r="Q179" s="58">
        <f t="shared" si="15"/>
        <v>0</v>
      </c>
      <c r="R179" s="27"/>
      <c r="S179" s="62">
        <v>67.166666666666671</v>
      </c>
      <c r="T179" s="58">
        <v>50573.699166666665</v>
      </c>
      <c r="U179" s="27"/>
      <c r="V179" s="62">
        <v>0</v>
      </c>
      <c r="W179" s="59">
        <v>0</v>
      </c>
    </row>
    <row r="180" spans="2:23" x14ac:dyDescent="0.3">
      <c r="B180" s="39" t="s">
        <v>175</v>
      </c>
      <c r="C180" s="40" t="s">
        <v>322</v>
      </c>
      <c r="D180" s="41">
        <v>2555840</v>
      </c>
      <c r="E180" s="42" t="s">
        <v>174</v>
      </c>
      <c r="F180" s="43"/>
      <c r="G180" s="19">
        <v>95.166666666666671</v>
      </c>
      <c r="H180" s="73">
        <v>44336.315833333334</v>
      </c>
      <c r="I180" s="43"/>
      <c r="J180" s="19">
        <v>0</v>
      </c>
      <c r="K180" s="73">
        <v>0</v>
      </c>
      <c r="L180" s="27"/>
      <c r="M180" s="62">
        <f t="shared" si="12"/>
        <v>5.3907212333333376</v>
      </c>
      <c r="N180" s="58">
        <f t="shared" si="13"/>
        <v>491.13991685733345</v>
      </c>
      <c r="O180" s="27"/>
      <c r="P180" s="62">
        <f t="shared" si="14"/>
        <v>0</v>
      </c>
      <c r="Q180" s="58">
        <f t="shared" si="15"/>
        <v>0</v>
      </c>
      <c r="R180" s="27"/>
      <c r="S180" s="62">
        <v>100.55738790000001</v>
      </c>
      <c r="T180" s="58">
        <v>44827.455750190667</v>
      </c>
      <c r="U180" s="27"/>
      <c r="V180" s="62">
        <v>0</v>
      </c>
      <c r="W180" s="59">
        <v>0</v>
      </c>
    </row>
    <row r="181" spans="2:23" x14ac:dyDescent="0.3">
      <c r="B181" s="39" t="s">
        <v>171</v>
      </c>
      <c r="C181" s="40" t="s">
        <v>322</v>
      </c>
      <c r="D181" s="41">
        <v>2538342</v>
      </c>
      <c r="E181" s="42" t="s">
        <v>170</v>
      </c>
      <c r="F181" s="43"/>
      <c r="G181" s="19">
        <v>109</v>
      </c>
      <c r="H181" s="73">
        <v>52230.174999999996</v>
      </c>
      <c r="I181" s="43"/>
      <c r="J181" s="19">
        <v>0</v>
      </c>
      <c r="K181" s="73">
        <v>0</v>
      </c>
      <c r="L181" s="27"/>
      <c r="M181" s="62">
        <f t="shared" si="12"/>
        <v>15.666666666666671</v>
      </c>
      <c r="N181" s="58">
        <f t="shared" si="13"/>
        <v>-347.53083333333052</v>
      </c>
      <c r="O181" s="27"/>
      <c r="P181" s="62">
        <f t="shared" si="14"/>
        <v>0</v>
      </c>
      <c r="Q181" s="58">
        <f t="shared" si="15"/>
        <v>0</v>
      </c>
      <c r="R181" s="27"/>
      <c r="S181" s="62">
        <v>124.66666666666667</v>
      </c>
      <c r="T181" s="58">
        <v>51882.644166666665</v>
      </c>
      <c r="U181" s="27"/>
      <c r="V181" s="62">
        <v>0</v>
      </c>
      <c r="W181" s="59">
        <v>0</v>
      </c>
    </row>
    <row r="182" spans="2:23" x14ac:dyDescent="0.3">
      <c r="B182" s="39" t="s">
        <v>132</v>
      </c>
      <c r="C182" s="40" t="s">
        <v>322</v>
      </c>
      <c r="D182" s="41">
        <v>2379627</v>
      </c>
      <c r="E182" s="42" t="s">
        <v>131</v>
      </c>
      <c r="F182" s="43"/>
      <c r="G182" s="19">
        <v>67.166666666666671</v>
      </c>
      <c r="H182" s="73">
        <v>35461.112499999996</v>
      </c>
      <c r="I182" s="43"/>
      <c r="J182" s="19">
        <v>8.3333333333333329E-2</v>
      </c>
      <c r="K182" s="73">
        <v>33.115000000000002</v>
      </c>
      <c r="L182" s="27"/>
      <c r="M182" s="62">
        <f t="shared" si="12"/>
        <v>-12.800465855520116</v>
      </c>
      <c r="N182" s="58">
        <f t="shared" si="13"/>
        <v>1138.4107711129982</v>
      </c>
      <c r="O182" s="27"/>
      <c r="P182" s="62">
        <f t="shared" si="14"/>
        <v>-8.3333333333333329E-2</v>
      </c>
      <c r="Q182" s="58">
        <f t="shared" si="15"/>
        <v>-33.115000000000002</v>
      </c>
      <c r="R182" s="27"/>
      <c r="S182" s="62">
        <v>54.366200811146555</v>
      </c>
      <c r="T182" s="58">
        <v>36599.523271112994</v>
      </c>
      <c r="U182" s="27"/>
      <c r="V182" s="62">
        <v>0</v>
      </c>
      <c r="W182" s="59">
        <v>0</v>
      </c>
    </row>
    <row r="183" spans="2:23" x14ac:dyDescent="0.3">
      <c r="B183" s="39" t="s">
        <v>132</v>
      </c>
      <c r="C183" s="40" t="s">
        <v>322</v>
      </c>
      <c r="D183" s="41">
        <v>2568713</v>
      </c>
      <c r="E183" s="42" t="s">
        <v>180</v>
      </c>
      <c r="F183" s="43"/>
      <c r="G183" s="19">
        <v>642.66666666666663</v>
      </c>
      <c r="H183" s="73">
        <v>1204800.0716666665</v>
      </c>
      <c r="I183" s="43"/>
      <c r="J183" s="19">
        <v>21.333333333333332</v>
      </c>
      <c r="K183" s="73">
        <v>150051.80166666667</v>
      </c>
      <c r="L183" s="27"/>
      <c r="M183" s="62">
        <f t="shared" si="12"/>
        <v>4.3038822749999781</v>
      </c>
      <c r="N183" s="58">
        <f t="shared" si="13"/>
        <v>17181.267588677583</v>
      </c>
      <c r="O183" s="27"/>
      <c r="P183" s="62">
        <f t="shared" si="14"/>
        <v>0.34778846666666752</v>
      </c>
      <c r="Q183" s="58">
        <f t="shared" si="15"/>
        <v>2719.2276001916325</v>
      </c>
      <c r="R183" s="27"/>
      <c r="S183" s="62">
        <v>646.97054894166661</v>
      </c>
      <c r="T183" s="58">
        <v>1221981.3392553441</v>
      </c>
      <c r="U183" s="27"/>
      <c r="V183" s="62">
        <v>21.6811218</v>
      </c>
      <c r="W183" s="59">
        <v>152771.0292668583</v>
      </c>
    </row>
    <row r="184" spans="2:23" x14ac:dyDescent="0.3">
      <c r="B184" s="39" t="s">
        <v>156</v>
      </c>
      <c r="C184" s="40" t="s">
        <v>322</v>
      </c>
      <c r="D184" s="41">
        <v>2521695</v>
      </c>
      <c r="E184" s="42" t="s">
        <v>155</v>
      </c>
      <c r="F184" s="43"/>
      <c r="G184" s="19">
        <v>197.91666666666666</v>
      </c>
      <c r="H184" s="73">
        <v>108088.70083333332</v>
      </c>
      <c r="I184" s="43"/>
      <c r="J184" s="19">
        <v>0</v>
      </c>
      <c r="K184" s="73">
        <v>0</v>
      </c>
      <c r="L184" s="27"/>
      <c r="M184" s="62">
        <f t="shared" si="12"/>
        <v>-47.583333333333314</v>
      </c>
      <c r="N184" s="58">
        <f t="shared" si="13"/>
        <v>-26105.824999999983</v>
      </c>
      <c r="O184" s="27"/>
      <c r="P184" s="62">
        <f t="shared" si="14"/>
        <v>4.3473558333333336E-2</v>
      </c>
      <c r="Q184" s="58">
        <f t="shared" si="15"/>
        <v>34.014146775583335</v>
      </c>
      <c r="R184" s="27"/>
      <c r="S184" s="62">
        <v>150.33333333333334</v>
      </c>
      <c r="T184" s="58">
        <v>81982.875833333339</v>
      </c>
      <c r="U184" s="27"/>
      <c r="V184" s="62">
        <v>4.3473558333333336E-2</v>
      </c>
      <c r="W184" s="59">
        <v>34.014146775583335</v>
      </c>
    </row>
    <row r="185" spans="2:23" x14ac:dyDescent="0.3">
      <c r="B185" s="39" t="s">
        <v>158</v>
      </c>
      <c r="C185" s="40" t="s">
        <v>322</v>
      </c>
      <c r="D185" s="41">
        <v>2521792</v>
      </c>
      <c r="E185" s="42" t="s">
        <v>157</v>
      </c>
      <c r="F185" s="43"/>
      <c r="G185" s="19">
        <v>367.5</v>
      </c>
      <c r="H185" s="73">
        <v>262209.42</v>
      </c>
      <c r="I185" s="43"/>
      <c r="J185" s="19">
        <v>0</v>
      </c>
      <c r="K185" s="73">
        <v>0</v>
      </c>
      <c r="L185" s="27"/>
      <c r="M185" s="62">
        <f t="shared" si="12"/>
        <v>0.4347355833333495</v>
      </c>
      <c r="N185" s="58">
        <f t="shared" si="13"/>
        <v>62916.030023141182</v>
      </c>
      <c r="O185" s="27"/>
      <c r="P185" s="62">
        <f t="shared" si="14"/>
        <v>3.9995673666666671</v>
      </c>
      <c r="Q185" s="58">
        <f t="shared" si="15"/>
        <v>5146.5772076179937</v>
      </c>
      <c r="R185" s="27"/>
      <c r="S185" s="62">
        <v>367.93473558333335</v>
      </c>
      <c r="T185" s="58">
        <v>325125.45002314117</v>
      </c>
      <c r="U185" s="27"/>
      <c r="V185" s="62">
        <v>3.9995673666666671</v>
      </c>
      <c r="W185" s="59">
        <v>5146.5772076179937</v>
      </c>
    </row>
    <row r="186" spans="2:23" x14ac:dyDescent="0.3">
      <c r="B186" s="39" t="s">
        <v>208</v>
      </c>
      <c r="C186" s="40" t="s">
        <v>322</v>
      </c>
      <c r="D186" s="41">
        <v>7105088</v>
      </c>
      <c r="E186" s="42" t="s">
        <v>207</v>
      </c>
      <c r="F186" s="43"/>
      <c r="G186" s="19">
        <v>97.5</v>
      </c>
      <c r="H186" s="73">
        <v>55583.402499999997</v>
      </c>
      <c r="I186" s="43"/>
      <c r="J186" s="19">
        <v>0</v>
      </c>
      <c r="K186" s="73">
        <v>0</v>
      </c>
      <c r="L186" s="27"/>
      <c r="M186" s="62">
        <f t="shared" si="12"/>
        <v>17.693738241666665</v>
      </c>
      <c r="N186" s="58">
        <f t="shared" si="13"/>
        <v>8359.0666690492581</v>
      </c>
      <c r="O186" s="27"/>
      <c r="P186" s="62">
        <f t="shared" si="14"/>
        <v>0</v>
      </c>
      <c r="Q186" s="58">
        <f t="shared" si="15"/>
        <v>0</v>
      </c>
      <c r="R186" s="27"/>
      <c r="S186" s="62">
        <v>115.19373824166667</v>
      </c>
      <c r="T186" s="58">
        <v>63942.469169049255</v>
      </c>
      <c r="U186" s="27"/>
      <c r="V186" s="62">
        <v>0</v>
      </c>
      <c r="W186" s="59">
        <v>0</v>
      </c>
    </row>
    <row r="187" spans="2:23" x14ac:dyDescent="0.3">
      <c r="B187" s="39" t="s">
        <v>134</v>
      </c>
      <c r="C187" s="40" t="s">
        <v>322</v>
      </c>
      <c r="D187" s="41">
        <v>2418967</v>
      </c>
      <c r="E187" s="42" t="s">
        <v>133</v>
      </c>
      <c r="F187" s="43"/>
      <c r="G187" s="19">
        <v>97.333333333333329</v>
      </c>
      <c r="H187" s="73">
        <v>54965.531666666669</v>
      </c>
      <c r="I187" s="43"/>
      <c r="J187" s="19">
        <v>0</v>
      </c>
      <c r="K187" s="73">
        <v>0</v>
      </c>
      <c r="L187" s="27"/>
      <c r="M187" s="62">
        <f t="shared" si="12"/>
        <v>-13.416666666666657</v>
      </c>
      <c r="N187" s="58">
        <f t="shared" si="13"/>
        <v>-3883.8875000000044</v>
      </c>
      <c r="O187" s="27"/>
      <c r="P187" s="62">
        <f t="shared" si="14"/>
        <v>0</v>
      </c>
      <c r="Q187" s="58">
        <f t="shared" si="15"/>
        <v>0</v>
      </c>
      <c r="R187" s="27"/>
      <c r="S187" s="62">
        <v>83.916666666666671</v>
      </c>
      <c r="T187" s="58">
        <v>51081.644166666665</v>
      </c>
      <c r="U187" s="27"/>
      <c r="V187" s="62">
        <v>0</v>
      </c>
      <c r="W187" s="59">
        <v>0</v>
      </c>
    </row>
    <row r="188" spans="2:23" x14ac:dyDescent="0.3">
      <c r="B188" s="35" t="s">
        <v>125</v>
      </c>
      <c r="C188" s="36" t="s">
        <v>322</v>
      </c>
      <c r="D188" s="37">
        <v>2304155</v>
      </c>
      <c r="E188" s="38" t="s">
        <v>124</v>
      </c>
      <c r="F188" s="30"/>
      <c r="G188" s="11">
        <v>56.333333333333336</v>
      </c>
      <c r="H188" s="74">
        <v>24542.401666666668</v>
      </c>
      <c r="I188" s="30"/>
      <c r="J188" s="11">
        <v>0</v>
      </c>
      <c r="K188" s="74">
        <v>0</v>
      </c>
      <c r="M188" s="63">
        <f t="shared" si="12"/>
        <v>11.911754983333331</v>
      </c>
      <c r="N188" s="59">
        <f t="shared" si="13"/>
        <v>6875.9918759070024</v>
      </c>
      <c r="P188" s="63">
        <f t="shared" si="14"/>
        <v>0</v>
      </c>
      <c r="Q188" s="59">
        <f t="shared" si="15"/>
        <v>0</v>
      </c>
      <c r="S188" s="63">
        <v>68.245088316666667</v>
      </c>
      <c r="T188" s="59">
        <v>31418.393542573671</v>
      </c>
      <c r="V188" s="63">
        <v>0</v>
      </c>
      <c r="W188" s="59">
        <v>0</v>
      </c>
    </row>
    <row r="189" spans="2:23" x14ac:dyDescent="0.3">
      <c r="B189" s="35" t="s">
        <v>144</v>
      </c>
      <c r="C189" s="36" t="s">
        <v>322</v>
      </c>
      <c r="D189" s="37">
        <v>2490935</v>
      </c>
      <c r="E189" s="38" t="s">
        <v>143</v>
      </c>
      <c r="F189" s="30"/>
      <c r="G189" s="11">
        <v>118.5</v>
      </c>
      <c r="H189" s="74">
        <v>53075.716666666667</v>
      </c>
      <c r="I189" s="30"/>
      <c r="J189" s="11">
        <v>0</v>
      </c>
      <c r="K189" s="74">
        <v>0</v>
      </c>
      <c r="M189" s="63">
        <f t="shared" si="12"/>
        <v>15.25921897500001</v>
      </c>
      <c r="N189" s="59">
        <f t="shared" si="13"/>
        <v>4549.0631450815854</v>
      </c>
      <c r="P189" s="63">
        <f t="shared" si="14"/>
        <v>0</v>
      </c>
      <c r="Q189" s="59">
        <f t="shared" si="15"/>
        <v>0</v>
      </c>
      <c r="S189" s="63">
        <v>133.75921897500001</v>
      </c>
      <c r="T189" s="59">
        <v>57624.779811748253</v>
      </c>
      <c r="V189" s="63">
        <v>0</v>
      </c>
      <c r="W189" s="59">
        <v>0</v>
      </c>
    </row>
    <row r="190" spans="2:23" x14ac:dyDescent="0.3">
      <c r="B190" s="35" t="s">
        <v>138</v>
      </c>
      <c r="C190" s="36" t="s">
        <v>322</v>
      </c>
      <c r="D190" s="37">
        <v>2419653</v>
      </c>
      <c r="E190" s="38" t="s">
        <v>137</v>
      </c>
      <c r="F190" s="30"/>
      <c r="G190" s="11">
        <v>198.75</v>
      </c>
      <c r="H190" s="74">
        <v>123623.45</v>
      </c>
      <c r="I190" s="30"/>
      <c r="J190" s="11">
        <v>8.3333333333333329E-2</v>
      </c>
      <c r="K190" s="74">
        <v>70.266666666666666</v>
      </c>
      <c r="M190" s="63">
        <f t="shared" si="12"/>
        <v>-102.91666666666667</v>
      </c>
      <c r="N190" s="59">
        <f t="shared" si="13"/>
        <v>-58875.692499999997</v>
      </c>
      <c r="P190" s="63">
        <f t="shared" si="14"/>
        <v>-8.3333333333333329E-2</v>
      </c>
      <c r="Q190" s="59">
        <f t="shared" si="15"/>
        <v>-70.266666666666666</v>
      </c>
      <c r="S190" s="63">
        <v>95.833333333333329</v>
      </c>
      <c r="T190" s="59">
        <v>64747.7575</v>
      </c>
      <c r="V190" s="63">
        <v>0</v>
      </c>
      <c r="W190" s="59">
        <v>0</v>
      </c>
    </row>
    <row r="191" spans="2:23" ht="15" thickBot="1" x14ac:dyDescent="0.35">
      <c r="B191" s="44" t="s">
        <v>130</v>
      </c>
      <c r="C191" s="45" t="s">
        <v>322</v>
      </c>
      <c r="D191" s="46">
        <v>2377659</v>
      </c>
      <c r="E191" s="47" t="s">
        <v>129</v>
      </c>
      <c r="F191" s="30"/>
      <c r="G191" s="12">
        <v>17.666666666666668</v>
      </c>
      <c r="H191" s="76">
        <v>9231.1808333333338</v>
      </c>
      <c r="I191" s="30"/>
      <c r="J191" s="12">
        <v>0</v>
      </c>
      <c r="K191" s="76">
        <v>0</v>
      </c>
      <c r="M191" s="64">
        <f t="shared" si="12"/>
        <v>0.75</v>
      </c>
      <c r="N191" s="60">
        <f t="shared" si="13"/>
        <v>-1726.7908333333344</v>
      </c>
      <c r="P191" s="64">
        <f t="shared" si="14"/>
        <v>0</v>
      </c>
      <c r="Q191" s="60">
        <f t="shared" si="15"/>
        <v>0</v>
      </c>
      <c r="S191" s="64">
        <v>18.416666666666668</v>
      </c>
      <c r="T191" s="59">
        <v>7504.3899999999994</v>
      </c>
      <c r="V191" s="64">
        <v>0</v>
      </c>
      <c r="W191" s="60">
        <v>0</v>
      </c>
    </row>
    <row r="192" spans="2:23" ht="15" thickBot="1" x14ac:dyDescent="0.35">
      <c r="F192" s="30"/>
      <c r="G192" s="50">
        <f>SUM(G138:G191)</f>
        <v>14038.166666666666</v>
      </c>
      <c r="H192" s="75">
        <f>SUM(H138:H191)</f>
        <v>16561004.105000006</v>
      </c>
      <c r="I192" s="30"/>
      <c r="J192" s="50">
        <f>SUM(J138:J191)</f>
        <v>572.58333333333348</v>
      </c>
      <c r="K192" s="75">
        <f>SUM(K138:K191)</f>
        <v>1837437.3708333336</v>
      </c>
      <c r="M192" s="3">
        <f>SUM(M138:M191)</f>
        <v>658.89138248170491</v>
      </c>
      <c r="N192" s="52">
        <f>SUM(N138:N191)</f>
        <v>181455.07707643439</v>
      </c>
      <c r="P192" s="3">
        <f>SUM(P138:P191)</f>
        <v>69.869929316666656</v>
      </c>
      <c r="Q192" s="52">
        <f>SUM(Q138:Q191)</f>
        <v>134153.07709101247</v>
      </c>
      <c r="S192" s="3">
        <f>SUM(S138:S191)</f>
        <v>14697.058049148374</v>
      </c>
      <c r="T192" s="52">
        <f>SUM(T138:T191)</f>
        <v>16742459.182076434</v>
      </c>
      <c r="V192" s="3">
        <f>SUM(V138:V191)</f>
        <v>642.45326264999983</v>
      </c>
      <c r="W192" s="52">
        <f>SUM(W138:W191)</f>
        <v>1971590.4479243462</v>
      </c>
    </row>
    <row r="193" spans="6:24" ht="15" thickBot="1" x14ac:dyDescent="0.35">
      <c r="F193" s="30"/>
      <c r="G193" s="13"/>
      <c r="H193" s="14"/>
      <c r="I193" s="30"/>
      <c r="J193" s="13"/>
      <c r="K193" s="14"/>
    </row>
    <row r="194" spans="6:24" ht="38.4" customHeight="1" thickBot="1" x14ac:dyDescent="0.35">
      <c r="F194" s="30"/>
      <c r="G194" s="71">
        <f>G110+G134+G192</f>
        <v>35311.416666666657</v>
      </c>
      <c r="H194" s="75">
        <f>H110+H134+H192</f>
        <v>35471604.534166664</v>
      </c>
      <c r="I194" s="30"/>
      <c r="J194" s="50">
        <f>J110+J134+J192</f>
        <v>1117.9166666666667</v>
      </c>
      <c r="K194" s="75">
        <f>K110+K134+K192</f>
        <v>3468789.8208333338</v>
      </c>
      <c r="L194" s="65"/>
      <c r="M194" s="66">
        <f>M110+M134+M192</f>
        <v>804.20764887491669</v>
      </c>
      <c r="N194" s="67">
        <f>N110+N134+N192</f>
        <v>1096425.8158148746</v>
      </c>
      <c r="O194" s="68"/>
      <c r="P194" s="66">
        <f>P110+P134+P192</f>
        <v>117.67497544401893</v>
      </c>
      <c r="Q194" s="67">
        <f>Q110+Q134+Q192</f>
        <v>320179.51196578052</v>
      </c>
      <c r="R194" s="68"/>
      <c r="S194" s="66">
        <f>S110+S134+S192</f>
        <v>36115.624315541587</v>
      </c>
      <c r="T194" s="67">
        <f>T110+T134+T192</f>
        <v>36568030.349981539</v>
      </c>
      <c r="U194" s="68"/>
      <c r="V194" s="66">
        <f>V110+V134+V192</f>
        <v>1235.5916421106854</v>
      </c>
      <c r="W194" s="67">
        <f>W110+W134+W192</f>
        <v>3788969.3327991143</v>
      </c>
      <c r="X194" s="24"/>
    </row>
  </sheetData>
  <mergeCells count="25">
    <mergeCell ref="S1:W1"/>
    <mergeCell ref="V136:W136"/>
    <mergeCell ref="M112:N112"/>
    <mergeCell ref="P112:Q112"/>
    <mergeCell ref="S112:T112"/>
    <mergeCell ref="V112:W112"/>
    <mergeCell ref="V7:W7"/>
    <mergeCell ref="S2:W2"/>
    <mergeCell ref="M5:Q5"/>
    <mergeCell ref="S4:W5"/>
    <mergeCell ref="G136:H136"/>
    <mergeCell ref="J136:K136"/>
    <mergeCell ref="M7:N7"/>
    <mergeCell ref="P7:Q7"/>
    <mergeCell ref="S7:T7"/>
    <mergeCell ref="M136:N136"/>
    <mergeCell ref="P136:Q136"/>
    <mergeCell ref="S136:T136"/>
    <mergeCell ref="G112:H112"/>
    <mergeCell ref="J112:K112"/>
    <mergeCell ref="G4:K4"/>
    <mergeCell ref="M4:Q4"/>
    <mergeCell ref="G7:H7"/>
    <mergeCell ref="J7:K7"/>
    <mergeCell ref="G5:K5"/>
  </mergeCells>
  <pageMargins left="3.937007874015748E-2" right="0" top="0.19685039370078741" bottom="0.15748031496062992" header="0.11811023622047245" footer="0.31496062992125984"/>
  <pageSetup paperSize="9" scale="54" orientation="landscape" r:id="rId1"/>
  <headerFooter>
    <oddHeader>&amp;LSECRETARIA DE ESTADO DA SAÚDE
SUPERINTENDÊNCIA DE SERVIÇOS ESPECILIZADOS E REGULAÇÃO
GERÊNCIA DE CONTROLE E AVALIAÇÃO DO SISTEMA</oddHeader>
  </headerFooter>
  <rowBreaks count="2" manualBreakCount="2">
    <brk id="70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MÊS DELIBERAÇÃO</vt:lpstr>
      <vt:lpstr>'MÊS DELIBERAÇÃO'!Titulos_de_impressao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FERNANDES</dc:creator>
  <cp:lastModifiedBy>SANDRO FERNANDES</cp:lastModifiedBy>
  <cp:lastPrinted>2020-09-04T21:50:50Z</cp:lastPrinted>
  <dcterms:created xsi:type="dcterms:W3CDTF">2020-07-01T22:10:02Z</dcterms:created>
  <dcterms:modified xsi:type="dcterms:W3CDTF">2020-12-15T15:54:30Z</dcterms:modified>
</cp:coreProperties>
</file>