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MÊS DELIBERAÇÃO" sheetId="10" r:id="rId1"/>
  </sheets>
  <definedNames>
    <definedName name="_xlnm.Print_Titles" localSheetId="0">'MÊS DELIBERAÇÃO'!$1:$8</definedName>
  </definedNames>
  <calcPr calcId="144525"/>
</workbook>
</file>

<file path=xl/sharedStrings.xml><?xml version="1.0" encoding="utf-8"?>
<sst xmlns="http://schemas.openxmlformats.org/spreadsheetml/2006/main" count="598" uniqueCount="338">
  <si>
    <t>ANEXO - PPI HOSPITALAR</t>
  </si>
  <si>
    <t>SETEMBRO/2020</t>
  </si>
  <si>
    <t>PROGRAMAÇÃO JULHO/2018</t>
  </si>
  <si>
    <t>PROGRAMAÇÃO SETEMBRO/2020</t>
  </si>
  <si>
    <t>Deliberação nº 136/CIB/2018</t>
  </si>
  <si>
    <t>Impacto</t>
  </si>
  <si>
    <t>Média Complexidade</t>
  </si>
  <si>
    <t>AC Demais</t>
  </si>
  <si>
    <t>MÉDIA COMPLEXIDADE</t>
  </si>
  <si>
    <t>AC DEMAIS</t>
  </si>
  <si>
    <t>MUNICÍPIO</t>
  </si>
  <si>
    <t>GESTÃO</t>
  </si>
  <si>
    <t>CNES</t>
  </si>
  <si>
    <t>HOSPITAL</t>
  </si>
  <si>
    <t>Físico</t>
  </si>
  <si>
    <t>Valor</t>
  </si>
  <si>
    <t>FÍSICO</t>
  </si>
  <si>
    <t>FINANCEIRO</t>
  </si>
  <si>
    <t>ABELARDO LUZ</t>
  </si>
  <si>
    <t>GE</t>
  </si>
  <si>
    <t>HOSPITAL ROGACIONISTA EVANGELICO</t>
  </si>
  <si>
    <t>AGROLANDIA</t>
  </si>
  <si>
    <t>FUNDACAO HOSPITALAR ALEX KRIESER</t>
  </si>
  <si>
    <t>AGUA DOCE</t>
  </si>
  <si>
    <t>HOSPITAL NOSSA SENHORA DA PAZ</t>
  </si>
  <si>
    <t>ALFREDO WAGNER</t>
  </si>
  <si>
    <t>HOSPITAL DE ALFREDO WAGNER</t>
  </si>
  <si>
    <t>ANGELINA</t>
  </si>
  <si>
    <t>HOSPITAL E MATERNIDADE NOSSA SENHORA DA CONCEICAO</t>
  </si>
  <si>
    <t>ANITA GARIBALDI</t>
  </si>
  <si>
    <t>HOSPITAL FREI ROGERIO</t>
  </si>
  <si>
    <t>ANITAPOLIS</t>
  </si>
  <si>
    <t>HOSPITAL SAO SEBASTIAO</t>
  </si>
  <si>
    <t>ARABUTA</t>
  </si>
  <si>
    <t>HOSPITAL OSVALDO CRUZ</t>
  </si>
  <si>
    <t>ARMAZEM</t>
  </si>
  <si>
    <t>HOSPITAL SANTO ANTONIO HSA</t>
  </si>
  <si>
    <t>ARROIO TRINTA</t>
  </si>
  <si>
    <t>HOSPITAL BENEFICENTE SAO ROQUE</t>
  </si>
  <si>
    <t>BOM RETIRO</t>
  </si>
  <si>
    <t>HOSPITAL NOSSA SENHORA DAS GRACAS</t>
  </si>
  <si>
    <t>BRACO DO NORTE</t>
  </si>
  <si>
    <t>HOSPITAL SANTA TERESINHA</t>
  </si>
  <si>
    <t>CACADOR</t>
  </si>
  <si>
    <t>HOSPITAL MAICE</t>
  </si>
  <si>
    <t>CAIBI</t>
  </si>
  <si>
    <t>HOSPITAL CAIBI</t>
  </si>
  <si>
    <t>CAMPO ALEGRE</t>
  </si>
  <si>
    <t>HOSPITAL SAO LUIZ</t>
  </si>
  <si>
    <t>CAMPO BELO DO SUL</t>
  </si>
  <si>
    <t>HOSPITAL NOSSA SENHORA DO PATROCINIO</t>
  </si>
  <si>
    <t>CAMPO ERE</t>
  </si>
  <si>
    <t>HOSPITAL SANTO ANTONIO CAMPO ERE</t>
  </si>
  <si>
    <t>CAMPOS NOVOS</t>
  </si>
  <si>
    <t>FUNDACAO HOSPITALAR DR JOSE ATHANASIO</t>
  </si>
  <si>
    <t>CAPINZAL</t>
  </si>
  <si>
    <t>HOSPITAL NOSSA SENHORA DAS DORES</t>
  </si>
  <si>
    <t>CAXAMBU DO SUL</t>
  </si>
  <si>
    <t>FUNDACAO MEDICO ASSISTENCIAL DO TRABALHADOR RURAL</t>
  </si>
  <si>
    <t>CHAPECO</t>
  </si>
  <si>
    <t>HOSPITAL REGIONAL DO OESTE</t>
  </si>
  <si>
    <t>CORONEL FREITAS</t>
  </si>
  <si>
    <t>HOSPITAL NOSSA SENHORA DA SAUDE CORONEL FREITAS</t>
  </si>
  <si>
    <t>CRICIUMA</t>
  </si>
  <si>
    <t>HOSPITAL SAO JOSE</t>
  </si>
  <si>
    <t>CUNHA PORA</t>
  </si>
  <si>
    <t>HOSPITAL CUNHA PORA</t>
  </si>
  <si>
    <t>CURITIBANOS</t>
  </si>
  <si>
    <t>HOSPITAL HELIO ANJOS ORTIZ</t>
  </si>
  <si>
    <t>DESCANSO</t>
  </si>
  <si>
    <t>FUNDACAO MEDICA</t>
  </si>
  <si>
    <t>FAXINAL DOS GUEDES</t>
  </si>
  <si>
    <t>HOSPITAL SAO CRISTOVAO</t>
  </si>
  <si>
    <t>FLORIANOPOLIS</t>
  </si>
  <si>
    <t>HOSPITAL UNIVERSITARIO</t>
  </si>
  <si>
    <t>FRAIBURGO</t>
  </si>
  <si>
    <t>ASSOCIACAO FRAIBURGUENSE DE SAUDE COLETIVA AFSC</t>
  </si>
  <si>
    <t>GUARACIABA</t>
  </si>
  <si>
    <t>ASSOCIACAO BENEFICENTE HOSPITAL SAO LUCAS</t>
  </si>
  <si>
    <t>GUARUJA DO SUL</t>
  </si>
  <si>
    <t>HOSPITAL GUARUJA</t>
  </si>
  <si>
    <t>IBICARE</t>
  </si>
  <si>
    <t>CLINICA REVIVER</t>
  </si>
  <si>
    <t>ICARA</t>
  </si>
  <si>
    <t>FUNDACAO SOCIAL HOSPITALAR DE ICARA</t>
  </si>
  <si>
    <t>IMBITUBA</t>
  </si>
  <si>
    <t>HOSPITAL SAO CAMILO</t>
  </si>
  <si>
    <t>IPIRA</t>
  </si>
  <si>
    <t>HOSPITAL PIRATUBA IPIRA</t>
  </si>
  <si>
    <t>IPORA DO OESTE</t>
  </si>
  <si>
    <t>HOSPITAL DE IPORA</t>
  </si>
  <si>
    <t>IPUMIRIM</t>
  </si>
  <si>
    <t>IRANI</t>
  </si>
  <si>
    <t>HOSPITAL SAO JORGE LTDA</t>
  </si>
  <si>
    <t>ITA</t>
  </si>
  <si>
    <t>HOSPITAL SAO PEDRO</t>
  </si>
  <si>
    <t>ITAPIRANGA</t>
  </si>
  <si>
    <t>SOCIEDADE HOSPITALAR ITAPIRANGA</t>
  </si>
  <si>
    <t>ITUPORANGA</t>
  </si>
  <si>
    <t>HOSPITAL BOM JESUS</t>
  </si>
  <si>
    <t>JACINTO MACHADO</t>
  </si>
  <si>
    <t>HOSPITAL SAO ROQUE</t>
  </si>
  <si>
    <t>JAGUARUNA</t>
  </si>
  <si>
    <t>HOSPITAL DE CARIDADE DE JAGUARUNA</t>
  </si>
  <si>
    <t>JOACABA</t>
  </si>
  <si>
    <t>HOSPITAL UNIVERSITARIO SANTA TEREZINHA</t>
  </si>
  <si>
    <t>LEBON REGIS</t>
  </si>
  <si>
    <t>HOSPITAL E MATERNIDADE SANTO ANTONIO</t>
  </si>
  <si>
    <t>LINDOIA DO SUL</t>
  </si>
  <si>
    <t>HOSPITAL IZOLDE HUBNER DALMORA</t>
  </si>
  <si>
    <t>LUZERNA</t>
  </si>
  <si>
    <t>HOSPITAL SAO ROQUE DE LUZERNA</t>
  </si>
  <si>
    <t>MAFRA</t>
  </si>
  <si>
    <t>HOSPITAL SAO VICENTE DE PAULO</t>
  </si>
  <si>
    <t>MARAVILHA</t>
  </si>
  <si>
    <t>HOSPITAL SAO JOSE DE MARAVILHA</t>
  </si>
  <si>
    <t>MELEIRO</t>
  </si>
  <si>
    <t>HOSPITAL SAO JUDAS TADEU</t>
  </si>
  <si>
    <t>MODELO</t>
  </si>
  <si>
    <t>HOSPITAL DE MODELO</t>
  </si>
  <si>
    <t>MONDAI</t>
  </si>
  <si>
    <t>HOSPITAL MONDAI</t>
  </si>
  <si>
    <t>MONTE CASTELO</t>
  </si>
  <si>
    <t>SOCIEDADE HOSP COMUN PE CLEMENTE KAMPMANN</t>
  </si>
  <si>
    <t>MORRO DA FUMACA</t>
  </si>
  <si>
    <t>HOSPITAL DE CARIDADE SAO ROQUE</t>
  </si>
  <si>
    <t>NOVA ERECHIM</t>
  </si>
  <si>
    <t>HOSPITAL NOVA ERECHIM</t>
  </si>
  <si>
    <t>NOVA VENEZA</t>
  </si>
  <si>
    <t>CIVITAS HOSPITAL SAO MARCOS NOVA VENEZA</t>
  </si>
  <si>
    <t>OTACILIO COSTA</t>
  </si>
  <si>
    <t>HOSPITAL SANTA CLARA</t>
  </si>
  <si>
    <t>PALMA SOLA</t>
  </si>
  <si>
    <t>HOSPITAL PALMA SOLA</t>
  </si>
  <si>
    <t>PALMITOS</t>
  </si>
  <si>
    <t>HOSPITAL PALMITOS</t>
  </si>
  <si>
    <t>PAPANDUVA</t>
  </si>
  <si>
    <t>PENHA</t>
  </si>
  <si>
    <t>HOSPITAL DE PENHA</t>
  </si>
  <si>
    <t>PERITIBA</t>
  </si>
  <si>
    <t>ASSOCIACAO BENEFICENTE HOSPITALAR SAO CAMILO PERITIBA</t>
  </si>
  <si>
    <t>PETROLANDIA</t>
  </si>
  <si>
    <t>FUNDACAO MEDICO SOCIAL RURAL DE SANTA CATARINA</t>
  </si>
  <si>
    <t>PINHALZINHO</t>
  </si>
  <si>
    <t>HOSPITAL DE PINHALZINHO</t>
  </si>
  <si>
    <t>POMERODE</t>
  </si>
  <si>
    <t>HOSPITAL E MATERNIDADE RIO DO TESTO</t>
  </si>
  <si>
    <t>PONTE ALTA</t>
  </si>
  <si>
    <t>FUNDACAO MEDICO SOCIAL RURAL DE PONTE ALTA</t>
  </si>
  <si>
    <t>PONTE SERRADA</t>
  </si>
  <si>
    <t>HOSPITAL SANTA LUZIA DE DEOLINDO JOSE BAGGIO</t>
  </si>
  <si>
    <t>PORTO UNIAO</t>
  </si>
  <si>
    <t>HOSPITAL DE CARIDADE SAO BRAZ</t>
  </si>
  <si>
    <t>POUSO REDONDO</t>
  </si>
  <si>
    <t>HOSPITAL DE POUSO REDONDO</t>
  </si>
  <si>
    <t>PRAIA GRANDE</t>
  </si>
  <si>
    <t>HOSPITAL NOSSA SENHORA DE FATIMA</t>
  </si>
  <si>
    <t>PRESIDENTE GETULIO</t>
  </si>
  <si>
    <t>HOSPITAL E MATERNIDADE MARIA AUXILIADORA</t>
  </si>
  <si>
    <t>RIO DO CAMPO</t>
  </si>
  <si>
    <t>SOCIEDADE CULTURAL E BENEFICENTE SAO JOSE</t>
  </si>
  <si>
    <t>RIO DOS CEDROS</t>
  </si>
  <si>
    <t>HOSPITAL DOM BOSCO RIO DOS CEDROS SC</t>
  </si>
  <si>
    <t>RIO FORTUNA</t>
  </si>
  <si>
    <t>HOSPITAL DE RIO FORTUNA</t>
  </si>
  <si>
    <t>SALETE</t>
  </si>
  <si>
    <t>HOSPITAL E MATERNIDADE SANTA TEREZINHA</t>
  </si>
  <si>
    <t>SALTO VELOSO</t>
  </si>
  <si>
    <t>HOSPITAL SANTA JULIANA</t>
  </si>
  <si>
    <t>SANTA CECILIA</t>
  </si>
  <si>
    <t>HOSPITAL E MATERNIDADE SANTA CECILIA</t>
  </si>
  <si>
    <t>SANTO AMARO DA IMPERATRIZ</t>
  </si>
  <si>
    <t>HOSPITAL SAO FRANCISCO</t>
  </si>
  <si>
    <t>SAO BONIFACIO</t>
  </si>
  <si>
    <t>HOSPITAL DE SAO BONIFACIO</t>
  </si>
  <si>
    <t>SAO CARLOS</t>
  </si>
  <si>
    <t>ASSOCIACAO HOSPITALAR PE JOAO BERTHIER</t>
  </si>
  <si>
    <t>SAO JOAO DO OESTE</t>
  </si>
  <si>
    <t>HOSPITAL SANTA CASA RURAL</t>
  </si>
  <si>
    <t>SAO JOAQUIM</t>
  </si>
  <si>
    <t>HOSPITAL DE CARIDADE CORACAO DE JESUS</t>
  </si>
  <si>
    <t>SAO JOSE DO CEDRO</t>
  </si>
  <si>
    <t>HOSPITAL CEDRO</t>
  </si>
  <si>
    <t>SAO LOURENCO DO OESTE</t>
  </si>
  <si>
    <t>HOSPITAL DA FUNDACAO</t>
  </si>
  <si>
    <t>SAO MARTINHO</t>
  </si>
  <si>
    <t>FUNDACAO MEDICO SOCIAL RURAL DE SAO MARTINHO</t>
  </si>
  <si>
    <t>SAUDADES</t>
  </si>
  <si>
    <t>HOSPITAL SAUDADES</t>
  </si>
  <si>
    <t>SOMBRIO</t>
  </si>
  <si>
    <t>HOSPITAL DOM JOAQUIM IMAS</t>
  </si>
  <si>
    <t>TAIO</t>
  </si>
  <si>
    <t>HOSPITAL E MATERNIDADE DONA LISETTE</t>
  </si>
  <si>
    <t>TIJUCAS</t>
  </si>
  <si>
    <t>HOSPITAL SAO JOSE E MATERNIDADE CHIQUINHA GALLOTTI</t>
  </si>
  <si>
    <t>TIMBE DO SUL</t>
  </si>
  <si>
    <t>HOSPITAL SANTO ANTONIO IMAS</t>
  </si>
  <si>
    <t>TIMBO</t>
  </si>
  <si>
    <t>HOSPITAL E MATERNIDADE OASE</t>
  </si>
  <si>
    <t>TREZE DE MAIO</t>
  </si>
  <si>
    <t>TROMBUDO CENTRAL</t>
  </si>
  <si>
    <t>HOSPITAL TROMBUDO CENTRAL</t>
  </si>
  <si>
    <t>TUBARAO</t>
  </si>
  <si>
    <t>HOSPITAL NOSSA SENHORA DA CONCEICAO</t>
  </si>
  <si>
    <t>TUNAPOLIS</t>
  </si>
  <si>
    <t>HOSPITAL DE TUNAPOLIS</t>
  </si>
  <si>
    <t>TURVO</t>
  </si>
  <si>
    <t>HSS HOSPITAL SAO SEBASTIAO</t>
  </si>
  <si>
    <t>URUBICI</t>
  </si>
  <si>
    <t>HOSPITAL SAO JOSE DE URUBICI</t>
  </si>
  <si>
    <t>VARGEAO</t>
  </si>
  <si>
    <t>ASSOCIACAO HOSPITALAR DE VARGEAO</t>
  </si>
  <si>
    <t>VIDAL RAMOS</t>
  </si>
  <si>
    <t>HOSPITAL VIDAL RAMOS</t>
  </si>
  <si>
    <t>VIDEIRA</t>
  </si>
  <si>
    <t>HOSPITAL SALVATORIANO DIVINO SALVADOR</t>
  </si>
  <si>
    <t>XANXERE</t>
  </si>
  <si>
    <t>HOSPITAL REGIONAL SAO PAULO ASSEC</t>
  </si>
  <si>
    <t>XAVANTINA</t>
  </si>
  <si>
    <t>HOSPITAL SAO LUCAS</t>
  </si>
  <si>
    <t>XAXIM</t>
  </si>
  <si>
    <t>HOSPITAL FREI BRUNO</t>
  </si>
  <si>
    <t>ARARANGUA</t>
  </si>
  <si>
    <t>GE/SES</t>
  </si>
  <si>
    <t>IMAS HOSPITAL REGIONAL DE ARARANGUA DEPUTADO AFFONSO GUIZZO</t>
  </si>
  <si>
    <t>HOSPITAL MATERNO INFANTIL SANTA CATARINA</t>
  </si>
  <si>
    <t>MATERNIDADE CARMELA DUTRA</t>
  </si>
  <si>
    <t>HOSPITAL DE FLORIANOPOLIS</t>
  </si>
  <si>
    <t>CEPONSC</t>
  </si>
  <si>
    <t>HOSPITAL NEREU RAMOS</t>
  </si>
  <si>
    <t>HOSPITAL GOVERNADOR CELSO RAMOS</t>
  </si>
  <si>
    <t>HOSPITAL INFANTIL JOANA DE GUSMAO</t>
  </si>
  <si>
    <t>IBIRAMA</t>
  </si>
  <si>
    <t>HOSPITAL DR WALDOMIRO COLAUTTI</t>
  </si>
  <si>
    <t>JOINVILLE</t>
  </si>
  <si>
    <t>HOSPITAL REGIONAL HANS DIETER SCHMIDT</t>
  </si>
  <si>
    <t>MATERNIDADE DARCY VARGAS</t>
  </si>
  <si>
    <t>HOSPITAL INFANTIL DR JESER AMARANTE FARIA</t>
  </si>
  <si>
    <t>LAGES</t>
  </si>
  <si>
    <t>HOSPITAL GERAL E MATERNIDADE TEREZA RAMOS</t>
  </si>
  <si>
    <t>MATERNIDADE DONA CATARINA KUSS</t>
  </si>
  <si>
    <t>SAO JOSE</t>
  </si>
  <si>
    <t>ICSC</t>
  </si>
  <si>
    <t>INSTITUTO DE PSIQUIATRIA IPQ</t>
  </si>
  <si>
    <t>CENTRO DE CONVIVENCIA SANTANA</t>
  </si>
  <si>
    <t>HOSPITAL REGIONAL DE SAO JOSE DRHOMERO MIRANDA GOMES</t>
  </si>
  <si>
    <t>SAO MIGUEL DO OESTE</t>
  </si>
  <si>
    <t>HOSPITAL REGIONAL TEREZINHA GAIO BASSO</t>
  </si>
  <si>
    <t>SAO PEDRO DE ALCANTARA</t>
  </si>
  <si>
    <t>HOSPITAL SANTA TERESA</t>
  </si>
  <si>
    <t>BALNEARIO CAMBORIU</t>
  </si>
  <si>
    <t>GM</t>
  </si>
  <si>
    <t>HOSPITAL MUNICIPAL RUTH CARDOSO</t>
  </si>
  <si>
    <t>BIGUACU</t>
  </si>
  <si>
    <t>HOSPITAL REGIONAL HELMUTH NASS</t>
  </si>
  <si>
    <t>BLUMENAU</t>
  </si>
  <si>
    <t>HOSPITAL MISERICORDIA</t>
  </si>
  <si>
    <t>HOSPITAL SANTA ISABEL</t>
  </si>
  <si>
    <t>HOSPITAL SANTO ANTONIO</t>
  </si>
  <si>
    <t>BRUSQUE</t>
  </si>
  <si>
    <t>HOSPITAL AZAMBUJA</t>
  </si>
  <si>
    <t>ASSOCIACAO HOSPITAL E MATERNIDADE DOM JOAQUIM</t>
  </si>
  <si>
    <t>CAMBORIU</t>
  </si>
  <si>
    <t>HOSPITAL CIRURGICO CAMBORIU</t>
  </si>
  <si>
    <t>CANELINHA</t>
  </si>
  <si>
    <t>FUNDACAO HOSPITALAR MUNICIPAL DE CANELINHA</t>
  </si>
  <si>
    <t>CANOINHAS</t>
  </si>
  <si>
    <t>HOSPITAL SANTA CRUZ DE CANOINHAS</t>
  </si>
  <si>
    <t>HOSPITAL DA CRIANCA AUGUSTA MULLER BOHNER</t>
  </si>
  <si>
    <t>CONCORDIA</t>
  </si>
  <si>
    <t>CORREIA PINTO</t>
  </si>
  <si>
    <t>HOSPITAL FAUSTINO RISCAROLLI</t>
  </si>
  <si>
    <t>DIONISIO CERQUEIRA</t>
  </si>
  <si>
    <t>INSTITUTO SANTE HOSPITAL DE DIONISIO CERQUEIRA</t>
  </si>
  <si>
    <t>IMPERIAL HOSPITAL DE CARIDADE</t>
  </si>
  <si>
    <t>HOF HOSPITAL DE OLHOS DE FLORIANOPOLIS</t>
  </si>
  <si>
    <t>HOSPITAL E MATERNIDADE DR CARLOS CORREA</t>
  </si>
  <si>
    <t>GASPAR</t>
  </si>
  <si>
    <t>HOSPITAL DE GASPAR</t>
  </si>
  <si>
    <t>GUARAMIRIM</t>
  </si>
  <si>
    <t>HOSPITAL SANTO ANTONIO GUARAMIRIM</t>
  </si>
  <si>
    <t>IMBUIA</t>
  </si>
  <si>
    <t>FUNDACAO HOSPITALAR DE IMBUIA</t>
  </si>
  <si>
    <t>INDAIAL</t>
  </si>
  <si>
    <t>HOSPITAL BEATRIZ RAMOS</t>
  </si>
  <si>
    <t>IRINEOPOLIS</t>
  </si>
  <si>
    <t>HOSPITAL MUNICIPAL BOM JESUS</t>
  </si>
  <si>
    <t>ITAIOPOLIS</t>
  </si>
  <si>
    <t>HOSPITAL SANTO ANTONIO DE ITAIOPOLIS</t>
  </si>
  <si>
    <t>ITAJAI</t>
  </si>
  <si>
    <t>HOSPITAL E MATERNIDADE MARIETA KONDER BORNHAUSEN</t>
  </si>
  <si>
    <t>HOSPITAL UNIVERSITARIO UNIVALI</t>
  </si>
  <si>
    <t>ITAPEMA</t>
  </si>
  <si>
    <t>HOSPITAL MUNICIPAL SANTO ANTONIO</t>
  </si>
  <si>
    <t>JARAGUA DO SUL</t>
  </si>
  <si>
    <t>HOSPITAL E MATERNIDADE JARAGUA</t>
  </si>
  <si>
    <t>HOSPITAL MUNICIPAL SAO JOSE</t>
  </si>
  <si>
    <t>HOSPITAL BETHESDA</t>
  </si>
  <si>
    <t>INSTITUTO DE OLHOS DR CARLO WILLE</t>
  </si>
  <si>
    <t>SOCIEDADE MAE DA DIVINA PROVIDENCIAHOSP N SRA DOS PRAZERES</t>
  </si>
  <si>
    <t>HOSPITAL INFANTIL SEARA DO BEM</t>
  </si>
  <si>
    <t>LAGUNA</t>
  </si>
  <si>
    <t>HOSPITAL DE CARIDADE S B J DOS PASSOS</t>
  </si>
  <si>
    <t>LAURO MULLER</t>
  </si>
  <si>
    <t>FUNDACAO HOSPITALAR HENRIQUE LAGE</t>
  </si>
  <si>
    <t>LUIZ ALVES</t>
  </si>
  <si>
    <t>HOSPITAL HOSCOLA</t>
  </si>
  <si>
    <t>MAJOR VIEIRA</t>
  </si>
  <si>
    <t>HOSPITAL MUNICIPAL SAO LUCAS</t>
  </si>
  <si>
    <t>MASSARANDUBA</t>
  </si>
  <si>
    <t>HOSPITAL JOAO SCHREIBER</t>
  </si>
  <si>
    <t>NAVEGANTES</t>
  </si>
  <si>
    <t>HOSPITAL NOSSA SENHORA DOS NAVEGANTES</t>
  </si>
  <si>
    <t>NOVA TRENTO</t>
  </si>
  <si>
    <t>HOSPITAL NOSSA SENHORA DA IMACULADA CONCEICAO</t>
  </si>
  <si>
    <t>ORLEANS</t>
  </si>
  <si>
    <t>FUNDACAO HOSPITALAR SANTA OTILIA</t>
  </si>
  <si>
    <t>QUILOMBO</t>
  </si>
  <si>
    <t>HOSPITAL SAO BERNARDO</t>
  </si>
  <si>
    <t>RIO DO SUL</t>
  </si>
  <si>
    <t>HOSPITAL SAMARIA</t>
  </si>
  <si>
    <t>HOSPITAL REGIONAL ALTO VALE</t>
  </si>
  <si>
    <t>RIO NEGRINHO</t>
  </si>
  <si>
    <t>HOSPITAL RIO NEGRINHO</t>
  </si>
  <si>
    <t>SAO BENTO DO SUL</t>
  </si>
  <si>
    <t>HOSPITAL E MATERNIDADE SAGRADA FAMILIA</t>
  </si>
  <si>
    <t>SAO FRANCISCO DO SUL</t>
  </si>
  <si>
    <t>HOSPITAL MUNICIPAL NOSSA SENHORA DA GRACA</t>
  </si>
  <si>
    <t>SAO JOAO BATISTA</t>
  </si>
  <si>
    <t>HOSPITAL MONSENHOR JOSE LOCKS DE SAO JOAO BATISTA</t>
  </si>
  <si>
    <t>SEARA</t>
  </si>
  <si>
    <t>HOSPITAL SAO ROQUE DE SEARA</t>
  </si>
  <si>
    <t>TRES BARRAS</t>
  </si>
  <si>
    <t>HOSPITAL FELIX DA COSTA GOMES</t>
  </si>
  <si>
    <t>URUSSANGA</t>
  </si>
  <si>
    <t>HOSPITAL NOSSA SENHORA DA CONCEICAO HNSC</t>
  </si>
  <si>
    <t>VITOR MEIRELES</t>
  </si>
  <si>
    <t>ASSOCIACAO HOSPITALAR ANGELINA MENEGHELLI</t>
  </si>
</sst>
</file>

<file path=xl/styles.xml><?xml version="1.0" encoding="utf-8"?>
<styleSheet xmlns="http://schemas.openxmlformats.org/spreadsheetml/2006/main">
  <numFmts count="7">
    <numFmt numFmtId="176" formatCode="_-&quot;R$&quot;* #,##0.00_-;\-&quot;R$&quot;* #,##0.00_-;_-&quot;R$&quot;* &quot;-&quot;??_-;_-@_-"/>
    <numFmt numFmtId="177" formatCode="&quot;R$&quot;#,##0.00;[Red]\-&quot;R$&quot;#,##0.00"/>
    <numFmt numFmtId="178" formatCode="_-* #,##0_-;\-* #,##0_-;_-* &quot;-&quot;_-;_-@_-"/>
    <numFmt numFmtId="179" formatCode="_(* #,##0.00_);_(* \(#,##0.00\);_(* &quot;-&quot;??_);_(@_)"/>
    <numFmt numFmtId="180" formatCode="_-* #,##0.00_-;\-* #,##0.00_-;_-* &quot;-&quot;??_-;_-@_-"/>
    <numFmt numFmtId="181" formatCode="_-&quot;R$&quot;\ * #,##0_-;\-&quot;R$&quot;\ * #,##0_-;_-&quot;R$&quot;\ * &quot;-&quot;_-;_-@_-"/>
    <numFmt numFmtId="182" formatCode="_(* #,##0_);_(* \(#,##0\);_(* &quot;-&quot;??_);_(@_)"/>
  </numFmts>
  <fonts count="27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0"/>
      <color theme="1"/>
      <name val="Calibri"/>
      <charset val="134"/>
      <scheme val="minor"/>
    </font>
    <font>
      <sz val="10"/>
      <name val="Arial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180" fontId="0" fillId="0" borderId="0" applyFont="0" applyFill="0" applyBorder="0" applyAlignment="0" applyProtection="0"/>
    <xf numFmtId="178" fontId="7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2" fillId="12" borderId="27" applyNumberFormat="0" applyAlignment="0" applyProtection="0">
      <alignment vertical="center"/>
    </xf>
    <xf numFmtId="181" fontId="7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6" borderId="30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27" borderId="31" applyNumberFormat="0" applyAlignment="0" applyProtection="0">
      <alignment vertical="center"/>
    </xf>
    <xf numFmtId="0" fontId="23" fillId="28" borderId="34" applyNumberFormat="0" applyAlignment="0" applyProtection="0">
      <alignment vertical="center"/>
    </xf>
    <xf numFmtId="0" fontId="24" fillId="28" borderId="31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179" fontId="8" fillId="0" borderId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111">
    <xf numFmtId="0" fontId="0" fillId="0" borderId="0" xfId="0"/>
    <xf numFmtId="0" fontId="0" fillId="0" borderId="0" xfId="0" applyFont="1" applyFill="1"/>
    <xf numFmtId="0" fontId="0" fillId="0" borderId="0" xfId="0" applyFont="1" applyFill="1"/>
    <xf numFmtId="0" fontId="0" fillId="0" borderId="0" xfId="0" applyFont="1" applyFill="1"/>
    <xf numFmtId="0" fontId="0" fillId="0" borderId="0" xfId="0" applyFont="1"/>
    <xf numFmtId="0" fontId="0" fillId="0" borderId="0" xfId="0" applyFont="1" applyAlignment="1">
      <alignment horizontal="center"/>
    </xf>
    <xf numFmtId="3" fontId="0" fillId="0" borderId="0" xfId="0" applyNumberFormat="1" applyFont="1"/>
    <xf numFmtId="176" fontId="0" fillId="0" borderId="0" xfId="0" applyNumberFormat="1" applyFont="1"/>
    <xf numFmtId="0" fontId="1" fillId="0" borderId="0" xfId="0" applyFont="1" applyFill="1"/>
    <xf numFmtId="0" fontId="0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3" borderId="0" xfId="0" applyFont="1" applyFill="1" applyAlignment="1">
      <alignment vertical="center"/>
    </xf>
    <xf numFmtId="182" fontId="3" fillId="4" borderId="5" xfId="1" applyNumberFormat="1" applyFont="1" applyFill="1" applyBorder="1" applyAlignment="1">
      <alignment horizontal="center" vertical="center"/>
    </xf>
    <xf numFmtId="182" fontId="3" fillId="4" borderId="6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82" fontId="3" fillId="4" borderId="7" xfId="1" applyNumberFormat="1" applyFont="1" applyFill="1" applyBorder="1" applyAlignment="1">
      <alignment horizontal="center" vertical="center"/>
    </xf>
    <xf numFmtId="180" fontId="3" fillId="4" borderId="7" xfId="1" applyFont="1" applyFill="1" applyBorder="1" applyAlignment="1">
      <alignment horizontal="center" vertical="center"/>
    </xf>
    <xf numFmtId="0" fontId="0" fillId="0" borderId="9" xfId="0" applyFont="1" applyBorder="1"/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0" xfId="0" applyFont="1" applyBorder="1"/>
    <xf numFmtId="182" fontId="0" fillId="3" borderId="12" xfId="1" applyNumberFormat="1" applyFont="1" applyFill="1" applyBorder="1" applyAlignment="1">
      <alignment vertical="center"/>
    </xf>
    <xf numFmtId="176" fontId="0" fillId="3" borderId="12" xfId="9" applyFont="1" applyFill="1" applyBorder="1" applyAlignment="1">
      <alignment vertical="center"/>
    </xf>
    <xf numFmtId="0" fontId="0" fillId="0" borderId="13" xfId="0" applyFont="1" applyBorder="1"/>
    <xf numFmtId="0" fontId="0" fillId="0" borderId="1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/>
    <xf numFmtId="0" fontId="0" fillId="0" borderId="13" xfId="0" applyFont="1" applyFill="1" applyBorder="1"/>
    <xf numFmtId="0" fontId="0" fillId="0" borderId="12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12" xfId="0" applyFont="1" applyFill="1" applyBorder="1"/>
    <xf numFmtId="0" fontId="0" fillId="0" borderId="0" xfId="0" applyFont="1" applyFill="1" applyAlignment="1">
      <alignment vertical="center"/>
    </xf>
    <xf numFmtId="182" fontId="0" fillId="0" borderId="12" xfId="1" applyNumberFormat="1" applyFont="1" applyFill="1" applyBorder="1" applyAlignment="1">
      <alignment vertical="center"/>
    </xf>
    <xf numFmtId="176" fontId="0" fillId="0" borderId="12" xfId="1" applyNumberFormat="1" applyFont="1" applyFill="1" applyBorder="1" applyAlignment="1">
      <alignment vertical="center"/>
    </xf>
    <xf numFmtId="0" fontId="0" fillId="0" borderId="13" xfId="0" applyFont="1" applyFill="1" applyBorder="1"/>
    <xf numFmtId="0" fontId="0" fillId="0" borderId="12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12" xfId="0" applyFont="1" applyFill="1" applyBorder="1"/>
    <xf numFmtId="176" fontId="0" fillId="0" borderId="12" xfId="9" applyFont="1" applyFill="1" applyBorder="1" applyAlignment="1">
      <alignment vertical="center"/>
    </xf>
    <xf numFmtId="0" fontId="0" fillId="0" borderId="13" xfId="0" applyFont="1" applyFill="1" applyBorder="1"/>
    <xf numFmtId="0" fontId="0" fillId="0" borderId="12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12" xfId="0" applyFont="1" applyFill="1" applyBorder="1"/>
    <xf numFmtId="0" fontId="0" fillId="0" borderId="0" xfId="0" applyFont="1" applyFill="1" applyAlignment="1">
      <alignment vertical="center"/>
    </xf>
    <xf numFmtId="182" fontId="0" fillId="0" borderId="12" xfId="1" applyNumberFormat="1" applyFont="1" applyFill="1" applyBorder="1" applyAlignment="1">
      <alignment vertical="center"/>
    </xf>
    <xf numFmtId="176" fontId="0" fillId="0" borderId="12" xfId="9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0" borderId="0" xfId="0" applyFont="1"/>
    <xf numFmtId="3" fontId="1" fillId="4" borderId="5" xfId="0" applyNumberFormat="1" applyFont="1" applyFill="1" applyBorder="1" applyAlignment="1">
      <alignment horizontal="center"/>
    </xf>
    <xf numFmtId="3" fontId="1" fillId="4" borderId="6" xfId="0" applyNumberFormat="1" applyFont="1" applyFill="1" applyBorder="1" applyAlignment="1">
      <alignment horizontal="center"/>
    </xf>
    <xf numFmtId="3" fontId="1" fillId="4" borderId="7" xfId="0" applyNumberFormat="1" applyFont="1" applyFill="1" applyBorder="1" applyAlignment="1">
      <alignment horizontal="center"/>
    </xf>
    <xf numFmtId="176" fontId="1" fillId="4" borderId="16" xfId="0" applyNumberFormat="1" applyFont="1" applyFill="1" applyBorder="1" applyAlignment="1">
      <alignment horizontal="center"/>
    </xf>
    <xf numFmtId="3" fontId="0" fillId="0" borderId="17" xfId="0" applyNumberFormat="1" applyFont="1" applyBorder="1"/>
    <xf numFmtId="176" fontId="0" fillId="0" borderId="18" xfId="0" applyNumberFormat="1" applyFont="1" applyBorder="1"/>
    <xf numFmtId="3" fontId="0" fillId="0" borderId="12" xfId="0" applyNumberFormat="1" applyFont="1" applyFill="1" applyBorder="1"/>
    <xf numFmtId="176" fontId="0" fillId="0" borderId="19" xfId="0" applyNumberFormat="1" applyFont="1" applyFill="1" applyBorder="1"/>
    <xf numFmtId="3" fontId="0" fillId="0" borderId="17" xfId="0" applyNumberFormat="1" applyFont="1" applyFill="1" applyBorder="1"/>
    <xf numFmtId="176" fontId="0" fillId="0" borderId="18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0" fontId="0" fillId="0" borderId="20" xfId="0" applyFont="1" applyBorder="1"/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1" xfId="0" applyFont="1" applyBorder="1"/>
    <xf numFmtId="182" fontId="0" fillId="3" borderId="23" xfId="1" applyNumberFormat="1" applyFont="1" applyFill="1" applyBorder="1" applyAlignment="1">
      <alignment vertical="center"/>
    </xf>
    <xf numFmtId="176" fontId="0" fillId="3" borderId="23" xfId="9" applyFont="1" applyFill="1" applyBorder="1" applyAlignment="1">
      <alignment vertical="center"/>
    </xf>
    <xf numFmtId="182" fontId="3" fillId="4" borderId="7" xfId="1" applyNumberFormat="1" applyFont="1" applyFill="1" applyBorder="1" applyAlignment="1">
      <alignment vertical="center"/>
    </xf>
    <xf numFmtId="176" fontId="3" fillId="4" borderId="7" xfId="9" applyFont="1" applyFill="1" applyBorder="1" applyAlignment="1">
      <alignment vertical="center"/>
    </xf>
    <xf numFmtId="182" fontId="0" fillId="3" borderId="4" xfId="1" applyNumberFormat="1" applyFont="1" applyFill="1" applyBorder="1" applyAlignment="1">
      <alignment vertical="center"/>
    </xf>
    <xf numFmtId="180" fontId="0" fillId="3" borderId="4" xfId="1" applyFont="1" applyFill="1" applyBorder="1" applyAlignment="1">
      <alignment vertical="center"/>
    </xf>
    <xf numFmtId="0" fontId="1" fillId="4" borderId="1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182" fontId="0" fillId="3" borderId="17" xfId="1" applyNumberFormat="1" applyFont="1" applyFill="1" applyBorder="1" applyAlignment="1">
      <alignment vertical="center"/>
    </xf>
    <xf numFmtId="176" fontId="0" fillId="3" borderId="17" xfId="1" applyNumberFormat="1" applyFont="1" applyFill="1" applyBorder="1" applyAlignment="1">
      <alignment vertical="center"/>
    </xf>
    <xf numFmtId="176" fontId="0" fillId="0" borderId="12" xfId="1" applyNumberFormat="1" applyFont="1" applyFill="1" applyBorder="1" applyAlignment="1">
      <alignment vertical="center"/>
    </xf>
    <xf numFmtId="176" fontId="0" fillId="3" borderId="12" xfId="1" applyNumberFormat="1" applyFont="1" applyFill="1" applyBorder="1" applyAlignment="1">
      <alignment vertical="center"/>
    </xf>
    <xf numFmtId="3" fontId="1" fillId="4" borderId="7" xfId="0" applyNumberFormat="1" applyFont="1" applyFill="1" applyBorder="1"/>
    <xf numFmtId="176" fontId="1" fillId="4" borderId="6" xfId="0" applyNumberFormat="1" applyFont="1" applyFill="1" applyBorder="1"/>
    <xf numFmtId="3" fontId="1" fillId="0" borderId="0" xfId="0" applyNumberFormat="1" applyFont="1" applyFill="1" applyBorder="1"/>
    <xf numFmtId="176" fontId="1" fillId="0" borderId="0" xfId="0" applyNumberFormat="1" applyFont="1" applyFill="1" applyBorder="1"/>
    <xf numFmtId="3" fontId="0" fillId="0" borderId="10" xfId="0" applyNumberFormat="1" applyFont="1" applyBorder="1"/>
    <xf numFmtId="176" fontId="0" fillId="0" borderId="25" xfId="0" applyNumberFormat="1" applyFont="1" applyBorder="1"/>
    <xf numFmtId="3" fontId="0" fillId="0" borderId="12" xfId="0" applyNumberFormat="1" applyFont="1" applyFill="1" applyBorder="1"/>
    <xf numFmtId="176" fontId="0" fillId="0" borderId="19" xfId="0" applyNumberFormat="1" applyFont="1" applyFill="1" applyBorder="1"/>
    <xf numFmtId="3" fontId="0" fillId="0" borderId="12" xfId="0" applyNumberFormat="1" applyFont="1" applyBorder="1"/>
    <xf numFmtId="176" fontId="0" fillId="0" borderId="19" xfId="0" applyNumberFormat="1" applyFont="1" applyBorder="1"/>
    <xf numFmtId="182" fontId="0" fillId="0" borderId="0" xfId="0" applyNumberFormat="1" applyFont="1"/>
    <xf numFmtId="176" fontId="3" fillId="4" borderId="7" xfId="1" applyNumberFormat="1" applyFont="1" applyFill="1" applyBorder="1" applyAlignment="1">
      <alignment vertical="center"/>
    </xf>
    <xf numFmtId="176" fontId="0" fillId="3" borderId="23" xfId="1" applyNumberFormat="1" applyFont="1" applyFill="1" applyBorder="1" applyAlignment="1">
      <alignment vertical="center"/>
    </xf>
    <xf numFmtId="3" fontId="0" fillId="0" borderId="23" xfId="0" applyNumberFormat="1" applyFont="1" applyBorder="1"/>
    <xf numFmtId="176" fontId="0" fillId="0" borderId="26" xfId="0" applyNumberFormat="1" applyFont="1" applyBorder="1"/>
    <xf numFmtId="177" fontId="1" fillId="4" borderId="6" xfId="0" applyNumberFormat="1" applyFont="1" applyFill="1" applyBorder="1"/>
    <xf numFmtId="0" fontId="1" fillId="0" borderId="0" xfId="0" applyFont="1"/>
    <xf numFmtId="182" fontId="3" fillId="4" borderId="7" xfId="1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3" fontId="1" fillId="4" borderId="7" xfId="0" applyNumberFormat="1" applyFont="1" applyFill="1" applyBorder="1" applyAlignment="1">
      <alignment vertical="center"/>
    </xf>
    <xf numFmtId="176" fontId="1" fillId="4" borderId="6" xfId="0" applyNumberFormat="1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</cellXfs>
  <cellStyles count="50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Separador de milhares 2 2" xfId="44"/>
    <cellStyle name="20% - Ênfase 4" xfId="45" builtinId="42"/>
    <cellStyle name="60% - Ênfase 4" xfId="46" builtinId="44"/>
    <cellStyle name="40% - Ênfase 5" xfId="47" builtinId="47"/>
    <cellStyle name="60% - Ênfase 5" xfId="48" builtinId="48"/>
    <cellStyle name="60% - Ênfase 6" xfId="49" builtinId="52"/>
  </cellStyles>
  <tableStyles count="0" defaultTableStyle="TableStyleMedium2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B1:AD194"/>
  <sheetViews>
    <sheetView tabSelected="1" zoomScale="70" zoomScaleNormal="70" workbookViewId="0">
      <selection activeCell="W192" sqref="W192"/>
    </sheetView>
  </sheetViews>
  <sheetFormatPr defaultColWidth="9" defaultRowHeight="15"/>
  <cols>
    <col min="1" max="1" width="1.33333333333333" style="4" customWidth="1"/>
    <col min="2" max="2" width="28" style="4" customWidth="1"/>
    <col min="3" max="3" width="8.1047619047619" style="5" customWidth="1"/>
    <col min="4" max="4" width="10.1047619047619" style="5" customWidth="1"/>
    <col min="5" max="5" width="62.2190476190476" style="4" customWidth="1"/>
    <col min="6" max="6" width="1.1047619047619" style="4" customWidth="1"/>
    <col min="7" max="7" width="8.1047619047619" style="4" customWidth="1"/>
    <col min="8" max="8" width="17.3333333333333" style="4" customWidth="1"/>
    <col min="9" max="9" width="1.1047619047619" style="4" customWidth="1"/>
    <col min="10" max="10" width="8.1047619047619" style="4" customWidth="1"/>
    <col min="11" max="11" width="17.3333333333333" style="4" customWidth="1"/>
    <col min="12" max="12" width="0.885714285714286" style="4" customWidth="1"/>
    <col min="13" max="13" width="8.1047619047619" style="6" customWidth="1"/>
    <col min="14" max="14" width="18.4380952380952" style="7" customWidth="1"/>
    <col min="15" max="15" width="0.885714285714286" style="4" customWidth="1"/>
    <col min="16" max="16" width="8.1047619047619" style="6" customWidth="1"/>
    <col min="17" max="17" width="18.4380952380952" style="7" customWidth="1"/>
    <col min="18" max="18" width="0.885714285714286" style="4" customWidth="1"/>
    <col min="19" max="19" width="8.1047619047619" style="6" customWidth="1"/>
    <col min="20" max="20" width="18.4380952380952" style="7" customWidth="1"/>
    <col min="21" max="21" width="0.885714285714286" style="4" customWidth="1"/>
    <col min="22" max="22" width="8.1047619047619" style="6" customWidth="1"/>
    <col min="23" max="23" width="18.4380952380952" style="7" customWidth="1"/>
    <col min="24" max="24" width="0.885714285714286" style="4" customWidth="1"/>
    <col min="25" max="25" width="8.88571428571429" style="4"/>
    <col min="26" max="26" width="9.78095238095238" style="4" customWidth="1"/>
    <col min="27" max="27" width="16" style="4" customWidth="1"/>
    <col min="28" max="28" width="2" style="4" customWidth="1"/>
    <col min="29" max="29" width="12.2190476190476" style="4" customWidth="1"/>
    <col min="30" max="30" width="16" style="4" customWidth="1"/>
    <col min="31" max="16384" width="8.88571428571429" style="4"/>
  </cols>
  <sheetData>
    <row r="1" ht="19.8" customHeight="1" spans="19:23">
      <c r="S1" s="66" t="s">
        <v>0</v>
      </c>
      <c r="T1" s="67"/>
      <c r="U1" s="67"/>
      <c r="V1" s="67"/>
      <c r="W1" s="68"/>
    </row>
    <row r="2" ht="19.8" customHeight="1" spans="19:23">
      <c r="S2" s="69" t="s">
        <v>1</v>
      </c>
      <c r="T2" s="70"/>
      <c r="U2" s="70"/>
      <c r="V2" s="70"/>
      <c r="W2" s="71"/>
    </row>
    <row r="3" ht="6.6" customHeight="1"/>
    <row r="4" ht="19.2" customHeight="1" spans="2:23">
      <c r="B4" s="8"/>
      <c r="C4" s="9"/>
      <c r="D4" s="9"/>
      <c r="E4" s="3"/>
      <c r="G4" s="10" t="s">
        <v>2</v>
      </c>
      <c r="H4" s="11"/>
      <c r="I4" s="11"/>
      <c r="J4" s="11"/>
      <c r="K4" s="53"/>
      <c r="M4" s="10" t="s">
        <v>3</v>
      </c>
      <c r="N4" s="11"/>
      <c r="O4" s="11"/>
      <c r="P4" s="11"/>
      <c r="Q4" s="53"/>
      <c r="S4" s="10" t="s">
        <v>3</v>
      </c>
      <c r="T4" s="11"/>
      <c r="U4" s="11"/>
      <c r="V4" s="11"/>
      <c r="W4" s="53"/>
    </row>
    <row r="5" ht="19.2" customHeight="1" spans="2:23">
      <c r="B5" s="8"/>
      <c r="C5" s="9"/>
      <c r="D5" s="9"/>
      <c r="E5" s="3"/>
      <c r="G5" s="12" t="s">
        <v>4</v>
      </c>
      <c r="H5" s="13"/>
      <c r="I5" s="13"/>
      <c r="J5" s="13"/>
      <c r="K5" s="54"/>
      <c r="M5" s="12" t="s">
        <v>5</v>
      </c>
      <c r="N5" s="13"/>
      <c r="O5" s="13"/>
      <c r="P5" s="13"/>
      <c r="Q5" s="54"/>
      <c r="S5" s="12"/>
      <c r="T5" s="13"/>
      <c r="U5" s="13"/>
      <c r="V5" s="13"/>
      <c r="W5" s="54"/>
    </row>
    <row r="6" ht="6.6" customHeight="1" spans="14:20">
      <c r="N6" s="55">
        <v>0.5216827</v>
      </c>
      <c r="T6" s="4"/>
    </row>
    <row r="7" ht="15.75" spans="2:24">
      <c r="B7" s="14"/>
      <c r="C7" s="15"/>
      <c r="D7" s="15"/>
      <c r="E7" s="14"/>
      <c r="F7" s="16"/>
      <c r="G7" s="17" t="s">
        <v>6</v>
      </c>
      <c r="H7" s="18"/>
      <c r="I7" s="16"/>
      <c r="J7" s="17" t="s">
        <v>7</v>
      </c>
      <c r="K7" s="18"/>
      <c r="M7" s="56" t="s">
        <v>8</v>
      </c>
      <c r="N7" s="57"/>
      <c r="O7" s="5"/>
      <c r="P7" s="56" t="s">
        <v>9</v>
      </c>
      <c r="Q7" s="57"/>
      <c r="R7" s="5"/>
      <c r="S7" s="56" t="s">
        <v>8</v>
      </c>
      <c r="T7" s="57"/>
      <c r="U7" s="5"/>
      <c r="V7" s="56" t="s">
        <v>9</v>
      </c>
      <c r="W7" s="57"/>
      <c r="X7" s="5"/>
    </row>
    <row r="8" ht="15.75" spans="2:24">
      <c r="B8" s="19" t="s">
        <v>10</v>
      </c>
      <c r="C8" s="20" t="s">
        <v>11</v>
      </c>
      <c r="D8" s="21" t="s">
        <v>12</v>
      </c>
      <c r="E8" s="20" t="s">
        <v>13</v>
      </c>
      <c r="F8" s="16"/>
      <c r="G8" s="22" t="s">
        <v>14</v>
      </c>
      <c r="H8" s="23" t="s">
        <v>15</v>
      </c>
      <c r="I8" s="16"/>
      <c r="J8" s="22" t="s">
        <v>14</v>
      </c>
      <c r="K8" s="23" t="s">
        <v>15</v>
      </c>
      <c r="M8" s="58" t="s">
        <v>16</v>
      </c>
      <c r="N8" s="59" t="s">
        <v>17</v>
      </c>
      <c r="O8" s="5"/>
      <c r="P8" s="58" t="s">
        <v>16</v>
      </c>
      <c r="Q8" s="59" t="s">
        <v>17</v>
      </c>
      <c r="R8" s="5"/>
      <c r="S8" s="58" t="s">
        <v>16</v>
      </c>
      <c r="T8" s="59" t="s">
        <v>17</v>
      </c>
      <c r="U8" s="5"/>
      <c r="V8" s="58" t="s">
        <v>16</v>
      </c>
      <c r="W8" s="59" t="s">
        <v>17</v>
      </c>
      <c r="X8" s="5"/>
    </row>
    <row r="9" spans="2:23">
      <c r="B9" s="24" t="s">
        <v>18</v>
      </c>
      <c r="C9" s="25" t="s">
        <v>19</v>
      </c>
      <c r="D9" s="26">
        <v>2410834</v>
      </c>
      <c r="E9" s="27" t="s">
        <v>20</v>
      </c>
      <c r="F9" s="16"/>
      <c r="G9" s="28">
        <v>123.25</v>
      </c>
      <c r="H9" s="29">
        <v>55667.2158333333</v>
      </c>
      <c r="I9" s="16"/>
      <c r="J9" s="28">
        <v>0</v>
      </c>
      <c r="K9" s="29">
        <v>0</v>
      </c>
      <c r="M9" s="60">
        <f>S9-G9</f>
        <v>34.6484259916667</v>
      </c>
      <c r="N9" s="61">
        <f>T9-H9</f>
        <v>39193.1700387278</v>
      </c>
      <c r="P9" s="60">
        <f>V9-J9</f>
        <v>0</v>
      </c>
      <c r="Q9" s="61">
        <f>W9-K9</f>
        <v>0</v>
      </c>
      <c r="S9" s="60">
        <v>157.898425991667</v>
      </c>
      <c r="T9" s="61">
        <v>94860.3858720612</v>
      </c>
      <c r="V9" s="60">
        <v>0</v>
      </c>
      <c r="W9" s="61">
        <v>0</v>
      </c>
    </row>
    <row r="10" spans="2:23">
      <c r="B10" s="30" t="s">
        <v>21</v>
      </c>
      <c r="C10" s="31" t="s">
        <v>19</v>
      </c>
      <c r="D10" s="32">
        <v>2377160</v>
      </c>
      <c r="E10" s="33" t="s">
        <v>22</v>
      </c>
      <c r="F10" s="16"/>
      <c r="G10" s="28">
        <v>29.5833333333333</v>
      </c>
      <c r="H10" s="29">
        <v>15813.6191666667</v>
      </c>
      <c r="I10" s="16"/>
      <c r="J10" s="28">
        <v>0</v>
      </c>
      <c r="K10" s="29">
        <v>0</v>
      </c>
      <c r="M10" s="60">
        <f>S10-G10</f>
        <v>-8.5</v>
      </c>
      <c r="N10" s="61">
        <f>T10-H10</f>
        <v>-6619.34333333333</v>
      </c>
      <c r="P10" s="60">
        <f>V10-J10</f>
        <v>0</v>
      </c>
      <c r="Q10" s="61">
        <f>W10-K10</f>
        <v>0</v>
      </c>
      <c r="S10" s="60">
        <v>21.0833333333333</v>
      </c>
      <c r="T10" s="61">
        <v>9194.27583333333</v>
      </c>
      <c r="V10" s="60">
        <v>0</v>
      </c>
      <c r="W10" s="61">
        <v>0</v>
      </c>
    </row>
    <row r="11" spans="2:23">
      <c r="B11" s="30" t="s">
        <v>23</v>
      </c>
      <c r="C11" s="31" t="s">
        <v>19</v>
      </c>
      <c r="D11" s="32">
        <v>2380188</v>
      </c>
      <c r="E11" s="33" t="s">
        <v>24</v>
      </c>
      <c r="F11" s="16"/>
      <c r="G11" s="28">
        <v>60.1666666666667</v>
      </c>
      <c r="H11" s="29">
        <v>21582.8925</v>
      </c>
      <c r="I11" s="16"/>
      <c r="J11" s="28">
        <v>0</v>
      </c>
      <c r="K11" s="29">
        <v>0</v>
      </c>
      <c r="M11" s="60">
        <f>S11-G11</f>
        <v>8.17302896666667</v>
      </c>
      <c r="N11" s="61">
        <f>T11-H11</f>
        <v>584.829782421501</v>
      </c>
      <c r="P11" s="60">
        <f>V11-J11</f>
        <v>0</v>
      </c>
      <c r="Q11" s="61">
        <f>W11-K11</f>
        <v>0</v>
      </c>
      <c r="S11" s="60">
        <v>68.3396956333333</v>
      </c>
      <c r="T11" s="61">
        <v>22167.7222824215</v>
      </c>
      <c r="V11" s="60">
        <v>0</v>
      </c>
      <c r="W11" s="61">
        <v>0</v>
      </c>
    </row>
    <row r="12" spans="2:23">
      <c r="B12" s="30" t="s">
        <v>25</v>
      </c>
      <c r="C12" s="31" t="s">
        <v>19</v>
      </c>
      <c r="D12" s="32">
        <v>2418630</v>
      </c>
      <c r="E12" s="33" t="s">
        <v>26</v>
      </c>
      <c r="F12" s="16"/>
      <c r="G12" s="28">
        <v>59.9166666666667</v>
      </c>
      <c r="H12" s="29">
        <v>23848.9925</v>
      </c>
      <c r="I12" s="16"/>
      <c r="J12" s="28">
        <v>0</v>
      </c>
      <c r="K12" s="29">
        <v>0</v>
      </c>
      <c r="M12" s="60">
        <f>S12-G12</f>
        <v>-36.75</v>
      </c>
      <c r="N12" s="61">
        <f>T12-H12</f>
        <v>-15116.5858333333</v>
      </c>
      <c r="P12" s="60">
        <f>V12-J12</f>
        <v>0</v>
      </c>
      <c r="Q12" s="61">
        <f>W12-K12</f>
        <v>0</v>
      </c>
      <c r="S12" s="60">
        <v>23.1666666666667</v>
      </c>
      <c r="T12" s="61">
        <v>8732.40666666667</v>
      </c>
      <c r="V12" s="60">
        <v>0</v>
      </c>
      <c r="W12" s="61">
        <v>0</v>
      </c>
    </row>
    <row r="13" spans="2:23">
      <c r="B13" s="30" t="s">
        <v>27</v>
      </c>
      <c r="C13" s="31" t="s">
        <v>19</v>
      </c>
      <c r="D13" s="32">
        <v>2418304</v>
      </c>
      <c r="E13" s="33" t="s">
        <v>28</v>
      </c>
      <c r="F13" s="16"/>
      <c r="G13" s="28">
        <v>58.25</v>
      </c>
      <c r="H13" s="29">
        <v>28908.28</v>
      </c>
      <c r="I13" s="16"/>
      <c r="J13" s="28">
        <v>0</v>
      </c>
      <c r="K13" s="29">
        <v>0</v>
      </c>
      <c r="M13" s="60">
        <f>S13-G13</f>
        <v>-24.7658299731391</v>
      </c>
      <c r="N13" s="61">
        <f>T13-H13</f>
        <v>2212.3441689195</v>
      </c>
      <c r="P13" s="60">
        <f>V13-J13</f>
        <v>0</v>
      </c>
      <c r="Q13" s="61">
        <f>W13-K13</f>
        <v>0</v>
      </c>
      <c r="S13" s="60">
        <v>33.4841700268609</v>
      </c>
      <c r="T13" s="61">
        <v>31120.6241689195</v>
      </c>
      <c r="V13" s="60">
        <v>0</v>
      </c>
      <c r="W13" s="61">
        <v>0</v>
      </c>
    </row>
    <row r="14" spans="2:23">
      <c r="B14" s="30" t="s">
        <v>29</v>
      </c>
      <c r="C14" s="31" t="s">
        <v>19</v>
      </c>
      <c r="D14" s="32">
        <v>2300435</v>
      </c>
      <c r="E14" s="33" t="s">
        <v>30</v>
      </c>
      <c r="F14" s="16"/>
      <c r="G14" s="28">
        <v>108.333333333333</v>
      </c>
      <c r="H14" s="29">
        <v>44829.2475</v>
      </c>
      <c r="I14" s="16"/>
      <c r="J14" s="28">
        <v>0</v>
      </c>
      <c r="K14" s="29">
        <v>0</v>
      </c>
      <c r="M14" s="60">
        <f>S14-G14</f>
        <v>-37.6666666666667</v>
      </c>
      <c r="N14" s="61">
        <f>T14-H14</f>
        <v>-10022.1891666667</v>
      </c>
      <c r="P14" s="60">
        <f>V14-J14</f>
        <v>0</v>
      </c>
      <c r="Q14" s="61">
        <f>W14-K14</f>
        <v>0</v>
      </c>
      <c r="S14" s="60">
        <v>70.6666666666667</v>
      </c>
      <c r="T14" s="61">
        <v>34807.0583333333</v>
      </c>
      <c r="V14" s="60">
        <v>0</v>
      </c>
      <c r="W14" s="61">
        <v>0</v>
      </c>
    </row>
    <row r="15" spans="2:23">
      <c r="B15" s="30" t="s">
        <v>31</v>
      </c>
      <c r="C15" s="31" t="s">
        <v>19</v>
      </c>
      <c r="D15" s="32">
        <v>2691574</v>
      </c>
      <c r="E15" s="33" t="s">
        <v>32</v>
      </c>
      <c r="F15" s="16"/>
      <c r="G15" s="28">
        <v>56.3333333333333</v>
      </c>
      <c r="H15" s="29">
        <v>20850.8541666667</v>
      </c>
      <c r="I15" s="16"/>
      <c r="J15" s="28">
        <v>0</v>
      </c>
      <c r="K15" s="29">
        <v>0</v>
      </c>
      <c r="M15" s="60">
        <f>S15-G15</f>
        <v>-8.91666666666667</v>
      </c>
      <c r="N15" s="61">
        <f>T15-H15</f>
        <v>-2931.80416666667</v>
      </c>
      <c r="P15" s="60">
        <f>V15-J15</f>
        <v>0</v>
      </c>
      <c r="Q15" s="61">
        <f>W15-K15</f>
        <v>0</v>
      </c>
      <c r="S15" s="60">
        <v>47.4166666666667</v>
      </c>
      <c r="T15" s="61">
        <v>17919.05</v>
      </c>
      <c r="V15" s="60">
        <v>0</v>
      </c>
      <c r="W15" s="61">
        <v>0</v>
      </c>
    </row>
    <row r="16" spans="2:23">
      <c r="B16" s="30" t="s">
        <v>33</v>
      </c>
      <c r="C16" s="31" t="s">
        <v>19</v>
      </c>
      <c r="D16" s="32">
        <v>2691493</v>
      </c>
      <c r="E16" s="33" t="s">
        <v>34</v>
      </c>
      <c r="F16" s="16"/>
      <c r="G16" s="28">
        <v>12</v>
      </c>
      <c r="H16" s="29">
        <v>5610.0225</v>
      </c>
      <c r="I16" s="16"/>
      <c r="J16" s="28">
        <v>0</v>
      </c>
      <c r="K16" s="29">
        <v>0</v>
      </c>
      <c r="M16" s="60">
        <f>S16-G16</f>
        <v>0.26084135</v>
      </c>
      <c r="N16" s="61">
        <f>T16-H16</f>
        <v>226.47419793075</v>
      </c>
      <c r="P16" s="60">
        <f>V16-J16</f>
        <v>0</v>
      </c>
      <c r="Q16" s="61">
        <f>W16-K16</f>
        <v>0</v>
      </c>
      <c r="S16" s="60">
        <v>12.26084135</v>
      </c>
      <c r="T16" s="61">
        <v>5836.49669793075</v>
      </c>
      <c r="V16" s="60">
        <v>0</v>
      </c>
      <c r="W16" s="61">
        <v>0</v>
      </c>
    </row>
    <row r="17" spans="2:23">
      <c r="B17" s="30" t="s">
        <v>35</v>
      </c>
      <c r="C17" s="31" t="s">
        <v>19</v>
      </c>
      <c r="D17" s="32">
        <v>2550938</v>
      </c>
      <c r="E17" s="33" t="s">
        <v>36</v>
      </c>
      <c r="F17" s="16"/>
      <c r="G17" s="28">
        <v>63.75</v>
      </c>
      <c r="H17" s="29">
        <v>26921.745</v>
      </c>
      <c r="I17" s="16"/>
      <c r="J17" s="28">
        <v>0</v>
      </c>
      <c r="K17" s="29">
        <v>0</v>
      </c>
      <c r="M17" s="60">
        <f>S17-G17</f>
        <v>-14.5</v>
      </c>
      <c r="N17" s="61">
        <f>T17-H17</f>
        <v>-5008.935</v>
      </c>
      <c r="P17" s="60">
        <f>V17-J17</f>
        <v>0</v>
      </c>
      <c r="Q17" s="61">
        <f>W17-K17</f>
        <v>0</v>
      </c>
      <c r="S17" s="60">
        <v>49.25</v>
      </c>
      <c r="T17" s="61">
        <v>21912.81</v>
      </c>
      <c r="V17" s="60">
        <v>0</v>
      </c>
      <c r="W17" s="61">
        <v>0</v>
      </c>
    </row>
    <row r="18" spans="2:23">
      <c r="B18" s="30" t="s">
        <v>37</v>
      </c>
      <c r="C18" s="31" t="s">
        <v>19</v>
      </c>
      <c r="D18" s="32">
        <v>2302780</v>
      </c>
      <c r="E18" s="33" t="s">
        <v>38</v>
      </c>
      <c r="F18" s="16"/>
      <c r="G18" s="28">
        <v>75.9166666666667</v>
      </c>
      <c r="H18" s="29">
        <v>6573.76083333333</v>
      </c>
      <c r="I18" s="16"/>
      <c r="J18" s="28">
        <v>0</v>
      </c>
      <c r="K18" s="29">
        <v>0</v>
      </c>
      <c r="M18" s="60">
        <f>S18-G18</f>
        <v>-34.2878317393656</v>
      </c>
      <c r="N18" s="61">
        <f>T18-H18</f>
        <v>3788.46628843375</v>
      </c>
      <c r="P18" s="60">
        <f>V18-J18</f>
        <v>0</v>
      </c>
      <c r="Q18" s="61">
        <f>W18-K18</f>
        <v>0</v>
      </c>
      <c r="S18" s="60">
        <v>41.6288349273011</v>
      </c>
      <c r="T18" s="61">
        <v>10362.2271217671</v>
      </c>
      <c r="V18" s="60">
        <v>0</v>
      </c>
      <c r="W18" s="61">
        <v>0</v>
      </c>
    </row>
    <row r="19" spans="2:23">
      <c r="B19" s="30" t="s">
        <v>39</v>
      </c>
      <c r="C19" s="31" t="s">
        <v>19</v>
      </c>
      <c r="D19" s="32">
        <v>2665085</v>
      </c>
      <c r="E19" s="33" t="s">
        <v>40</v>
      </c>
      <c r="F19" s="16"/>
      <c r="G19" s="28">
        <v>52.8333333333333</v>
      </c>
      <c r="H19" s="29">
        <v>26308.7933333333</v>
      </c>
      <c r="I19" s="16"/>
      <c r="J19" s="28">
        <v>0</v>
      </c>
      <c r="K19" s="29">
        <v>0</v>
      </c>
      <c r="M19" s="60">
        <f>S19-G19</f>
        <v>-5.08333333333334</v>
      </c>
      <c r="N19" s="61">
        <f>T19-H19</f>
        <v>-5043.28166666667</v>
      </c>
      <c r="P19" s="60">
        <f>V19-J19</f>
        <v>0</v>
      </c>
      <c r="Q19" s="61">
        <f>W19-K19</f>
        <v>0</v>
      </c>
      <c r="S19" s="60">
        <v>47.75</v>
      </c>
      <c r="T19" s="61">
        <v>21265.5116666667</v>
      </c>
      <c r="V19" s="60">
        <v>0</v>
      </c>
      <c r="W19" s="61">
        <v>0</v>
      </c>
    </row>
    <row r="20" spans="2:23">
      <c r="B20" s="30" t="s">
        <v>41</v>
      </c>
      <c r="C20" s="31" t="s">
        <v>19</v>
      </c>
      <c r="D20" s="32">
        <v>2665883</v>
      </c>
      <c r="E20" s="33" t="s">
        <v>42</v>
      </c>
      <c r="F20" s="16"/>
      <c r="G20" s="28">
        <v>196.083333333333</v>
      </c>
      <c r="H20" s="29">
        <v>112562.995</v>
      </c>
      <c r="I20" s="16"/>
      <c r="J20" s="28">
        <v>0.166666666666667</v>
      </c>
      <c r="K20" s="29">
        <v>352.61</v>
      </c>
      <c r="M20" s="60">
        <f>S20-G20</f>
        <v>22.562776775</v>
      </c>
      <c r="N20" s="61">
        <f>T20-H20</f>
        <v>11615.7057026459</v>
      </c>
      <c r="P20" s="60">
        <f>V20-J20</f>
        <v>-0.166666666666667</v>
      </c>
      <c r="Q20" s="61">
        <f>W20-K20</f>
        <v>-352.61</v>
      </c>
      <c r="S20" s="60">
        <v>218.646110108333</v>
      </c>
      <c r="T20" s="61">
        <v>124178.700702646</v>
      </c>
      <c r="V20" s="60">
        <v>0</v>
      </c>
      <c r="W20" s="61">
        <v>0</v>
      </c>
    </row>
    <row r="21" spans="2:23">
      <c r="B21" s="30" t="s">
        <v>43</v>
      </c>
      <c r="C21" s="31" t="s">
        <v>19</v>
      </c>
      <c r="D21" s="32">
        <v>2301830</v>
      </c>
      <c r="E21" s="33" t="s">
        <v>44</v>
      </c>
      <c r="F21" s="16"/>
      <c r="G21" s="28">
        <v>416.25</v>
      </c>
      <c r="H21" s="29">
        <v>405346.955833333</v>
      </c>
      <c r="I21" s="16"/>
      <c r="J21" s="28">
        <v>4</v>
      </c>
      <c r="K21" s="29">
        <v>12856.9075</v>
      </c>
      <c r="M21" s="60">
        <f>S21-G21</f>
        <v>3.08662264166668</v>
      </c>
      <c r="N21" s="61">
        <f>T21-H21</f>
        <v>19638.2800744259</v>
      </c>
      <c r="P21" s="60">
        <f>V21-J21</f>
        <v>1.39115386666667</v>
      </c>
      <c r="Q21" s="61">
        <f>W21-K21</f>
        <v>18245.6446288912</v>
      </c>
      <c r="S21" s="60">
        <v>419.336622641667</v>
      </c>
      <c r="T21" s="61">
        <v>424985.235907759</v>
      </c>
      <c r="V21" s="60">
        <v>5.39115386666667</v>
      </c>
      <c r="W21" s="61">
        <v>31102.5521288912</v>
      </c>
    </row>
    <row r="22" spans="2:23">
      <c r="B22" s="30" t="s">
        <v>45</v>
      </c>
      <c r="C22" s="31" t="s">
        <v>19</v>
      </c>
      <c r="D22" s="32">
        <v>2538083</v>
      </c>
      <c r="E22" s="33" t="s">
        <v>46</v>
      </c>
      <c r="F22" s="16"/>
      <c r="G22" s="28">
        <v>22.5833333333333</v>
      </c>
      <c r="H22" s="29">
        <v>11093.1791666667</v>
      </c>
      <c r="I22" s="16"/>
      <c r="J22" s="28">
        <v>0</v>
      </c>
      <c r="K22" s="29">
        <v>0</v>
      </c>
      <c r="M22" s="60">
        <f>S22-G22</f>
        <v>-9.75</v>
      </c>
      <c r="N22" s="61">
        <f>T22-H22</f>
        <v>-4615.10083333333</v>
      </c>
      <c r="P22" s="60">
        <f>V22-J22</f>
        <v>0</v>
      </c>
      <c r="Q22" s="61">
        <f>W22-K22</f>
        <v>0</v>
      </c>
      <c r="S22" s="60">
        <v>12.8333333333333</v>
      </c>
      <c r="T22" s="61">
        <v>6478.07833333333</v>
      </c>
      <c r="V22" s="60">
        <v>0</v>
      </c>
      <c r="W22" s="61">
        <v>0</v>
      </c>
    </row>
    <row r="23" spans="2:23">
      <c r="B23" s="30" t="s">
        <v>47</v>
      </c>
      <c r="C23" s="31" t="s">
        <v>19</v>
      </c>
      <c r="D23" s="32">
        <v>2664992</v>
      </c>
      <c r="E23" s="33" t="s">
        <v>48</v>
      </c>
      <c r="F23" s="16"/>
      <c r="G23" s="28">
        <v>29.25</v>
      </c>
      <c r="H23" s="29">
        <v>14069.6391666667</v>
      </c>
      <c r="I23" s="16"/>
      <c r="J23" s="28">
        <v>0</v>
      </c>
      <c r="K23" s="29">
        <v>0</v>
      </c>
      <c r="M23" s="60">
        <f>S23-G23</f>
        <v>5.65156258333334</v>
      </c>
      <c r="N23" s="61">
        <f>T23-H23</f>
        <v>2011.64153110433</v>
      </c>
      <c r="P23" s="60">
        <f>V23-J23</f>
        <v>0.0434735583333333</v>
      </c>
      <c r="Q23" s="61">
        <f>W23-K23</f>
        <v>94.262847063</v>
      </c>
      <c r="S23" s="60">
        <v>34.9015625833333</v>
      </c>
      <c r="T23" s="61">
        <v>16081.280697771</v>
      </c>
      <c r="V23" s="60">
        <v>0.0434735583333333</v>
      </c>
      <c r="W23" s="61">
        <v>94.262847063</v>
      </c>
    </row>
    <row r="24" spans="2:23">
      <c r="B24" s="30" t="s">
        <v>49</v>
      </c>
      <c r="C24" s="31" t="s">
        <v>19</v>
      </c>
      <c r="D24" s="32">
        <v>2691477</v>
      </c>
      <c r="E24" s="33" t="s">
        <v>50</v>
      </c>
      <c r="F24" s="16"/>
      <c r="G24" s="28">
        <v>42.4166666666667</v>
      </c>
      <c r="H24" s="29">
        <v>17809.6383333333</v>
      </c>
      <c r="I24" s="16"/>
      <c r="J24" s="28">
        <v>0</v>
      </c>
      <c r="K24" s="29">
        <v>0</v>
      </c>
      <c r="M24" s="60">
        <f>S24-G24</f>
        <v>-6.58333333333333</v>
      </c>
      <c r="N24" s="61">
        <f>T24-H24</f>
        <v>-2760.57833333333</v>
      </c>
      <c r="P24" s="60">
        <f>V24-J24</f>
        <v>0</v>
      </c>
      <c r="Q24" s="61">
        <f>W24-K24</f>
        <v>0</v>
      </c>
      <c r="S24" s="60">
        <v>35.8333333333333</v>
      </c>
      <c r="T24" s="61">
        <v>15049.06</v>
      </c>
      <c r="V24" s="60">
        <v>0</v>
      </c>
      <c r="W24" s="61">
        <v>0</v>
      </c>
    </row>
    <row r="25" spans="2:23">
      <c r="B25" s="30" t="s">
        <v>51</v>
      </c>
      <c r="C25" s="31" t="s">
        <v>19</v>
      </c>
      <c r="D25" s="32">
        <v>2537850</v>
      </c>
      <c r="E25" s="33" t="s">
        <v>52</v>
      </c>
      <c r="F25" s="16"/>
      <c r="G25" s="28">
        <v>81.0833333333333</v>
      </c>
      <c r="H25" s="29">
        <v>34486.5641666667</v>
      </c>
      <c r="I25" s="16"/>
      <c r="J25" s="28">
        <v>0</v>
      </c>
      <c r="K25" s="29">
        <v>0</v>
      </c>
      <c r="M25" s="60">
        <f>S25-G25</f>
        <v>-17.3333333333333</v>
      </c>
      <c r="N25" s="61">
        <f>T25-H25</f>
        <v>-7173.27666666667</v>
      </c>
      <c r="P25" s="60">
        <f>V25-J25</f>
        <v>0</v>
      </c>
      <c r="Q25" s="61">
        <f>W25-K25</f>
        <v>0</v>
      </c>
      <c r="S25" s="60">
        <v>63.75</v>
      </c>
      <c r="T25" s="61">
        <v>27313.2875</v>
      </c>
      <c r="V25" s="60">
        <v>0</v>
      </c>
      <c r="W25" s="61">
        <v>0</v>
      </c>
    </row>
    <row r="26" spans="2:23">
      <c r="B26" s="30" t="s">
        <v>53</v>
      </c>
      <c r="C26" s="31" t="s">
        <v>19</v>
      </c>
      <c r="D26" s="32">
        <v>2379767</v>
      </c>
      <c r="E26" s="33" t="s">
        <v>54</v>
      </c>
      <c r="F26" s="16"/>
      <c r="G26" s="28">
        <v>207.166666666667</v>
      </c>
      <c r="H26" s="29">
        <v>102942.421666667</v>
      </c>
      <c r="I26" s="16"/>
      <c r="J26" s="28">
        <v>0</v>
      </c>
      <c r="K26" s="29">
        <v>0</v>
      </c>
      <c r="M26" s="60">
        <f>S26-G26</f>
        <v>4.26040871666669</v>
      </c>
      <c r="N26" s="61">
        <f>T26-H26</f>
        <v>1564.76595660641</v>
      </c>
      <c r="P26" s="60">
        <f>V26-J26</f>
        <v>0</v>
      </c>
      <c r="Q26" s="61">
        <f>W26-K26</f>
        <v>0</v>
      </c>
      <c r="S26" s="60">
        <v>211.427075383333</v>
      </c>
      <c r="T26" s="61">
        <v>104507.187623273</v>
      </c>
      <c r="V26" s="60">
        <v>0</v>
      </c>
      <c r="W26" s="61">
        <v>0</v>
      </c>
    </row>
    <row r="27" spans="2:23">
      <c r="B27" s="30" t="s">
        <v>55</v>
      </c>
      <c r="C27" s="31" t="s">
        <v>19</v>
      </c>
      <c r="D27" s="32">
        <v>2380331</v>
      </c>
      <c r="E27" s="33" t="s">
        <v>56</v>
      </c>
      <c r="F27" s="16"/>
      <c r="G27" s="28">
        <v>107.5</v>
      </c>
      <c r="H27" s="29">
        <v>43935.7591666667</v>
      </c>
      <c r="I27" s="16"/>
      <c r="J27" s="28">
        <v>0</v>
      </c>
      <c r="K27" s="29">
        <v>0</v>
      </c>
      <c r="M27" s="60">
        <f>S27-G27</f>
        <v>2.0867308</v>
      </c>
      <c r="N27" s="61">
        <f>T27-H27</f>
        <v>1464.46984911792</v>
      </c>
      <c r="P27" s="60">
        <f>V27-J27</f>
        <v>0</v>
      </c>
      <c r="Q27" s="61">
        <f>W27-K27</f>
        <v>0</v>
      </c>
      <c r="S27" s="60">
        <v>109.5867308</v>
      </c>
      <c r="T27" s="61">
        <v>45400.2290157846</v>
      </c>
      <c r="V27" s="60">
        <v>0</v>
      </c>
      <c r="W27" s="61">
        <v>0</v>
      </c>
    </row>
    <row r="28" spans="2:23">
      <c r="B28" s="30" t="s">
        <v>57</v>
      </c>
      <c r="C28" s="31" t="s">
        <v>19</v>
      </c>
      <c r="D28" s="32">
        <v>2553163</v>
      </c>
      <c r="E28" s="33" t="s">
        <v>58</v>
      </c>
      <c r="F28" s="16"/>
      <c r="G28" s="28">
        <v>82.0833333333333</v>
      </c>
      <c r="H28" s="29">
        <v>43458.2566666667</v>
      </c>
      <c r="I28" s="16"/>
      <c r="J28" s="28">
        <v>0</v>
      </c>
      <c r="K28" s="29">
        <v>0</v>
      </c>
      <c r="M28" s="60">
        <f>S28-G28</f>
        <v>-12.6666666666667</v>
      </c>
      <c r="N28" s="61">
        <f>T28-H28</f>
        <v>-5673.7375</v>
      </c>
      <c r="P28" s="60">
        <f>V28-J28</f>
        <v>0</v>
      </c>
      <c r="Q28" s="61">
        <f>W28-K28</f>
        <v>0</v>
      </c>
      <c r="S28" s="60">
        <v>69.4166666666667</v>
      </c>
      <c r="T28" s="61">
        <v>37784.5191666667</v>
      </c>
      <c r="V28" s="60">
        <v>0</v>
      </c>
      <c r="W28" s="61">
        <v>0</v>
      </c>
    </row>
    <row r="29" s="1" customFormat="1" spans="2:23">
      <c r="B29" s="34" t="s">
        <v>59</v>
      </c>
      <c r="C29" s="35" t="s">
        <v>19</v>
      </c>
      <c r="D29" s="36">
        <v>2537788</v>
      </c>
      <c r="E29" s="37" t="s">
        <v>60</v>
      </c>
      <c r="F29" s="38"/>
      <c r="G29" s="39">
        <v>1122.83333333333</v>
      </c>
      <c r="H29" s="40">
        <v>1394186.5225</v>
      </c>
      <c r="I29" s="38"/>
      <c r="J29" s="39">
        <v>202.5</v>
      </c>
      <c r="K29" s="40">
        <v>412041.956666667</v>
      </c>
      <c r="L29" s="1"/>
      <c r="M29" s="62">
        <f>S29-G29</f>
        <v>-48.0244584347879</v>
      </c>
      <c r="N29" s="63">
        <f>T29-H29</f>
        <v>36201.7088425751</v>
      </c>
      <c r="P29" s="62">
        <f>V29-J29</f>
        <v>46.8644958833333</v>
      </c>
      <c r="Q29" s="63">
        <f>W29-K29</f>
        <v>68543.2495874858</v>
      </c>
      <c r="S29" s="62">
        <v>1074.80887489855</v>
      </c>
      <c r="T29" s="63">
        <v>1430388.23134258</v>
      </c>
      <c r="U29" s="1"/>
      <c r="V29" s="62">
        <v>249.364495883333</v>
      </c>
      <c r="W29" s="63">
        <v>480585.206254152</v>
      </c>
    </row>
    <row r="30" s="2" customFormat="1" spans="2:23">
      <c r="B30" s="41" t="s">
        <v>61</v>
      </c>
      <c r="C30" s="42" t="s">
        <v>19</v>
      </c>
      <c r="D30" s="43">
        <v>2537958</v>
      </c>
      <c r="E30" s="44" t="s">
        <v>62</v>
      </c>
      <c r="F30" s="38"/>
      <c r="G30" s="39">
        <v>40.8333333333333</v>
      </c>
      <c r="H30" s="45">
        <v>18855.105</v>
      </c>
      <c r="I30" s="38"/>
      <c r="J30" s="39">
        <v>0</v>
      </c>
      <c r="K30" s="45">
        <v>0</v>
      </c>
      <c r="L30" s="2"/>
      <c r="M30" s="64">
        <f>S30-G30</f>
        <v>11.607440075</v>
      </c>
      <c r="N30" s="65">
        <f>T30-H30</f>
        <v>12619.5397265823</v>
      </c>
      <c r="P30" s="64">
        <f>V30-J30</f>
        <v>0</v>
      </c>
      <c r="Q30" s="65">
        <f>W30-K30</f>
        <v>0</v>
      </c>
      <c r="S30" s="64">
        <v>52.4407734083333</v>
      </c>
      <c r="T30" s="65">
        <v>31474.6447265822</v>
      </c>
      <c r="U30" s="2"/>
      <c r="V30" s="64">
        <v>0</v>
      </c>
      <c r="W30" s="65">
        <v>0</v>
      </c>
    </row>
    <row r="31" s="1" customFormat="1" spans="2:23">
      <c r="B31" s="34" t="s">
        <v>63</v>
      </c>
      <c r="C31" s="35" t="s">
        <v>19</v>
      </c>
      <c r="D31" s="36">
        <v>2758164</v>
      </c>
      <c r="E31" s="37" t="s">
        <v>64</v>
      </c>
      <c r="F31" s="38"/>
      <c r="G31" s="39">
        <v>1017.16666666667</v>
      </c>
      <c r="H31" s="40">
        <v>1185670.17083333</v>
      </c>
      <c r="I31" s="38"/>
      <c r="J31" s="39">
        <v>72.4166666666667</v>
      </c>
      <c r="K31" s="40">
        <v>343746.3825</v>
      </c>
      <c r="L31" s="1"/>
      <c r="M31" s="62">
        <f>S31-G31</f>
        <v>-181.279110069331</v>
      </c>
      <c r="N31" s="63">
        <f>T31-H31</f>
        <v>46538.4524558093</v>
      </c>
      <c r="P31" s="62">
        <f>V31-J31</f>
        <v>-6.83333333333334</v>
      </c>
      <c r="Q31" s="63">
        <f>W31-K31</f>
        <v>-51490.5016666669</v>
      </c>
      <c r="S31" s="62">
        <v>835.887556597335</v>
      </c>
      <c r="T31" s="63">
        <v>1232208.62328914</v>
      </c>
      <c r="U31" s="1"/>
      <c r="V31" s="62">
        <v>65.5833333333333</v>
      </c>
      <c r="W31" s="63">
        <v>292255.880833333</v>
      </c>
    </row>
    <row r="32" s="2" customFormat="1" spans="2:23">
      <c r="B32" s="41" t="s">
        <v>65</v>
      </c>
      <c r="C32" s="42" t="s">
        <v>19</v>
      </c>
      <c r="D32" s="43">
        <v>2626667</v>
      </c>
      <c r="E32" s="44" t="s">
        <v>66</v>
      </c>
      <c r="F32" s="38"/>
      <c r="G32" s="39">
        <v>88.0833333333333</v>
      </c>
      <c r="H32" s="45">
        <v>44143.1158333333</v>
      </c>
      <c r="I32" s="38"/>
      <c r="J32" s="39">
        <v>0</v>
      </c>
      <c r="K32" s="45">
        <v>0</v>
      </c>
      <c r="L32" s="2"/>
      <c r="M32" s="64">
        <f t="shared" ref="M32:M75" si="0">S32-G32</f>
        <v>-22.8799105755798</v>
      </c>
      <c r="N32" s="65">
        <f t="shared" ref="N32:N75" si="1">T32-H32</f>
        <v>596.123778140915</v>
      </c>
      <c r="P32" s="64">
        <f t="shared" ref="P32:P75" si="2">V32-J32</f>
        <v>0</v>
      </c>
      <c r="Q32" s="65">
        <f t="shared" ref="Q32:Q75" si="3">W32-K32</f>
        <v>0</v>
      </c>
      <c r="S32" s="64">
        <v>65.2034227577535</v>
      </c>
      <c r="T32" s="65">
        <v>44739.2396114743</v>
      </c>
      <c r="U32" s="2"/>
      <c r="V32" s="64">
        <v>0</v>
      </c>
      <c r="W32" s="65">
        <v>0</v>
      </c>
    </row>
    <row r="33" spans="2:23">
      <c r="B33" s="30" t="s">
        <v>67</v>
      </c>
      <c r="C33" s="31" t="s">
        <v>19</v>
      </c>
      <c r="D33" s="32">
        <v>2302101</v>
      </c>
      <c r="E33" s="33" t="s">
        <v>68</v>
      </c>
      <c r="F33" s="16"/>
      <c r="G33" s="28">
        <v>492.25</v>
      </c>
      <c r="H33" s="29">
        <v>582591.999166667</v>
      </c>
      <c r="I33" s="16"/>
      <c r="J33" s="28">
        <v>0.666666666666667</v>
      </c>
      <c r="K33" s="29">
        <v>1770.81583333333</v>
      </c>
      <c r="M33" s="60">
        <f t="shared" si="0"/>
        <v>4.78209141666667</v>
      </c>
      <c r="N33" s="61">
        <f t="shared" si="1"/>
        <v>6794.41678684356</v>
      </c>
      <c r="P33" s="60">
        <f t="shared" si="2"/>
        <v>0</v>
      </c>
      <c r="Q33" s="61">
        <f t="shared" si="3"/>
        <v>7.79915636499982</v>
      </c>
      <c r="S33" s="60">
        <v>497.032091416667</v>
      </c>
      <c r="T33" s="61">
        <v>589386.41595351</v>
      </c>
      <c r="V33" s="60">
        <v>0.666666666666667</v>
      </c>
      <c r="W33" s="61">
        <v>1778.61498969833</v>
      </c>
    </row>
    <row r="34" spans="2:23">
      <c r="B34" s="30" t="s">
        <v>69</v>
      </c>
      <c r="C34" s="31" t="s">
        <v>19</v>
      </c>
      <c r="D34" s="32">
        <v>2378876</v>
      </c>
      <c r="E34" s="33" t="s">
        <v>70</v>
      </c>
      <c r="F34" s="16"/>
      <c r="G34" s="28">
        <v>45.5833333333333</v>
      </c>
      <c r="H34" s="29">
        <v>17963.1883333333</v>
      </c>
      <c r="I34" s="16"/>
      <c r="J34" s="28">
        <v>0</v>
      </c>
      <c r="K34" s="29">
        <v>0</v>
      </c>
      <c r="M34" s="60">
        <f t="shared" si="0"/>
        <v>19.2153127833333</v>
      </c>
      <c r="N34" s="61">
        <f t="shared" si="1"/>
        <v>8267.18878139642</v>
      </c>
      <c r="P34" s="60">
        <f t="shared" si="2"/>
        <v>0</v>
      </c>
      <c r="Q34" s="61">
        <f t="shared" si="3"/>
        <v>0</v>
      </c>
      <c r="S34" s="60">
        <v>64.7986461166667</v>
      </c>
      <c r="T34" s="61">
        <v>26230.3771147298</v>
      </c>
      <c r="V34" s="60">
        <v>0</v>
      </c>
      <c r="W34" s="61">
        <v>0</v>
      </c>
    </row>
    <row r="35" spans="2:23">
      <c r="B35" s="30" t="s">
        <v>71</v>
      </c>
      <c r="C35" s="31" t="s">
        <v>19</v>
      </c>
      <c r="D35" s="32">
        <v>2652099</v>
      </c>
      <c r="E35" s="33" t="s">
        <v>72</v>
      </c>
      <c r="F35" s="16"/>
      <c r="G35" s="28">
        <v>119.666666666667</v>
      </c>
      <c r="H35" s="29">
        <v>54257.9733333333</v>
      </c>
      <c r="I35" s="16"/>
      <c r="J35" s="28">
        <v>0</v>
      </c>
      <c r="K35" s="29">
        <v>0</v>
      </c>
      <c r="M35" s="60">
        <f t="shared" si="0"/>
        <v>-11.8333333333333</v>
      </c>
      <c r="N35" s="61">
        <f t="shared" si="1"/>
        <v>-6194.15333333334</v>
      </c>
      <c r="P35" s="60">
        <f t="shared" si="2"/>
        <v>0</v>
      </c>
      <c r="Q35" s="61">
        <f t="shared" si="3"/>
        <v>0</v>
      </c>
      <c r="S35" s="60">
        <v>107.833333333333</v>
      </c>
      <c r="T35" s="61">
        <v>48063.82</v>
      </c>
      <c r="V35" s="60">
        <v>0</v>
      </c>
      <c r="W35" s="61">
        <v>0</v>
      </c>
    </row>
    <row r="36" spans="2:23">
      <c r="B36" s="30" t="s">
        <v>73</v>
      </c>
      <c r="C36" s="31" t="s">
        <v>19</v>
      </c>
      <c r="D36" s="32">
        <v>3157245</v>
      </c>
      <c r="E36" s="33" t="s">
        <v>74</v>
      </c>
      <c r="F36" s="16"/>
      <c r="G36" s="28">
        <v>737.25</v>
      </c>
      <c r="H36" s="29">
        <v>747475.599166667</v>
      </c>
      <c r="I36" s="16"/>
      <c r="J36" s="28">
        <v>22.9166666666667</v>
      </c>
      <c r="K36" s="29">
        <v>141424.729166667</v>
      </c>
      <c r="M36" s="60">
        <f t="shared" si="0"/>
        <v>80.9477656166666</v>
      </c>
      <c r="N36" s="61">
        <f t="shared" si="1"/>
        <v>86878.6466817629</v>
      </c>
      <c r="P36" s="60">
        <f t="shared" si="2"/>
        <v>0.583333333333332</v>
      </c>
      <c r="Q36" s="61">
        <f t="shared" si="3"/>
        <v>-26728.7791666667</v>
      </c>
      <c r="S36" s="60">
        <v>818.197765616667</v>
      </c>
      <c r="T36" s="61">
        <v>834354.24584843</v>
      </c>
      <c r="V36" s="60">
        <v>23.5</v>
      </c>
      <c r="W36" s="61">
        <v>114695.95</v>
      </c>
    </row>
    <row r="37" spans="2:23">
      <c r="B37" s="30" t="s">
        <v>75</v>
      </c>
      <c r="C37" s="31" t="s">
        <v>19</v>
      </c>
      <c r="D37" s="32">
        <v>7274351</v>
      </c>
      <c r="E37" s="33" t="s">
        <v>76</v>
      </c>
      <c r="F37" s="16"/>
      <c r="G37" s="28">
        <v>134.166666666667</v>
      </c>
      <c r="H37" s="29">
        <v>65812.95</v>
      </c>
      <c r="I37" s="16"/>
      <c r="J37" s="28">
        <v>0.0833333333333333</v>
      </c>
      <c r="K37" s="29">
        <v>256.193333333333</v>
      </c>
      <c r="M37" s="60">
        <f t="shared" si="0"/>
        <v>14.8244833916667</v>
      </c>
      <c r="N37" s="61">
        <f t="shared" si="1"/>
        <v>7004.86663117267</v>
      </c>
      <c r="P37" s="60">
        <f t="shared" si="2"/>
        <v>0</v>
      </c>
      <c r="Q37" s="61">
        <f t="shared" si="3"/>
        <v>-173.77</v>
      </c>
      <c r="S37" s="60">
        <v>148.991150058333</v>
      </c>
      <c r="T37" s="61">
        <v>72817.8166311727</v>
      </c>
      <c r="V37" s="60">
        <v>0.0833333333333333</v>
      </c>
      <c r="W37" s="61">
        <v>82.4233333333333</v>
      </c>
    </row>
    <row r="38" spans="2:23">
      <c r="B38" s="30" t="s">
        <v>77</v>
      </c>
      <c r="C38" s="31" t="s">
        <v>19</v>
      </c>
      <c r="D38" s="32">
        <v>2378116</v>
      </c>
      <c r="E38" s="33" t="s">
        <v>78</v>
      </c>
      <c r="F38" s="16"/>
      <c r="G38" s="28">
        <v>40.9166666666667</v>
      </c>
      <c r="H38" s="29">
        <v>17212.5933333333</v>
      </c>
      <c r="I38" s="16"/>
      <c r="J38" s="28">
        <v>0</v>
      </c>
      <c r="K38" s="29">
        <v>0</v>
      </c>
      <c r="M38" s="60">
        <f t="shared" si="0"/>
        <v>18.3023680583333</v>
      </c>
      <c r="N38" s="61">
        <f t="shared" si="1"/>
        <v>8102.30313882092</v>
      </c>
      <c r="P38" s="60">
        <f t="shared" si="2"/>
        <v>0</v>
      </c>
      <c r="Q38" s="61">
        <f t="shared" si="3"/>
        <v>0</v>
      </c>
      <c r="S38" s="60">
        <v>59.219034725</v>
      </c>
      <c r="T38" s="61">
        <v>25314.8964721543</v>
      </c>
      <c r="V38" s="60">
        <v>0</v>
      </c>
      <c r="W38" s="61">
        <v>0</v>
      </c>
    </row>
    <row r="39" spans="2:23">
      <c r="B39" s="30" t="s">
        <v>79</v>
      </c>
      <c r="C39" s="31" t="s">
        <v>19</v>
      </c>
      <c r="D39" s="32">
        <v>2378175</v>
      </c>
      <c r="E39" s="33" t="s">
        <v>80</v>
      </c>
      <c r="F39" s="16"/>
      <c r="G39" s="28">
        <v>79.6666666666667</v>
      </c>
      <c r="H39" s="29">
        <v>36016.405</v>
      </c>
      <c r="I39" s="16"/>
      <c r="J39" s="28">
        <v>0</v>
      </c>
      <c r="K39" s="29">
        <v>0</v>
      </c>
      <c r="M39" s="60">
        <f t="shared" si="0"/>
        <v>-22.8333333333333</v>
      </c>
      <c r="N39" s="61">
        <f t="shared" si="1"/>
        <v>-13983.5975</v>
      </c>
      <c r="P39" s="60">
        <f t="shared" si="2"/>
        <v>0</v>
      </c>
      <c r="Q39" s="61">
        <f t="shared" si="3"/>
        <v>0</v>
      </c>
      <c r="S39" s="60">
        <v>56.8333333333333</v>
      </c>
      <c r="T39" s="61">
        <v>22032.8075</v>
      </c>
      <c r="V39" s="60">
        <v>0</v>
      </c>
      <c r="W39" s="61">
        <v>0</v>
      </c>
    </row>
    <row r="40" spans="2:23">
      <c r="B40" s="30" t="s">
        <v>81</v>
      </c>
      <c r="C40" s="31" t="s">
        <v>19</v>
      </c>
      <c r="D40" s="32">
        <v>2379953</v>
      </c>
      <c r="E40" s="33" t="s">
        <v>82</v>
      </c>
      <c r="F40" s="16"/>
      <c r="G40" s="28">
        <v>23.9166666666667</v>
      </c>
      <c r="H40" s="29">
        <v>19983.2033333333</v>
      </c>
      <c r="I40" s="16"/>
      <c r="J40" s="28">
        <v>0</v>
      </c>
      <c r="K40" s="29">
        <v>0</v>
      </c>
      <c r="M40" s="60">
        <f t="shared" si="0"/>
        <v>-22.75</v>
      </c>
      <c r="N40" s="61">
        <f t="shared" si="1"/>
        <v>-19115.8133333333</v>
      </c>
      <c r="P40" s="60">
        <f t="shared" si="2"/>
        <v>0</v>
      </c>
      <c r="Q40" s="61">
        <f t="shared" si="3"/>
        <v>0</v>
      </c>
      <c r="S40" s="60">
        <v>1.16666666666667</v>
      </c>
      <c r="T40" s="61">
        <v>867.39</v>
      </c>
      <c r="V40" s="60">
        <v>0</v>
      </c>
      <c r="W40" s="61">
        <v>0</v>
      </c>
    </row>
    <row r="41" spans="2:23">
      <c r="B41" s="30" t="s">
        <v>83</v>
      </c>
      <c r="C41" s="31" t="s">
        <v>19</v>
      </c>
      <c r="D41" s="32">
        <v>2420015</v>
      </c>
      <c r="E41" s="33" t="s">
        <v>84</v>
      </c>
      <c r="F41" s="16"/>
      <c r="G41" s="28">
        <v>325</v>
      </c>
      <c r="H41" s="29">
        <v>183981.716666667</v>
      </c>
      <c r="I41" s="16"/>
      <c r="J41" s="28">
        <v>0.0833333333333333</v>
      </c>
      <c r="K41" s="29">
        <v>62.47</v>
      </c>
      <c r="M41" s="60">
        <f t="shared" si="0"/>
        <v>-31.0833333333333</v>
      </c>
      <c r="N41" s="61">
        <f t="shared" si="1"/>
        <v>-38737.6966666667</v>
      </c>
      <c r="P41" s="60">
        <f t="shared" si="2"/>
        <v>-0.0833333333333333</v>
      </c>
      <c r="Q41" s="61">
        <f t="shared" si="3"/>
        <v>-62.47</v>
      </c>
      <c r="S41" s="60">
        <v>293.916666666667</v>
      </c>
      <c r="T41" s="61">
        <v>145244.02</v>
      </c>
      <c r="V41" s="60">
        <v>0</v>
      </c>
      <c r="W41" s="61">
        <v>0</v>
      </c>
    </row>
    <row r="42" spans="2:23">
      <c r="B42" s="30" t="s">
        <v>85</v>
      </c>
      <c r="C42" s="31" t="s">
        <v>19</v>
      </c>
      <c r="D42" s="32">
        <v>2385880</v>
      </c>
      <c r="E42" s="33" t="s">
        <v>86</v>
      </c>
      <c r="F42" s="16"/>
      <c r="G42" s="28">
        <v>211.5</v>
      </c>
      <c r="H42" s="29">
        <v>96121.2958333333</v>
      </c>
      <c r="I42" s="16"/>
      <c r="J42" s="28">
        <v>0.25</v>
      </c>
      <c r="K42" s="29">
        <v>128.1275</v>
      </c>
      <c r="M42" s="60">
        <f t="shared" si="0"/>
        <v>-4.90742774896955</v>
      </c>
      <c r="N42" s="61">
        <f t="shared" si="1"/>
        <v>1629.40461681432</v>
      </c>
      <c r="P42" s="60">
        <f t="shared" si="2"/>
        <v>1.08683895833333</v>
      </c>
      <c r="Q42" s="61">
        <f t="shared" si="3"/>
        <v>781.93324434225</v>
      </c>
      <c r="S42" s="60">
        <v>206.59257225103</v>
      </c>
      <c r="T42" s="61">
        <v>97750.7004501477</v>
      </c>
      <c r="V42" s="60">
        <v>1.33683895833333</v>
      </c>
      <c r="W42" s="61">
        <v>910.06074434225</v>
      </c>
    </row>
    <row r="43" spans="2:23">
      <c r="B43" s="30" t="s">
        <v>87</v>
      </c>
      <c r="C43" s="31" t="s">
        <v>19</v>
      </c>
      <c r="D43" s="32">
        <v>2691507</v>
      </c>
      <c r="E43" s="33" t="s">
        <v>88</v>
      </c>
      <c r="F43" s="16"/>
      <c r="G43" s="28">
        <v>19.0833333333333</v>
      </c>
      <c r="H43" s="29">
        <v>8812.4825</v>
      </c>
      <c r="I43" s="16"/>
      <c r="J43" s="28">
        <v>0</v>
      </c>
      <c r="K43" s="29">
        <v>0</v>
      </c>
      <c r="M43" s="60">
        <f t="shared" si="0"/>
        <v>2.43451926666667</v>
      </c>
      <c r="N43" s="61">
        <f t="shared" si="1"/>
        <v>1134.159057108</v>
      </c>
      <c r="P43" s="60">
        <f t="shared" si="2"/>
        <v>0</v>
      </c>
      <c r="Q43" s="61">
        <f t="shared" si="3"/>
        <v>0</v>
      </c>
      <c r="S43" s="60">
        <v>21.5178526</v>
      </c>
      <c r="T43" s="61">
        <v>9946.641557108</v>
      </c>
      <c r="V43" s="60">
        <v>0</v>
      </c>
      <c r="W43" s="61">
        <v>0</v>
      </c>
    </row>
    <row r="44" spans="2:23">
      <c r="B44" s="30" t="s">
        <v>89</v>
      </c>
      <c r="C44" s="31" t="s">
        <v>19</v>
      </c>
      <c r="D44" s="32">
        <v>2378183</v>
      </c>
      <c r="E44" s="33" t="s">
        <v>90</v>
      </c>
      <c r="F44" s="16"/>
      <c r="G44" s="28">
        <v>51.5</v>
      </c>
      <c r="H44" s="29">
        <v>22063.4283333333</v>
      </c>
      <c r="I44" s="16"/>
      <c r="J44" s="28">
        <v>0</v>
      </c>
      <c r="K44" s="29">
        <v>0</v>
      </c>
      <c r="M44" s="60">
        <f t="shared" si="0"/>
        <v>11.2596516083333</v>
      </c>
      <c r="N44" s="61">
        <f t="shared" si="1"/>
        <v>8498.09989069067</v>
      </c>
      <c r="P44" s="60">
        <f t="shared" si="2"/>
        <v>0</v>
      </c>
      <c r="Q44" s="61">
        <f t="shared" si="3"/>
        <v>0</v>
      </c>
      <c r="S44" s="60">
        <v>62.7596516083333</v>
      </c>
      <c r="T44" s="61">
        <v>30561.528224024</v>
      </c>
      <c r="V44" s="60">
        <v>0</v>
      </c>
      <c r="W44" s="61">
        <v>0</v>
      </c>
    </row>
    <row r="45" spans="2:23">
      <c r="B45" s="30" t="s">
        <v>91</v>
      </c>
      <c r="C45" s="31" t="s">
        <v>19</v>
      </c>
      <c r="D45" s="32">
        <v>6249604</v>
      </c>
      <c r="E45" s="33" t="s">
        <v>86</v>
      </c>
      <c r="F45" s="16"/>
      <c r="G45" s="28">
        <v>15</v>
      </c>
      <c r="H45" s="29">
        <v>8311.77583333333</v>
      </c>
      <c r="I45" s="16"/>
      <c r="J45" s="28">
        <v>0</v>
      </c>
      <c r="K45" s="29">
        <v>0</v>
      </c>
      <c r="M45" s="60">
        <f t="shared" si="0"/>
        <v>4.1734616</v>
      </c>
      <c r="N45" s="61">
        <f t="shared" si="1"/>
        <v>2764.167086912</v>
      </c>
      <c r="P45" s="60">
        <f t="shared" si="2"/>
        <v>0</v>
      </c>
      <c r="Q45" s="61">
        <f t="shared" si="3"/>
        <v>0</v>
      </c>
      <c r="S45" s="60">
        <v>19.1734616</v>
      </c>
      <c r="T45" s="61">
        <v>11075.9429202453</v>
      </c>
      <c r="V45" s="60">
        <v>0</v>
      </c>
      <c r="W45" s="61">
        <v>0</v>
      </c>
    </row>
    <row r="46" s="3" customFormat="1" spans="2:23">
      <c r="B46" s="46" t="s">
        <v>92</v>
      </c>
      <c r="C46" s="47" t="s">
        <v>19</v>
      </c>
      <c r="D46" s="48">
        <v>2557975</v>
      </c>
      <c r="E46" s="49" t="s">
        <v>93</v>
      </c>
      <c r="F46" s="50"/>
      <c r="G46" s="51">
        <v>87.25</v>
      </c>
      <c r="H46" s="52">
        <v>73572.175</v>
      </c>
      <c r="I46" s="50"/>
      <c r="J46" s="51">
        <v>0</v>
      </c>
      <c r="K46" s="52">
        <v>0</v>
      </c>
      <c r="M46" s="60">
        <f t="shared" si="0"/>
        <v>-41.0833333333333</v>
      </c>
      <c r="N46" s="61">
        <f t="shared" si="1"/>
        <v>-34863.8125</v>
      </c>
      <c r="O46" s="4"/>
      <c r="P46" s="60">
        <f t="shared" si="2"/>
        <v>0</v>
      </c>
      <c r="Q46" s="61">
        <f t="shared" si="3"/>
        <v>0</v>
      </c>
      <c r="S46" s="60">
        <v>46.1666666666667</v>
      </c>
      <c r="T46" s="61">
        <v>38708.3625</v>
      </c>
      <c r="U46" s="4"/>
      <c r="V46" s="60">
        <v>0</v>
      </c>
      <c r="W46" s="61">
        <v>0</v>
      </c>
    </row>
    <row r="47" s="3" customFormat="1" spans="2:23">
      <c r="B47" s="46" t="s">
        <v>94</v>
      </c>
      <c r="C47" s="47" t="s">
        <v>19</v>
      </c>
      <c r="D47" s="48">
        <v>2691566</v>
      </c>
      <c r="E47" s="49" t="s">
        <v>95</v>
      </c>
      <c r="F47" s="50"/>
      <c r="G47" s="51">
        <v>34.8333333333333</v>
      </c>
      <c r="H47" s="52">
        <v>15934.2741666667</v>
      </c>
      <c r="I47" s="50"/>
      <c r="J47" s="51">
        <v>0</v>
      </c>
      <c r="K47" s="52">
        <v>0</v>
      </c>
      <c r="M47" s="60">
        <f t="shared" si="0"/>
        <v>0.333333333333329</v>
      </c>
      <c r="N47" s="61">
        <f t="shared" si="1"/>
        <v>-16.1750000000011</v>
      </c>
      <c r="O47" s="4"/>
      <c r="P47" s="60">
        <f t="shared" si="2"/>
        <v>0</v>
      </c>
      <c r="Q47" s="61">
        <f t="shared" si="3"/>
        <v>0</v>
      </c>
      <c r="S47" s="60">
        <v>35.1666666666667</v>
      </c>
      <c r="T47" s="61">
        <v>15918.0991666667</v>
      </c>
      <c r="U47" s="4"/>
      <c r="V47" s="60">
        <v>0</v>
      </c>
      <c r="W47" s="61">
        <v>0</v>
      </c>
    </row>
    <row r="48" s="3" customFormat="1" spans="2:23">
      <c r="B48" s="46" t="s">
        <v>96</v>
      </c>
      <c r="C48" s="47" t="s">
        <v>19</v>
      </c>
      <c r="D48" s="48">
        <v>5749018</v>
      </c>
      <c r="E48" s="49" t="s">
        <v>97</v>
      </c>
      <c r="F48" s="50"/>
      <c r="G48" s="51">
        <v>138</v>
      </c>
      <c r="H48" s="52">
        <v>83892.4933333333</v>
      </c>
      <c r="I48" s="50"/>
      <c r="J48" s="51">
        <v>0</v>
      </c>
      <c r="K48" s="52">
        <v>0</v>
      </c>
      <c r="M48" s="60">
        <f t="shared" si="0"/>
        <v>-38.9161673477097</v>
      </c>
      <c r="N48" s="61">
        <f t="shared" si="1"/>
        <v>13384.0783307642</v>
      </c>
      <c r="O48" s="4"/>
      <c r="P48" s="60">
        <f t="shared" si="2"/>
        <v>0</v>
      </c>
      <c r="Q48" s="61">
        <f t="shared" si="3"/>
        <v>0</v>
      </c>
      <c r="S48" s="60">
        <v>99.0838326522903</v>
      </c>
      <c r="T48" s="61">
        <v>97276.5716640975</v>
      </c>
      <c r="U48" s="4"/>
      <c r="V48" s="60">
        <v>0</v>
      </c>
      <c r="W48" s="61">
        <v>0</v>
      </c>
    </row>
    <row r="49" s="3" customFormat="1" spans="2:23">
      <c r="B49" s="46" t="s">
        <v>98</v>
      </c>
      <c r="C49" s="47" t="s">
        <v>19</v>
      </c>
      <c r="D49" s="48">
        <v>2377829</v>
      </c>
      <c r="E49" s="49" t="s">
        <v>99</v>
      </c>
      <c r="F49" s="50"/>
      <c r="G49" s="51">
        <v>239.25</v>
      </c>
      <c r="H49" s="52">
        <v>311561.265833333</v>
      </c>
      <c r="I49" s="50"/>
      <c r="J49" s="51">
        <v>0</v>
      </c>
      <c r="K49" s="52">
        <v>0</v>
      </c>
      <c r="M49" s="60">
        <f t="shared" si="0"/>
        <v>-5.09952360466667</v>
      </c>
      <c r="N49" s="61">
        <f t="shared" si="1"/>
        <v>386.785117962805</v>
      </c>
      <c r="O49" s="4"/>
      <c r="P49" s="60">
        <f t="shared" si="2"/>
        <v>0.0434735583333333</v>
      </c>
      <c r="Q49" s="61">
        <f t="shared" si="3"/>
        <v>167.171047537083</v>
      </c>
      <c r="S49" s="60">
        <v>234.150476395333</v>
      </c>
      <c r="T49" s="61">
        <v>311948.050951296</v>
      </c>
      <c r="U49" s="4"/>
      <c r="V49" s="60">
        <v>0.0434735583333333</v>
      </c>
      <c r="W49" s="61">
        <v>167.171047537083</v>
      </c>
    </row>
    <row r="50" s="3" customFormat="1" spans="2:23">
      <c r="B50" s="46" t="s">
        <v>100</v>
      </c>
      <c r="C50" s="47" t="s">
        <v>19</v>
      </c>
      <c r="D50" s="48">
        <v>2299836</v>
      </c>
      <c r="E50" s="49" t="s">
        <v>101</v>
      </c>
      <c r="F50" s="50"/>
      <c r="G50" s="51">
        <v>50.25</v>
      </c>
      <c r="H50" s="52">
        <v>21660.0908333333</v>
      </c>
      <c r="I50" s="50"/>
      <c r="J50" s="51">
        <v>0</v>
      </c>
      <c r="K50" s="52">
        <v>0</v>
      </c>
      <c r="M50" s="60">
        <f t="shared" si="0"/>
        <v>-3.66666666666666</v>
      </c>
      <c r="N50" s="61">
        <f t="shared" si="1"/>
        <v>-1960.73083333333</v>
      </c>
      <c r="O50" s="4"/>
      <c r="P50" s="60">
        <f t="shared" si="2"/>
        <v>0</v>
      </c>
      <c r="Q50" s="61">
        <f t="shared" si="3"/>
        <v>0</v>
      </c>
      <c r="S50" s="60">
        <v>46.5833333333333</v>
      </c>
      <c r="T50" s="61">
        <v>19699.36</v>
      </c>
      <c r="U50" s="4"/>
      <c r="V50" s="60">
        <v>0</v>
      </c>
      <c r="W50" s="61">
        <v>0</v>
      </c>
    </row>
    <row r="51" s="3" customFormat="1" spans="2:23">
      <c r="B51" s="46" t="s">
        <v>102</v>
      </c>
      <c r="C51" s="47" t="s">
        <v>19</v>
      </c>
      <c r="D51" s="48">
        <v>2550962</v>
      </c>
      <c r="E51" s="49" t="s">
        <v>103</v>
      </c>
      <c r="F51" s="50"/>
      <c r="G51" s="51">
        <v>69.5833333333333</v>
      </c>
      <c r="H51" s="52">
        <v>38081.21</v>
      </c>
      <c r="I51" s="50"/>
      <c r="J51" s="51">
        <v>0</v>
      </c>
      <c r="K51" s="52">
        <v>0</v>
      </c>
      <c r="M51" s="60">
        <f t="shared" si="0"/>
        <v>-1.58333333333333</v>
      </c>
      <c r="N51" s="61">
        <f t="shared" si="1"/>
        <v>-3747.25833333333</v>
      </c>
      <c r="O51" s="4"/>
      <c r="P51" s="60">
        <f t="shared" si="2"/>
        <v>0</v>
      </c>
      <c r="Q51" s="61">
        <f t="shared" si="3"/>
        <v>0</v>
      </c>
      <c r="S51" s="60">
        <v>68</v>
      </c>
      <c r="T51" s="61">
        <v>34333.9516666667</v>
      </c>
      <c r="U51" s="4"/>
      <c r="V51" s="60">
        <v>0</v>
      </c>
      <c r="W51" s="61">
        <v>0</v>
      </c>
    </row>
    <row r="52" s="3" customFormat="1" spans="2:23">
      <c r="B52" s="46" t="s">
        <v>104</v>
      </c>
      <c r="C52" s="47" t="s">
        <v>19</v>
      </c>
      <c r="D52" s="48">
        <v>2560771</v>
      </c>
      <c r="E52" s="49" t="s">
        <v>105</v>
      </c>
      <c r="F52" s="50"/>
      <c r="G52" s="51">
        <v>476.916666666667</v>
      </c>
      <c r="H52" s="52">
        <v>722031.409166667</v>
      </c>
      <c r="I52" s="50"/>
      <c r="J52" s="51">
        <v>87.5833333333333</v>
      </c>
      <c r="K52" s="52">
        <v>173942.966666667</v>
      </c>
      <c r="M52" s="60">
        <f t="shared" si="0"/>
        <v>73.687681375</v>
      </c>
      <c r="N52" s="61">
        <f t="shared" si="1"/>
        <v>75276.6208037178</v>
      </c>
      <c r="O52" s="4"/>
      <c r="P52" s="60">
        <f t="shared" si="2"/>
        <v>19.0848921083333</v>
      </c>
      <c r="Q52" s="61">
        <f t="shared" si="3"/>
        <v>12812.7188303921</v>
      </c>
      <c r="S52" s="60">
        <v>550.604348041667</v>
      </c>
      <c r="T52" s="61">
        <v>797308.029970384</v>
      </c>
      <c r="U52" s="4"/>
      <c r="V52" s="60">
        <v>106.668225441667</v>
      </c>
      <c r="W52" s="61">
        <v>186755.685497059</v>
      </c>
    </row>
    <row r="53" s="3" customFormat="1" spans="2:23">
      <c r="B53" s="46" t="s">
        <v>106</v>
      </c>
      <c r="C53" s="47" t="s">
        <v>19</v>
      </c>
      <c r="D53" s="48">
        <v>2691833</v>
      </c>
      <c r="E53" s="49" t="s">
        <v>107</v>
      </c>
      <c r="F53" s="50"/>
      <c r="G53" s="51">
        <v>104.833333333333</v>
      </c>
      <c r="H53" s="52">
        <v>27698.4925</v>
      </c>
      <c r="I53" s="50"/>
      <c r="J53" s="51">
        <v>0</v>
      </c>
      <c r="K53" s="52">
        <v>0</v>
      </c>
      <c r="M53" s="60">
        <f t="shared" si="0"/>
        <v>-29.6666666666667</v>
      </c>
      <c r="N53" s="61">
        <f t="shared" si="1"/>
        <v>-3913.52833333333</v>
      </c>
      <c r="O53" s="4"/>
      <c r="P53" s="60">
        <f t="shared" si="2"/>
        <v>0</v>
      </c>
      <c r="Q53" s="61">
        <f t="shared" si="3"/>
        <v>0</v>
      </c>
      <c r="S53" s="60">
        <v>75.1666666666667</v>
      </c>
      <c r="T53" s="61">
        <v>23784.9641666667</v>
      </c>
      <c r="U53" s="4"/>
      <c r="V53" s="60">
        <v>0</v>
      </c>
      <c r="W53" s="61">
        <v>0</v>
      </c>
    </row>
    <row r="54" spans="2:23">
      <c r="B54" s="30" t="s">
        <v>108</v>
      </c>
      <c r="C54" s="31" t="s">
        <v>19</v>
      </c>
      <c r="D54" s="32">
        <v>2691876</v>
      </c>
      <c r="E54" s="33" t="s">
        <v>109</v>
      </c>
      <c r="F54" s="16"/>
      <c r="G54" s="28">
        <v>50</v>
      </c>
      <c r="H54" s="29">
        <v>40105.9166666667</v>
      </c>
      <c r="I54" s="16"/>
      <c r="J54" s="28">
        <v>0</v>
      </c>
      <c r="K54" s="29">
        <v>0</v>
      </c>
      <c r="M54" s="60">
        <f t="shared" si="0"/>
        <v>-7.08333333333334</v>
      </c>
      <c r="N54" s="61">
        <f t="shared" si="1"/>
        <v>-6521.11749999999</v>
      </c>
      <c r="P54" s="60">
        <f t="shared" si="2"/>
        <v>0</v>
      </c>
      <c r="Q54" s="61">
        <f t="shared" si="3"/>
        <v>0</v>
      </c>
      <c r="S54" s="60">
        <v>42.9166666666667</v>
      </c>
      <c r="T54" s="61">
        <v>33584.7991666667</v>
      </c>
      <c r="V54" s="60">
        <v>0</v>
      </c>
      <c r="W54" s="61">
        <v>0</v>
      </c>
    </row>
    <row r="55" spans="2:23">
      <c r="B55" s="30" t="s">
        <v>110</v>
      </c>
      <c r="C55" s="31" t="s">
        <v>19</v>
      </c>
      <c r="D55" s="32">
        <v>2300184</v>
      </c>
      <c r="E55" s="33" t="s">
        <v>111</v>
      </c>
      <c r="F55" s="16"/>
      <c r="G55" s="28">
        <v>97.5</v>
      </c>
      <c r="H55" s="29">
        <v>74500.9416666667</v>
      </c>
      <c r="I55" s="16"/>
      <c r="J55" s="28">
        <v>0</v>
      </c>
      <c r="K55" s="29">
        <v>0</v>
      </c>
      <c r="M55" s="60">
        <f t="shared" si="0"/>
        <v>-15.6912341855309</v>
      </c>
      <c r="N55" s="61">
        <f t="shared" si="1"/>
        <v>1031.72970211208</v>
      </c>
      <c r="P55" s="60">
        <f t="shared" si="2"/>
        <v>0</v>
      </c>
      <c r="Q55" s="61">
        <f t="shared" si="3"/>
        <v>0</v>
      </c>
      <c r="S55" s="60">
        <v>81.8087658144691</v>
      </c>
      <c r="T55" s="61">
        <v>75532.6713687787</v>
      </c>
      <c r="V55" s="60">
        <v>0</v>
      </c>
      <c r="W55" s="61">
        <v>0</v>
      </c>
    </row>
    <row r="56" spans="2:23">
      <c r="B56" s="30" t="s">
        <v>112</v>
      </c>
      <c r="C56" s="31" t="s">
        <v>19</v>
      </c>
      <c r="D56" s="32">
        <v>2379333</v>
      </c>
      <c r="E56" s="33" t="s">
        <v>113</v>
      </c>
      <c r="F56" s="16"/>
      <c r="G56" s="28">
        <v>235.166666666667</v>
      </c>
      <c r="H56" s="29">
        <v>297452.355833333</v>
      </c>
      <c r="I56" s="16"/>
      <c r="J56" s="28">
        <v>8.25</v>
      </c>
      <c r="K56" s="29">
        <v>36320.27</v>
      </c>
      <c r="M56" s="60">
        <f t="shared" si="0"/>
        <v>59.863089825</v>
      </c>
      <c r="N56" s="61">
        <f t="shared" si="1"/>
        <v>92687.0049132014</v>
      </c>
      <c r="P56" s="60">
        <f t="shared" si="2"/>
        <v>3.6517789</v>
      </c>
      <c r="Q56" s="61">
        <f t="shared" si="3"/>
        <v>8963.19349454373</v>
      </c>
      <c r="S56" s="60">
        <v>295.029756491667</v>
      </c>
      <c r="T56" s="61">
        <v>390139.360746535</v>
      </c>
      <c r="V56" s="60">
        <v>11.9017789</v>
      </c>
      <c r="W56" s="61">
        <v>45283.4634945437</v>
      </c>
    </row>
    <row r="57" spans="2:23">
      <c r="B57" s="30" t="s">
        <v>114</v>
      </c>
      <c r="C57" s="31" t="s">
        <v>19</v>
      </c>
      <c r="D57" s="32">
        <v>2538180</v>
      </c>
      <c r="E57" s="33" t="s">
        <v>115</v>
      </c>
      <c r="F57" s="16"/>
      <c r="G57" s="28">
        <v>203.916666666667</v>
      </c>
      <c r="H57" s="29">
        <v>211982.089166667</v>
      </c>
      <c r="I57" s="16"/>
      <c r="J57" s="28">
        <v>0.25</v>
      </c>
      <c r="K57" s="29">
        <v>180.3775</v>
      </c>
      <c r="M57" s="60">
        <f t="shared" si="0"/>
        <v>-19.9323058998527</v>
      </c>
      <c r="N57" s="61">
        <f t="shared" si="1"/>
        <v>18216.2721539388</v>
      </c>
      <c r="P57" s="60">
        <f t="shared" si="2"/>
        <v>-0.166666666666667</v>
      </c>
      <c r="Q57" s="61">
        <f t="shared" si="3"/>
        <v>-110.77</v>
      </c>
      <c r="S57" s="60">
        <v>183.984360766814</v>
      </c>
      <c r="T57" s="61">
        <v>230198.361320605</v>
      </c>
      <c r="V57" s="60">
        <v>0.0833333333333333</v>
      </c>
      <c r="W57" s="61">
        <v>69.6075</v>
      </c>
    </row>
    <row r="58" spans="2:23">
      <c r="B58" s="30" t="s">
        <v>116</v>
      </c>
      <c r="C58" s="31" t="s">
        <v>19</v>
      </c>
      <c r="D58" s="32">
        <v>2305534</v>
      </c>
      <c r="E58" s="33" t="s">
        <v>117</v>
      </c>
      <c r="F58" s="16"/>
      <c r="G58" s="28">
        <v>64.75</v>
      </c>
      <c r="H58" s="29">
        <v>35575.2016666667</v>
      </c>
      <c r="I58" s="16"/>
      <c r="J58" s="28">
        <v>0</v>
      </c>
      <c r="K58" s="29">
        <v>0</v>
      </c>
      <c r="M58" s="60">
        <f t="shared" si="0"/>
        <v>2.58333333333333</v>
      </c>
      <c r="N58" s="61">
        <f t="shared" si="1"/>
        <v>-2322.69</v>
      </c>
      <c r="P58" s="60">
        <f t="shared" si="2"/>
        <v>0</v>
      </c>
      <c r="Q58" s="61">
        <f t="shared" si="3"/>
        <v>0</v>
      </c>
      <c r="S58" s="60">
        <v>67.3333333333333</v>
      </c>
      <c r="T58" s="61">
        <v>33252.5116666667</v>
      </c>
      <c r="V58" s="60">
        <v>0</v>
      </c>
      <c r="W58" s="61">
        <v>0</v>
      </c>
    </row>
    <row r="59" spans="2:23">
      <c r="B59" s="30" t="s">
        <v>118</v>
      </c>
      <c r="C59" s="31" t="s">
        <v>19</v>
      </c>
      <c r="D59" s="32">
        <v>2553066</v>
      </c>
      <c r="E59" s="33" t="s">
        <v>119</v>
      </c>
      <c r="F59" s="16"/>
      <c r="G59" s="28">
        <v>46.3333333333333</v>
      </c>
      <c r="H59" s="29">
        <v>31119.7908333333</v>
      </c>
      <c r="I59" s="16"/>
      <c r="J59" s="28">
        <v>0</v>
      </c>
      <c r="K59" s="29">
        <v>0</v>
      </c>
      <c r="M59" s="60">
        <f t="shared" si="0"/>
        <v>-4.66666666666667</v>
      </c>
      <c r="N59" s="61">
        <f t="shared" si="1"/>
        <v>-9594.77666666666</v>
      </c>
      <c r="P59" s="60">
        <f t="shared" si="2"/>
        <v>0</v>
      </c>
      <c r="Q59" s="61">
        <f t="shared" si="3"/>
        <v>0</v>
      </c>
      <c r="S59" s="60">
        <v>41.6666666666667</v>
      </c>
      <c r="T59" s="61">
        <v>21525.0141666667</v>
      </c>
      <c r="V59" s="60">
        <v>0</v>
      </c>
      <c r="W59" s="61">
        <v>0</v>
      </c>
    </row>
    <row r="60" spans="2:23">
      <c r="B60" s="30" t="s">
        <v>120</v>
      </c>
      <c r="C60" s="31" t="s">
        <v>19</v>
      </c>
      <c r="D60" s="32">
        <v>2378108</v>
      </c>
      <c r="E60" s="33" t="s">
        <v>121</v>
      </c>
      <c r="F60" s="16"/>
      <c r="G60" s="28">
        <v>47.3333333333333</v>
      </c>
      <c r="H60" s="29">
        <v>34954.3741666667</v>
      </c>
      <c r="I60" s="16"/>
      <c r="J60" s="28">
        <v>0</v>
      </c>
      <c r="K60" s="29">
        <v>0</v>
      </c>
      <c r="M60" s="60">
        <f t="shared" si="0"/>
        <v>-0.217367791666668</v>
      </c>
      <c r="N60" s="61">
        <f t="shared" si="1"/>
        <v>102.549776752501</v>
      </c>
      <c r="P60" s="60">
        <f t="shared" si="2"/>
        <v>0</v>
      </c>
      <c r="Q60" s="61">
        <f t="shared" si="3"/>
        <v>0</v>
      </c>
      <c r="S60" s="60">
        <v>47.1159655416667</v>
      </c>
      <c r="T60" s="61">
        <v>35056.9239434192</v>
      </c>
      <c r="V60" s="60">
        <v>0</v>
      </c>
      <c r="W60" s="61">
        <v>0</v>
      </c>
    </row>
    <row r="61" spans="2:23">
      <c r="B61" s="30" t="s">
        <v>122</v>
      </c>
      <c r="C61" s="31" t="s">
        <v>19</v>
      </c>
      <c r="D61" s="32">
        <v>2663422</v>
      </c>
      <c r="E61" s="33" t="s">
        <v>123</v>
      </c>
      <c r="F61" s="16"/>
      <c r="G61" s="28">
        <v>65.5833333333333</v>
      </c>
      <c r="H61" s="29">
        <v>72075.5775</v>
      </c>
      <c r="I61" s="16"/>
      <c r="J61" s="28">
        <v>0</v>
      </c>
      <c r="K61" s="29">
        <v>0</v>
      </c>
      <c r="M61" s="60">
        <f t="shared" si="0"/>
        <v>-48.5833333333333</v>
      </c>
      <c r="N61" s="61">
        <f t="shared" si="1"/>
        <v>-58761.6825</v>
      </c>
      <c r="P61" s="60">
        <f t="shared" si="2"/>
        <v>0</v>
      </c>
      <c r="Q61" s="61">
        <f t="shared" si="3"/>
        <v>0</v>
      </c>
      <c r="S61" s="60">
        <v>17</v>
      </c>
      <c r="T61" s="61">
        <v>13313.895</v>
      </c>
      <c r="V61" s="60">
        <v>0</v>
      </c>
      <c r="W61" s="61">
        <v>0</v>
      </c>
    </row>
    <row r="62" spans="2:23">
      <c r="B62" s="30" t="s">
        <v>124</v>
      </c>
      <c r="C62" s="31" t="s">
        <v>19</v>
      </c>
      <c r="D62" s="32">
        <v>2419378</v>
      </c>
      <c r="E62" s="33" t="s">
        <v>125</v>
      </c>
      <c r="F62" s="16"/>
      <c r="G62" s="28">
        <v>199.166666666667</v>
      </c>
      <c r="H62" s="29">
        <v>119497.245833333</v>
      </c>
      <c r="I62" s="16"/>
      <c r="J62" s="28">
        <v>0</v>
      </c>
      <c r="K62" s="29">
        <v>0</v>
      </c>
      <c r="M62" s="60">
        <f t="shared" si="0"/>
        <v>5.608089025</v>
      </c>
      <c r="N62" s="61">
        <f t="shared" si="1"/>
        <v>8164.9733163075</v>
      </c>
      <c r="P62" s="60">
        <f t="shared" si="2"/>
        <v>0</v>
      </c>
      <c r="Q62" s="61">
        <f t="shared" si="3"/>
        <v>0</v>
      </c>
      <c r="S62" s="60">
        <v>204.774755691667</v>
      </c>
      <c r="T62" s="61">
        <v>127662.219149641</v>
      </c>
      <c r="V62" s="60">
        <v>0</v>
      </c>
      <c r="W62" s="61">
        <v>0</v>
      </c>
    </row>
    <row r="63" spans="2:23">
      <c r="B63" s="30" t="s">
        <v>126</v>
      </c>
      <c r="C63" s="31" t="s">
        <v>19</v>
      </c>
      <c r="D63" s="32">
        <v>2538148</v>
      </c>
      <c r="E63" s="33" t="s">
        <v>127</v>
      </c>
      <c r="F63" s="16"/>
      <c r="G63" s="28">
        <v>43.25</v>
      </c>
      <c r="H63" s="29">
        <v>16215.1316666667</v>
      </c>
      <c r="I63" s="16"/>
      <c r="J63" s="28">
        <v>0</v>
      </c>
      <c r="K63" s="29">
        <v>0</v>
      </c>
      <c r="M63" s="60">
        <f t="shared" si="0"/>
        <v>9.43376215833334</v>
      </c>
      <c r="N63" s="61">
        <f t="shared" si="1"/>
        <v>10876.2296048432</v>
      </c>
      <c r="P63" s="60">
        <f t="shared" si="2"/>
        <v>0</v>
      </c>
      <c r="Q63" s="61">
        <f t="shared" si="3"/>
        <v>0</v>
      </c>
      <c r="S63" s="60">
        <v>52.6837621583333</v>
      </c>
      <c r="T63" s="61">
        <v>27091.3612715098</v>
      </c>
      <c r="V63" s="60">
        <v>0</v>
      </c>
      <c r="W63" s="61">
        <v>0</v>
      </c>
    </row>
    <row r="64" spans="2:23">
      <c r="B64" s="30" t="s">
        <v>128</v>
      </c>
      <c r="C64" s="31" t="s">
        <v>19</v>
      </c>
      <c r="D64" s="32">
        <v>2691558</v>
      </c>
      <c r="E64" s="33" t="s">
        <v>129</v>
      </c>
      <c r="F64" s="16"/>
      <c r="G64" s="28">
        <v>14.75</v>
      </c>
      <c r="H64" s="29">
        <v>6123.54083333333</v>
      </c>
      <c r="I64" s="16"/>
      <c r="J64" s="28">
        <v>0</v>
      </c>
      <c r="K64" s="29">
        <v>0</v>
      </c>
      <c r="M64" s="60">
        <f t="shared" si="0"/>
        <v>10.8683895833333</v>
      </c>
      <c r="N64" s="61">
        <f t="shared" si="1"/>
        <v>5432.00763694692</v>
      </c>
      <c r="P64" s="60">
        <f t="shared" si="2"/>
        <v>0</v>
      </c>
      <c r="Q64" s="61">
        <f t="shared" si="3"/>
        <v>0</v>
      </c>
      <c r="S64" s="60">
        <v>25.6183895833333</v>
      </c>
      <c r="T64" s="61">
        <v>11555.5484702802</v>
      </c>
      <c r="V64" s="60">
        <v>0</v>
      </c>
      <c r="W64" s="61">
        <v>0</v>
      </c>
    </row>
    <row r="65" spans="2:23">
      <c r="B65" s="30" t="s">
        <v>130</v>
      </c>
      <c r="C65" s="31" t="s">
        <v>19</v>
      </c>
      <c r="D65" s="32">
        <v>2300486</v>
      </c>
      <c r="E65" s="33" t="s">
        <v>131</v>
      </c>
      <c r="F65" s="16"/>
      <c r="G65" s="28">
        <v>58.5833333333333</v>
      </c>
      <c r="H65" s="29">
        <v>25416.88</v>
      </c>
      <c r="I65" s="16"/>
      <c r="J65" s="28">
        <v>0</v>
      </c>
      <c r="K65" s="29">
        <v>0</v>
      </c>
      <c r="M65" s="60">
        <f t="shared" si="0"/>
        <v>1.08333333333333</v>
      </c>
      <c r="N65" s="61">
        <f t="shared" si="1"/>
        <v>-1854.81333333334</v>
      </c>
      <c r="P65" s="60">
        <f t="shared" si="2"/>
        <v>0</v>
      </c>
      <c r="Q65" s="61">
        <f t="shared" si="3"/>
        <v>0</v>
      </c>
      <c r="S65" s="60">
        <v>59.6666666666667</v>
      </c>
      <c r="T65" s="61">
        <v>23562.0666666667</v>
      </c>
      <c r="V65" s="60">
        <v>0</v>
      </c>
      <c r="W65" s="61">
        <v>0</v>
      </c>
    </row>
    <row r="66" spans="2:23">
      <c r="B66" s="30" t="s">
        <v>132</v>
      </c>
      <c r="C66" s="31" t="s">
        <v>19</v>
      </c>
      <c r="D66" s="32">
        <v>2378213</v>
      </c>
      <c r="E66" s="33" t="s">
        <v>133</v>
      </c>
      <c r="F66" s="16"/>
      <c r="G66" s="28">
        <v>187.583333333333</v>
      </c>
      <c r="H66" s="29">
        <v>71765.0558333333</v>
      </c>
      <c r="I66" s="16"/>
      <c r="J66" s="28">
        <v>0</v>
      </c>
      <c r="K66" s="29">
        <v>0</v>
      </c>
      <c r="M66" s="60">
        <f t="shared" si="0"/>
        <v>-41.3333333333333</v>
      </c>
      <c r="N66" s="61">
        <f t="shared" si="1"/>
        <v>-11972.1958333333</v>
      </c>
      <c r="P66" s="60">
        <f t="shared" si="2"/>
        <v>0</v>
      </c>
      <c r="Q66" s="61">
        <f t="shared" si="3"/>
        <v>0</v>
      </c>
      <c r="S66" s="60">
        <v>146.25</v>
      </c>
      <c r="T66" s="61">
        <v>59792.86</v>
      </c>
      <c r="V66" s="60">
        <v>0</v>
      </c>
      <c r="W66" s="61">
        <v>0</v>
      </c>
    </row>
    <row r="67" spans="2:23">
      <c r="B67" s="30" t="s">
        <v>134</v>
      </c>
      <c r="C67" s="31" t="s">
        <v>19</v>
      </c>
      <c r="D67" s="32">
        <v>2664984</v>
      </c>
      <c r="E67" s="33" t="s">
        <v>135</v>
      </c>
      <c r="F67" s="16"/>
      <c r="G67" s="28">
        <v>161.333333333333</v>
      </c>
      <c r="H67" s="29">
        <v>101557.985</v>
      </c>
      <c r="I67" s="16"/>
      <c r="J67" s="28">
        <v>0</v>
      </c>
      <c r="K67" s="29">
        <v>0</v>
      </c>
      <c r="M67" s="60">
        <f t="shared" si="0"/>
        <v>1.41666666666666</v>
      </c>
      <c r="N67" s="61">
        <f t="shared" si="1"/>
        <v>-2669.15833333334</v>
      </c>
      <c r="P67" s="60">
        <f t="shared" si="2"/>
        <v>0</v>
      </c>
      <c r="Q67" s="61">
        <f t="shared" si="3"/>
        <v>0</v>
      </c>
      <c r="S67" s="60">
        <v>162.75</v>
      </c>
      <c r="T67" s="61">
        <v>98888.8266666667</v>
      </c>
      <c r="V67" s="60">
        <v>0</v>
      </c>
      <c r="W67" s="61">
        <v>0</v>
      </c>
    </row>
    <row r="68" spans="2:23">
      <c r="B68" s="30" t="s">
        <v>136</v>
      </c>
      <c r="C68" s="31" t="s">
        <v>19</v>
      </c>
      <c r="D68" s="32">
        <v>2379163</v>
      </c>
      <c r="E68" s="33" t="s">
        <v>32</v>
      </c>
      <c r="F68" s="16"/>
      <c r="G68" s="28">
        <v>145.916666666667</v>
      </c>
      <c r="H68" s="29">
        <v>73019.7716666667</v>
      </c>
      <c r="I68" s="16"/>
      <c r="J68" s="28">
        <v>0</v>
      </c>
      <c r="K68" s="29">
        <v>0</v>
      </c>
      <c r="M68" s="60">
        <f t="shared" si="0"/>
        <v>-58.25</v>
      </c>
      <c r="N68" s="61">
        <f t="shared" si="1"/>
        <v>-24559.6258333333</v>
      </c>
      <c r="P68" s="60">
        <f t="shared" si="2"/>
        <v>0</v>
      </c>
      <c r="Q68" s="61">
        <f t="shared" si="3"/>
        <v>0</v>
      </c>
      <c r="S68" s="60">
        <v>87.6666666666667</v>
      </c>
      <c r="T68" s="61">
        <v>48460.1458333333</v>
      </c>
      <c r="V68" s="60">
        <v>0</v>
      </c>
      <c r="W68" s="61">
        <v>0</v>
      </c>
    </row>
    <row r="69" spans="2:23">
      <c r="B69" s="30" t="s">
        <v>137</v>
      </c>
      <c r="C69" s="31" t="s">
        <v>19</v>
      </c>
      <c r="D69" s="32">
        <v>2691469</v>
      </c>
      <c r="E69" s="33" t="s">
        <v>138</v>
      </c>
      <c r="F69" s="16"/>
      <c r="G69" s="28">
        <v>138.416666666667</v>
      </c>
      <c r="H69" s="29">
        <v>257231.806666667</v>
      </c>
      <c r="I69" s="16"/>
      <c r="J69" s="28">
        <v>0</v>
      </c>
      <c r="K69" s="29">
        <v>0</v>
      </c>
      <c r="M69" s="60">
        <f t="shared" si="0"/>
        <v>-32.0767498804507</v>
      </c>
      <c r="N69" s="61">
        <f t="shared" si="1"/>
        <v>36940.0789730537</v>
      </c>
      <c r="P69" s="60">
        <f t="shared" si="2"/>
        <v>0</v>
      </c>
      <c r="Q69" s="61">
        <f t="shared" si="3"/>
        <v>0</v>
      </c>
      <c r="S69" s="60">
        <v>106.339916786216</v>
      </c>
      <c r="T69" s="61">
        <v>294171.88563972</v>
      </c>
      <c r="V69" s="60">
        <v>0</v>
      </c>
      <c r="W69" s="61">
        <v>0</v>
      </c>
    </row>
    <row r="70" spans="2:23">
      <c r="B70" s="30" t="s">
        <v>139</v>
      </c>
      <c r="C70" s="31" t="s">
        <v>19</v>
      </c>
      <c r="D70" s="32">
        <v>2689863</v>
      </c>
      <c r="E70" s="33" t="s">
        <v>140</v>
      </c>
      <c r="F70" s="16"/>
      <c r="G70" s="28">
        <v>17.9166666666667</v>
      </c>
      <c r="H70" s="29">
        <v>7745.815</v>
      </c>
      <c r="I70" s="16"/>
      <c r="J70" s="28">
        <v>0</v>
      </c>
      <c r="K70" s="29">
        <v>0</v>
      </c>
      <c r="M70" s="60">
        <f t="shared" si="0"/>
        <v>0.0833333333333321</v>
      </c>
      <c r="N70" s="61">
        <f t="shared" si="1"/>
        <v>-339.130833333333</v>
      </c>
      <c r="P70" s="60">
        <f t="shared" si="2"/>
        <v>0</v>
      </c>
      <c r="Q70" s="61">
        <f t="shared" si="3"/>
        <v>0</v>
      </c>
      <c r="S70" s="60">
        <v>18</v>
      </c>
      <c r="T70" s="61">
        <v>7406.68416666667</v>
      </c>
      <c r="V70" s="60">
        <v>0</v>
      </c>
      <c r="W70" s="61">
        <v>0</v>
      </c>
    </row>
    <row r="71" spans="2:23">
      <c r="B71" s="30" t="s">
        <v>141</v>
      </c>
      <c r="C71" s="31" t="s">
        <v>19</v>
      </c>
      <c r="D71" s="32">
        <v>2378000</v>
      </c>
      <c r="E71" s="33" t="s">
        <v>142</v>
      </c>
      <c r="F71" s="16"/>
      <c r="G71" s="28">
        <v>13.5</v>
      </c>
      <c r="H71" s="29">
        <v>6435.94916666667</v>
      </c>
      <c r="I71" s="16"/>
      <c r="J71" s="28">
        <v>0</v>
      </c>
      <c r="K71" s="29">
        <v>0</v>
      </c>
      <c r="M71" s="60">
        <f t="shared" si="0"/>
        <v>0.608629816666667</v>
      </c>
      <c r="N71" s="61">
        <f t="shared" si="1"/>
        <v>19.6383105059167</v>
      </c>
      <c r="P71" s="60">
        <f t="shared" si="2"/>
        <v>0</v>
      </c>
      <c r="Q71" s="61">
        <f t="shared" si="3"/>
        <v>0</v>
      </c>
      <c r="S71" s="60">
        <v>14.1086298166667</v>
      </c>
      <c r="T71" s="61">
        <v>6455.58747717258</v>
      </c>
      <c r="V71" s="60">
        <v>0</v>
      </c>
      <c r="W71" s="61">
        <v>0</v>
      </c>
    </row>
    <row r="72" spans="2:23">
      <c r="B72" s="30" t="s">
        <v>143</v>
      </c>
      <c r="C72" s="31" t="s">
        <v>19</v>
      </c>
      <c r="D72" s="32">
        <v>2537826</v>
      </c>
      <c r="E72" s="33" t="s">
        <v>144</v>
      </c>
      <c r="F72" s="16"/>
      <c r="G72" s="28">
        <v>85.5</v>
      </c>
      <c r="H72" s="29">
        <v>41403.0941666667</v>
      </c>
      <c r="I72" s="16"/>
      <c r="J72" s="28">
        <v>0</v>
      </c>
      <c r="K72" s="29">
        <v>0</v>
      </c>
      <c r="M72" s="60">
        <f t="shared" si="0"/>
        <v>15.4765867666667</v>
      </c>
      <c r="N72" s="61">
        <f t="shared" si="1"/>
        <v>7434.834034628</v>
      </c>
      <c r="P72" s="60">
        <f t="shared" si="2"/>
        <v>0</v>
      </c>
      <c r="Q72" s="61">
        <f t="shared" si="3"/>
        <v>0</v>
      </c>
      <c r="S72" s="60">
        <v>100.976586766667</v>
      </c>
      <c r="T72" s="61">
        <v>48837.9282012947</v>
      </c>
      <c r="V72" s="60">
        <v>0</v>
      </c>
      <c r="W72" s="61">
        <v>0</v>
      </c>
    </row>
    <row r="73" spans="2:23">
      <c r="B73" s="30" t="s">
        <v>145</v>
      </c>
      <c r="C73" s="31" t="s">
        <v>19</v>
      </c>
      <c r="D73" s="32">
        <v>2513838</v>
      </c>
      <c r="E73" s="33" t="s">
        <v>146</v>
      </c>
      <c r="F73" s="16"/>
      <c r="G73" s="28">
        <v>162.75</v>
      </c>
      <c r="H73" s="29">
        <v>89871.2191666667</v>
      </c>
      <c r="I73" s="16"/>
      <c r="J73" s="28">
        <v>0</v>
      </c>
      <c r="K73" s="29">
        <v>0</v>
      </c>
      <c r="M73" s="60">
        <f t="shared" si="0"/>
        <v>-14.6485882765801</v>
      </c>
      <c r="N73" s="61">
        <f t="shared" si="1"/>
        <v>7907.78983150567</v>
      </c>
      <c r="P73" s="60">
        <f t="shared" si="2"/>
        <v>0</v>
      </c>
      <c r="Q73" s="61">
        <f t="shared" si="3"/>
        <v>0</v>
      </c>
      <c r="S73" s="60">
        <v>148.10141172342</v>
      </c>
      <c r="T73" s="61">
        <v>97779.0089981723</v>
      </c>
      <c r="V73" s="60">
        <v>0</v>
      </c>
      <c r="W73" s="61">
        <v>0</v>
      </c>
    </row>
    <row r="74" spans="2:23">
      <c r="B74" s="30" t="s">
        <v>147</v>
      </c>
      <c r="C74" s="31" t="s">
        <v>19</v>
      </c>
      <c r="D74" s="32">
        <v>2300850</v>
      </c>
      <c r="E74" s="33" t="s">
        <v>148</v>
      </c>
      <c r="F74" s="16"/>
      <c r="G74" s="28">
        <v>8.91666666666667</v>
      </c>
      <c r="H74" s="29">
        <v>3785.8225</v>
      </c>
      <c r="I74" s="16"/>
      <c r="J74" s="28">
        <v>0</v>
      </c>
      <c r="K74" s="29">
        <v>0</v>
      </c>
      <c r="M74" s="60">
        <f t="shared" si="0"/>
        <v>-6.08333333333333</v>
      </c>
      <c r="N74" s="61">
        <f t="shared" si="1"/>
        <v>-2737.34416666667</v>
      </c>
      <c r="P74" s="60">
        <f t="shared" si="2"/>
        <v>0</v>
      </c>
      <c r="Q74" s="61">
        <f t="shared" si="3"/>
        <v>0</v>
      </c>
      <c r="S74" s="60">
        <v>2.83333333333333</v>
      </c>
      <c r="T74" s="61">
        <v>1048.47833333333</v>
      </c>
      <c r="V74" s="60">
        <v>0</v>
      </c>
      <c r="W74" s="61">
        <v>0</v>
      </c>
    </row>
    <row r="75" spans="2:23">
      <c r="B75" s="30" t="s">
        <v>149</v>
      </c>
      <c r="C75" s="31" t="s">
        <v>19</v>
      </c>
      <c r="D75" s="32">
        <v>2411164</v>
      </c>
      <c r="E75" s="33" t="s">
        <v>150</v>
      </c>
      <c r="F75" s="16"/>
      <c r="G75" s="28">
        <v>217.333333333333</v>
      </c>
      <c r="H75" s="29">
        <v>140395.585833333</v>
      </c>
      <c r="I75" s="16"/>
      <c r="J75" s="28">
        <v>0</v>
      </c>
      <c r="K75" s="29">
        <v>0</v>
      </c>
      <c r="M75" s="60">
        <f t="shared" si="0"/>
        <v>-11.5833333333333</v>
      </c>
      <c r="N75" s="61">
        <f t="shared" si="1"/>
        <v>-15851.5275</v>
      </c>
      <c r="P75" s="60">
        <f t="shared" si="2"/>
        <v>0</v>
      </c>
      <c r="Q75" s="61">
        <f t="shared" si="3"/>
        <v>0</v>
      </c>
      <c r="S75" s="60">
        <v>205.75</v>
      </c>
      <c r="T75" s="61">
        <v>124544.058333333</v>
      </c>
      <c r="V75" s="60">
        <v>0</v>
      </c>
      <c r="W75" s="61">
        <v>0</v>
      </c>
    </row>
    <row r="76" spans="2:23">
      <c r="B76" s="30" t="s">
        <v>151</v>
      </c>
      <c r="C76" s="31" t="s">
        <v>19</v>
      </c>
      <c r="D76" s="32">
        <v>2543044</v>
      </c>
      <c r="E76" s="33" t="s">
        <v>152</v>
      </c>
      <c r="F76" s="16"/>
      <c r="G76" s="28">
        <v>217.833333333333</v>
      </c>
      <c r="H76" s="29">
        <v>195702.943333333</v>
      </c>
      <c r="I76" s="16"/>
      <c r="J76" s="28">
        <v>0.416666666666667</v>
      </c>
      <c r="K76" s="29">
        <v>1234.425</v>
      </c>
      <c r="M76" s="60">
        <f t="shared" ref="M76:M111" si="4">S76-G76</f>
        <v>-14.4166666666667</v>
      </c>
      <c r="N76" s="61">
        <f t="shared" ref="N76:N111" si="5">T76-H76</f>
        <v>-13015.7183333333</v>
      </c>
      <c r="P76" s="60">
        <f t="shared" ref="P76:P111" si="6">V76-J76</f>
        <v>0.173894233333333</v>
      </c>
      <c r="Q76" s="61">
        <f t="shared" ref="Q76:Q111" si="7">W76-K76</f>
        <v>297.224805704762</v>
      </c>
      <c r="S76" s="60">
        <v>203.416666666667</v>
      </c>
      <c r="T76" s="61">
        <v>182687.225</v>
      </c>
      <c r="V76" s="60">
        <v>0.5905609</v>
      </c>
      <c r="W76" s="61">
        <v>1531.64980570476</v>
      </c>
    </row>
    <row r="77" spans="2:23">
      <c r="B77" s="30" t="s">
        <v>153</v>
      </c>
      <c r="C77" s="31" t="s">
        <v>19</v>
      </c>
      <c r="D77" s="32">
        <v>2377225</v>
      </c>
      <c r="E77" s="33" t="s">
        <v>154</v>
      </c>
      <c r="F77" s="16"/>
      <c r="G77" s="28">
        <v>50.4166666666667</v>
      </c>
      <c r="H77" s="29">
        <v>24477.6608333333</v>
      </c>
      <c r="I77" s="16"/>
      <c r="J77" s="28">
        <v>0</v>
      </c>
      <c r="K77" s="29">
        <v>0</v>
      </c>
      <c r="M77" s="60">
        <f t="shared" si="4"/>
        <v>-11.3333333333333</v>
      </c>
      <c r="N77" s="61">
        <f t="shared" si="5"/>
        <v>-8108.7625</v>
      </c>
      <c r="P77" s="60">
        <f t="shared" si="6"/>
        <v>0</v>
      </c>
      <c r="Q77" s="61">
        <f t="shared" si="7"/>
        <v>0</v>
      </c>
      <c r="S77" s="60">
        <v>39.0833333333333</v>
      </c>
      <c r="T77" s="61">
        <v>16368.8983333333</v>
      </c>
      <c r="V77" s="60">
        <v>0</v>
      </c>
      <c r="W77" s="61">
        <v>0</v>
      </c>
    </row>
    <row r="78" spans="2:23">
      <c r="B78" s="30" t="s">
        <v>155</v>
      </c>
      <c r="C78" s="31" t="s">
        <v>19</v>
      </c>
      <c r="D78" s="32">
        <v>2305623</v>
      </c>
      <c r="E78" s="33" t="s">
        <v>156</v>
      </c>
      <c r="F78" s="16"/>
      <c r="G78" s="28">
        <v>171.166666666667</v>
      </c>
      <c r="H78" s="29">
        <v>80652.2941666667</v>
      </c>
      <c r="I78" s="16"/>
      <c r="J78" s="28">
        <v>0</v>
      </c>
      <c r="K78" s="29">
        <v>0</v>
      </c>
      <c r="M78" s="60">
        <f t="shared" si="4"/>
        <v>-10</v>
      </c>
      <c r="N78" s="61">
        <f t="shared" si="5"/>
        <v>-21564.835</v>
      </c>
      <c r="P78" s="60">
        <f t="shared" si="6"/>
        <v>0</v>
      </c>
      <c r="Q78" s="61">
        <f t="shared" si="7"/>
        <v>0</v>
      </c>
      <c r="S78" s="60">
        <v>161.166666666667</v>
      </c>
      <c r="T78" s="61">
        <v>59087.4591666667</v>
      </c>
      <c r="V78" s="60">
        <v>0</v>
      </c>
      <c r="W78" s="61">
        <v>0</v>
      </c>
    </row>
    <row r="79" spans="2:23">
      <c r="B79" s="30" t="s">
        <v>157</v>
      </c>
      <c r="C79" s="31" t="s">
        <v>19</v>
      </c>
      <c r="D79" s="32">
        <v>2377330</v>
      </c>
      <c r="E79" s="33" t="s">
        <v>158</v>
      </c>
      <c r="F79" s="16"/>
      <c r="G79" s="28">
        <v>59.4166666666667</v>
      </c>
      <c r="H79" s="29">
        <v>27837.4975</v>
      </c>
      <c r="I79" s="16"/>
      <c r="J79" s="28">
        <v>0</v>
      </c>
      <c r="K79" s="29">
        <v>0</v>
      </c>
      <c r="M79" s="60">
        <f t="shared" si="4"/>
        <v>-5</v>
      </c>
      <c r="N79" s="61">
        <f t="shared" si="5"/>
        <v>-1280.28083333333</v>
      </c>
      <c r="P79" s="60">
        <f t="shared" si="6"/>
        <v>0</v>
      </c>
      <c r="Q79" s="61">
        <f t="shared" si="7"/>
        <v>0</v>
      </c>
      <c r="S79" s="60">
        <v>54.4166666666667</v>
      </c>
      <c r="T79" s="61">
        <v>26557.2166666667</v>
      </c>
      <c r="V79" s="60">
        <v>0</v>
      </c>
      <c r="W79" s="61">
        <v>0</v>
      </c>
    </row>
    <row r="80" spans="2:23">
      <c r="B80" s="30" t="s">
        <v>159</v>
      </c>
      <c r="C80" s="31" t="s">
        <v>19</v>
      </c>
      <c r="D80" s="32">
        <v>2377462</v>
      </c>
      <c r="E80" s="33" t="s">
        <v>160</v>
      </c>
      <c r="F80" s="16"/>
      <c r="G80" s="28">
        <v>26.1666666666667</v>
      </c>
      <c r="H80" s="29">
        <v>11142.3783333333</v>
      </c>
      <c r="I80" s="16"/>
      <c r="J80" s="28">
        <v>0</v>
      </c>
      <c r="K80" s="29">
        <v>0</v>
      </c>
      <c r="M80" s="60">
        <f t="shared" si="4"/>
        <v>5.91240393333333</v>
      </c>
      <c r="N80" s="61">
        <f t="shared" si="5"/>
        <v>1831.85836955917</v>
      </c>
      <c r="P80" s="60">
        <f t="shared" si="6"/>
        <v>0</v>
      </c>
      <c r="Q80" s="61">
        <f t="shared" si="7"/>
        <v>0</v>
      </c>
      <c r="S80" s="60">
        <v>32.0790706</v>
      </c>
      <c r="T80" s="61">
        <v>12974.2367028925</v>
      </c>
      <c r="V80" s="60">
        <v>0</v>
      </c>
      <c r="W80" s="61">
        <v>0</v>
      </c>
    </row>
    <row r="81" spans="2:23">
      <c r="B81" s="30" t="s">
        <v>161</v>
      </c>
      <c r="C81" s="31" t="s">
        <v>19</v>
      </c>
      <c r="D81" s="32">
        <v>6273874</v>
      </c>
      <c r="E81" s="33" t="s">
        <v>162</v>
      </c>
      <c r="F81" s="16"/>
      <c r="G81" s="28">
        <v>23</v>
      </c>
      <c r="H81" s="29">
        <v>10876.355</v>
      </c>
      <c r="I81" s="16"/>
      <c r="J81" s="28">
        <v>0</v>
      </c>
      <c r="K81" s="29">
        <v>0</v>
      </c>
      <c r="M81" s="60">
        <f t="shared" si="4"/>
        <v>5.91240393333334</v>
      </c>
      <c r="N81" s="61">
        <f t="shared" si="5"/>
        <v>1477.73624017892</v>
      </c>
      <c r="P81" s="60">
        <f t="shared" si="6"/>
        <v>0</v>
      </c>
      <c r="Q81" s="61">
        <f t="shared" si="7"/>
        <v>0</v>
      </c>
      <c r="S81" s="60">
        <v>28.9124039333333</v>
      </c>
      <c r="T81" s="61">
        <v>12354.0912401789</v>
      </c>
      <c r="V81" s="60">
        <v>0</v>
      </c>
      <c r="W81" s="61">
        <v>0</v>
      </c>
    </row>
    <row r="82" spans="2:23">
      <c r="B82" s="30" t="s">
        <v>163</v>
      </c>
      <c r="C82" s="31" t="s">
        <v>19</v>
      </c>
      <c r="D82" s="32">
        <v>2386038</v>
      </c>
      <c r="E82" s="33" t="s">
        <v>164</v>
      </c>
      <c r="F82" s="16"/>
      <c r="G82" s="28">
        <v>49.6666666666667</v>
      </c>
      <c r="H82" s="29">
        <v>14359.16</v>
      </c>
      <c r="I82" s="16"/>
      <c r="J82" s="28">
        <v>0</v>
      </c>
      <c r="K82" s="29">
        <v>0</v>
      </c>
      <c r="M82" s="60">
        <f t="shared" si="4"/>
        <v>3.782199575</v>
      </c>
      <c r="N82" s="61">
        <f t="shared" si="5"/>
        <v>1676.78905645533</v>
      </c>
      <c r="P82" s="60">
        <f t="shared" si="6"/>
        <v>0</v>
      </c>
      <c r="Q82" s="61">
        <f t="shared" si="7"/>
        <v>0</v>
      </c>
      <c r="S82" s="60">
        <v>53.4488662416667</v>
      </c>
      <c r="T82" s="61">
        <v>16035.9490564553</v>
      </c>
      <c r="V82" s="60">
        <v>0</v>
      </c>
      <c r="W82" s="61">
        <v>0</v>
      </c>
    </row>
    <row r="83" spans="2:23">
      <c r="B83" s="30" t="s">
        <v>165</v>
      </c>
      <c r="C83" s="31" t="s">
        <v>19</v>
      </c>
      <c r="D83" s="32">
        <v>2377632</v>
      </c>
      <c r="E83" s="33" t="s">
        <v>166</v>
      </c>
      <c r="F83" s="16"/>
      <c r="G83" s="28">
        <v>25.9166666666667</v>
      </c>
      <c r="H83" s="29">
        <v>8280.47166666667</v>
      </c>
      <c r="I83" s="16"/>
      <c r="J83" s="28">
        <v>0</v>
      </c>
      <c r="K83" s="29">
        <v>0</v>
      </c>
      <c r="M83" s="60">
        <f t="shared" si="4"/>
        <v>3.47788466666667</v>
      </c>
      <c r="N83" s="61">
        <f t="shared" si="5"/>
        <v>1531.09742461958</v>
      </c>
      <c r="P83" s="60">
        <f t="shared" si="6"/>
        <v>0</v>
      </c>
      <c r="Q83" s="61">
        <f t="shared" si="7"/>
        <v>0</v>
      </c>
      <c r="S83" s="60">
        <v>29.3945513333333</v>
      </c>
      <c r="T83" s="61">
        <v>9811.56909128625</v>
      </c>
      <c r="V83" s="60">
        <v>0</v>
      </c>
      <c r="W83" s="61">
        <v>0</v>
      </c>
    </row>
    <row r="84" spans="2:23">
      <c r="B84" s="30" t="s">
        <v>167</v>
      </c>
      <c r="C84" s="31" t="s">
        <v>19</v>
      </c>
      <c r="D84" s="32">
        <v>2302543</v>
      </c>
      <c r="E84" s="33" t="s">
        <v>168</v>
      </c>
      <c r="F84" s="16"/>
      <c r="G84" s="28">
        <v>16.6666666666667</v>
      </c>
      <c r="H84" s="29">
        <v>5518.3</v>
      </c>
      <c r="I84" s="16"/>
      <c r="J84" s="28">
        <v>0</v>
      </c>
      <c r="K84" s="29">
        <v>0</v>
      </c>
      <c r="M84" s="60">
        <f t="shared" si="4"/>
        <v>5.99935105</v>
      </c>
      <c r="N84" s="61">
        <f t="shared" si="5"/>
        <v>1397.624471089</v>
      </c>
      <c r="P84" s="60">
        <f t="shared" si="6"/>
        <v>0</v>
      </c>
      <c r="Q84" s="61">
        <f t="shared" si="7"/>
        <v>0</v>
      </c>
      <c r="S84" s="60">
        <v>22.6660177166667</v>
      </c>
      <c r="T84" s="61">
        <v>6915.924471089</v>
      </c>
      <c r="V84" s="60">
        <v>0</v>
      </c>
      <c r="W84" s="61">
        <v>0</v>
      </c>
    </row>
    <row r="85" spans="2:23">
      <c r="B85" s="30" t="s">
        <v>169</v>
      </c>
      <c r="C85" s="31" t="s">
        <v>19</v>
      </c>
      <c r="D85" s="32">
        <v>2302748</v>
      </c>
      <c r="E85" s="33" t="s">
        <v>170</v>
      </c>
      <c r="F85" s="16"/>
      <c r="G85" s="28">
        <v>157.416666666667</v>
      </c>
      <c r="H85" s="29">
        <v>91120.3408333333</v>
      </c>
      <c r="I85" s="16"/>
      <c r="J85" s="28">
        <v>0</v>
      </c>
      <c r="K85" s="29">
        <v>0</v>
      </c>
      <c r="M85" s="60">
        <f t="shared" si="4"/>
        <v>-25.6666666666667</v>
      </c>
      <c r="N85" s="61">
        <f t="shared" si="5"/>
        <v>-13708.615</v>
      </c>
      <c r="P85" s="60">
        <f t="shared" si="6"/>
        <v>0</v>
      </c>
      <c r="Q85" s="61">
        <f t="shared" si="7"/>
        <v>0</v>
      </c>
      <c r="S85" s="60">
        <v>131.75</v>
      </c>
      <c r="T85" s="61">
        <v>77411.7258333333</v>
      </c>
      <c r="V85" s="60">
        <v>0</v>
      </c>
      <c r="W85" s="61">
        <v>0</v>
      </c>
    </row>
    <row r="86" spans="2:23">
      <c r="B86" s="30" t="s">
        <v>171</v>
      </c>
      <c r="C86" s="31" t="s">
        <v>19</v>
      </c>
      <c r="D86" s="32">
        <v>2418177</v>
      </c>
      <c r="E86" s="33" t="s">
        <v>172</v>
      </c>
      <c r="F86" s="16"/>
      <c r="G86" s="28">
        <v>146.916666666667</v>
      </c>
      <c r="H86" s="29">
        <v>137810.723333333</v>
      </c>
      <c r="I86" s="16"/>
      <c r="J86" s="28">
        <v>0</v>
      </c>
      <c r="K86" s="29">
        <v>0</v>
      </c>
      <c r="M86" s="60">
        <f t="shared" si="4"/>
        <v>-26.75</v>
      </c>
      <c r="N86" s="61">
        <f t="shared" si="5"/>
        <v>-40712.1575</v>
      </c>
      <c r="P86" s="60">
        <f t="shared" si="6"/>
        <v>0.304314908333333</v>
      </c>
      <c r="Q86" s="61">
        <f t="shared" si="7"/>
        <v>377.766963022167</v>
      </c>
      <c r="S86" s="60">
        <v>120.166666666667</v>
      </c>
      <c r="T86" s="61">
        <v>97098.5658333333</v>
      </c>
      <c r="V86" s="60">
        <v>0.304314908333333</v>
      </c>
      <c r="W86" s="61">
        <v>377.766963022167</v>
      </c>
    </row>
    <row r="87" spans="2:23">
      <c r="B87" s="30" t="s">
        <v>173</v>
      </c>
      <c r="C87" s="31" t="s">
        <v>19</v>
      </c>
      <c r="D87" s="32">
        <v>2596792</v>
      </c>
      <c r="E87" s="33" t="s">
        <v>174</v>
      </c>
      <c r="F87" s="16"/>
      <c r="G87" s="28">
        <v>67.5833333333333</v>
      </c>
      <c r="H87" s="29">
        <v>28913.5758333333</v>
      </c>
      <c r="I87" s="16"/>
      <c r="J87" s="28">
        <v>0</v>
      </c>
      <c r="K87" s="29">
        <v>0</v>
      </c>
      <c r="M87" s="60">
        <f t="shared" si="4"/>
        <v>-25.1666666666667</v>
      </c>
      <c r="N87" s="61">
        <f t="shared" si="5"/>
        <v>-7394.80166666667</v>
      </c>
      <c r="P87" s="60">
        <f t="shared" si="6"/>
        <v>0</v>
      </c>
      <c r="Q87" s="61">
        <f t="shared" si="7"/>
        <v>0</v>
      </c>
      <c r="S87" s="60">
        <v>42.4166666666667</v>
      </c>
      <c r="T87" s="61">
        <v>21518.7741666667</v>
      </c>
      <c r="V87" s="60">
        <v>0</v>
      </c>
      <c r="W87" s="61">
        <v>0</v>
      </c>
    </row>
    <row r="88" spans="2:23">
      <c r="B88" s="30" t="s">
        <v>175</v>
      </c>
      <c r="C88" s="31" t="s">
        <v>19</v>
      </c>
      <c r="D88" s="32">
        <v>2538571</v>
      </c>
      <c r="E88" s="33" t="s">
        <v>176</v>
      </c>
      <c r="F88" s="16"/>
      <c r="G88" s="28">
        <v>167.5</v>
      </c>
      <c r="H88" s="29">
        <v>73369.5716666667</v>
      </c>
      <c r="I88" s="16"/>
      <c r="J88" s="28">
        <v>0</v>
      </c>
      <c r="K88" s="29">
        <v>0</v>
      </c>
      <c r="M88" s="60">
        <f t="shared" si="4"/>
        <v>-22.3333333333333</v>
      </c>
      <c r="N88" s="61">
        <f t="shared" si="5"/>
        <v>-12672.9783333333</v>
      </c>
      <c r="P88" s="60">
        <f t="shared" si="6"/>
        <v>0</v>
      </c>
      <c r="Q88" s="61">
        <f t="shared" si="7"/>
        <v>0</v>
      </c>
      <c r="S88" s="60">
        <v>145.166666666667</v>
      </c>
      <c r="T88" s="61">
        <v>60696.5933333333</v>
      </c>
      <c r="V88" s="60">
        <v>0</v>
      </c>
      <c r="W88" s="61">
        <v>0</v>
      </c>
    </row>
    <row r="89" spans="2:23">
      <c r="B89" s="30" t="s">
        <v>177</v>
      </c>
      <c r="C89" s="31" t="s">
        <v>19</v>
      </c>
      <c r="D89" s="32">
        <v>2378167</v>
      </c>
      <c r="E89" s="33" t="s">
        <v>178</v>
      </c>
      <c r="F89" s="16"/>
      <c r="G89" s="28">
        <v>34</v>
      </c>
      <c r="H89" s="29">
        <v>11451.1233333333</v>
      </c>
      <c r="I89" s="16"/>
      <c r="J89" s="28">
        <v>0</v>
      </c>
      <c r="K89" s="29">
        <v>0</v>
      </c>
      <c r="M89" s="60">
        <f t="shared" si="4"/>
        <v>-10.25</v>
      </c>
      <c r="N89" s="61">
        <f t="shared" si="5"/>
        <v>-2668.36166666667</v>
      </c>
      <c r="P89" s="60">
        <f t="shared" si="6"/>
        <v>0</v>
      </c>
      <c r="Q89" s="61">
        <f t="shared" si="7"/>
        <v>0</v>
      </c>
      <c r="S89" s="60">
        <v>23.75</v>
      </c>
      <c r="T89" s="61">
        <v>8782.76166666667</v>
      </c>
      <c r="V89" s="60">
        <v>0</v>
      </c>
      <c r="W89" s="61">
        <v>0</v>
      </c>
    </row>
    <row r="90" spans="2:23">
      <c r="B90" s="30" t="s">
        <v>179</v>
      </c>
      <c r="C90" s="31" t="s">
        <v>19</v>
      </c>
      <c r="D90" s="32">
        <v>2300516</v>
      </c>
      <c r="E90" s="33" t="s">
        <v>180</v>
      </c>
      <c r="F90" s="16"/>
      <c r="G90" s="28">
        <v>154.916666666667</v>
      </c>
      <c r="H90" s="29">
        <v>85502.1316666667</v>
      </c>
      <c r="I90" s="16"/>
      <c r="J90" s="28">
        <v>0</v>
      </c>
      <c r="K90" s="29">
        <v>0</v>
      </c>
      <c r="M90" s="60">
        <f t="shared" si="4"/>
        <v>-16.3333333333333</v>
      </c>
      <c r="N90" s="61">
        <f t="shared" si="5"/>
        <v>-4427.7325</v>
      </c>
      <c r="P90" s="60">
        <f t="shared" si="6"/>
        <v>0</v>
      </c>
      <c r="Q90" s="61">
        <f t="shared" si="7"/>
        <v>0</v>
      </c>
      <c r="S90" s="60">
        <v>138.583333333333</v>
      </c>
      <c r="T90" s="61">
        <v>81074.3991666667</v>
      </c>
      <c r="V90" s="60">
        <v>0</v>
      </c>
      <c r="W90" s="61">
        <v>0</v>
      </c>
    </row>
    <row r="91" spans="2:23">
      <c r="B91" s="30" t="s">
        <v>181</v>
      </c>
      <c r="C91" s="31" t="s">
        <v>19</v>
      </c>
      <c r="D91" s="32">
        <v>2378809</v>
      </c>
      <c r="E91" s="33" t="s">
        <v>182</v>
      </c>
      <c r="F91" s="16"/>
      <c r="G91" s="28">
        <v>51.3333333333333</v>
      </c>
      <c r="H91" s="29">
        <v>21277.9491666667</v>
      </c>
      <c r="I91" s="16"/>
      <c r="J91" s="28">
        <v>0</v>
      </c>
      <c r="K91" s="29">
        <v>0</v>
      </c>
      <c r="M91" s="60">
        <f t="shared" si="4"/>
        <v>5.82545681666667</v>
      </c>
      <c r="N91" s="61">
        <f t="shared" si="5"/>
        <v>3002.83474848408</v>
      </c>
      <c r="P91" s="60">
        <f t="shared" si="6"/>
        <v>0</v>
      </c>
      <c r="Q91" s="61">
        <f t="shared" si="7"/>
        <v>0</v>
      </c>
      <c r="S91" s="60">
        <v>57.15879015</v>
      </c>
      <c r="T91" s="61">
        <v>24280.7839151508</v>
      </c>
      <c r="V91" s="60">
        <v>0</v>
      </c>
      <c r="W91" s="61">
        <v>0</v>
      </c>
    </row>
    <row r="92" spans="2:23">
      <c r="B92" s="30" t="s">
        <v>183</v>
      </c>
      <c r="C92" s="31" t="s">
        <v>19</v>
      </c>
      <c r="D92" s="32">
        <v>2553155</v>
      </c>
      <c r="E92" s="33" t="s">
        <v>184</v>
      </c>
      <c r="F92" s="16"/>
      <c r="G92" s="28">
        <v>171.5</v>
      </c>
      <c r="H92" s="29">
        <v>65930.9591666667</v>
      </c>
      <c r="I92" s="16"/>
      <c r="J92" s="28">
        <v>0</v>
      </c>
      <c r="K92" s="29">
        <v>0</v>
      </c>
      <c r="M92" s="60">
        <f t="shared" si="4"/>
        <v>2.99967552499999</v>
      </c>
      <c r="N92" s="61">
        <f t="shared" si="5"/>
        <v>3050.33526252584</v>
      </c>
      <c r="P92" s="60">
        <f t="shared" si="6"/>
        <v>0</v>
      </c>
      <c r="Q92" s="61">
        <f t="shared" si="7"/>
        <v>0</v>
      </c>
      <c r="S92" s="60">
        <v>174.499675525</v>
      </c>
      <c r="T92" s="61">
        <v>68981.2944291925</v>
      </c>
      <c r="V92" s="60">
        <v>0</v>
      </c>
      <c r="W92" s="61">
        <v>0</v>
      </c>
    </row>
    <row r="93" spans="2:23">
      <c r="B93" s="30" t="s">
        <v>185</v>
      </c>
      <c r="C93" s="31" t="s">
        <v>19</v>
      </c>
      <c r="D93" s="32">
        <v>2550881</v>
      </c>
      <c r="E93" s="33" t="s">
        <v>186</v>
      </c>
      <c r="F93" s="16"/>
      <c r="G93" s="28">
        <v>27.3333333333333</v>
      </c>
      <c r="H93" s="29">
        <v>11586.6325</v>
      </c>
      <c r="I93" s="16"/>
      <c r="J93" s="28">
        <v>0</v>
      </c>
      <c r="K93" s="29">
        <v>0</v>
      </c>
      <c r="M93" s="60">
        <f t="shared" si="4"/>
        <v>-6.33333333333333</v>
      </c>
      <c r="N93" s="61">
        <f t="shared" si="5"/>
        <v>-2742.92833333333</v>
      </c>
      <c r="P93" s="60">
        <f t="shared" si="6"/>
        <v>0</v>
      </c>
      <c r="Q93" s="61">
        <f t="shared" si="7"/>
        <v>0</v>
      </c>
      <c r="S93" s="60">
        <v>21</v>
      </c>
      <c r="T93" s="61">
        <v>8843.70416666667</v>
      </c>
      <c r="V93" s="60">
        <v>0</v>
      </c>
      <c r="W93" s="61">
        <v>0</v>
      </c>
    </row>
    <row r="94" spans="2:23">
      <c r="B94" s="30" t="s">
        <v>187</v>
      </c>
      <c r="C94" s="31" t="s">
        <v>19</v>
      </c>
      <c r="D94" s="32">
        <v>2538229</v>
      </c>
      <c r="E94" s="33" t="s">
        <v>188</v>
      </c>
      <c r="F94" s="16"/>
      <c r="G94" s="28">
        <v>48</v>
      </c>
      <c r="H94" s="29">
        <v>21332.9608333333</v>
      </c>
      <c r="I94" s="16"/>
      <c r="J94" s="28">
        <v>0</v>
      </c>
      <c r="K94" s="29">
        <v>0</v>
      </c>
      <c r="M94" s="60">
        <f t="shared" si="4"/>
        <v>4.21693515833334</v>
      </c>
      <c r="N94" s="61">
        <f t="shared" si="5"/>
        <v>7013.57177649334</v>
      </c>
      <c r="P94" s="60">
        <f t="shared" si="6"/>
        <v>0</v>
      </c>
      <c r="Q94" s="61">
        <f t="shared" si="7"/>
        <v>0</v>
      </c>
      <c r="S94" s="60">
        <v>52.2169351583333</v>
      </c>
      <c r="T94" s="61">
        <v>28346.5326098267</v>
      </c>
      <c r="V94" s="60">
        <v>0</v>
      </c>
      <c r="W94" s="61">
        <v>0</v>
      </c>
    </row>
    <row r="95" spans="2:23">
      <c r="B95" s="30" t="s">
        <v>189</v>
      </c>
      <c r="C95" s="31" t="s">
        <v>19</v>
      </c>
      <c r="D95" s="32">
        <v>2672839</v>
      </c>
      <c r="E95" s="33" t="s">
        <v>190</v>
      </c>
      <c r="F95" s="16"/>
      <c r="G95" s="28">
        <v>48.25</v>
      </c>
      <c r="H95" s="29">
        <v>22572.3983333333</v>
      </c>
      <c r="I95" s="16"/>
      <c r="J95" s="28">
        <v>0</v>
      </c>
      <c r="K95" s="29">
        <v>0</v>
      </c>
      <c r="M95" s="60">
        <f t="shared" si="4"/>
        <v>28.1273922416667</v>
      </c>
      <c r="N95" s="61">
        <f t="shared" si="5"/>
        <v>9100.53733370833</v>
      </c>
      <c r="P95" s="60">
        <f t="shared" si="6"/>
        <v>0</v>
      </c>
      <c r="Q95" s="61">
        <f t="shared" si="7"/>
        <v>0</v>
      </c>
      <c r="S95" s="60">
        <v>76.3773922416667</v>
      </c>
      <c r="T95" s="61">
        <v>31672.9356670417</v>
      </c>
      <c r="V95" s="60">
        <v>0</v>
      </c>
      <c r="W95" s="61">
        <v>0</v>
      </c>
    </row>
    <row r="96" spans="2:23">
      <c r="B96" s="30" t="s">
        <v>191</v>
      </c>
      <c r="C96" s="31" t="s">
        <v>19</v>
      </c>
      <c r="D96" s="32">
        <v>2377616</v>
      </c>
      <c r="E96" s="33" t="s">
        <v>192</v>
      </c>
      <c r="F96" s="16"/>
      <c r="G96" s="28">
        <v>72.8333333333333</v>
      </c>
      <c r="H96" s="29">
        <v>34924.4075</v>
      </c>
      <c r="I96" s="16"/>
      <c r="J96" s="28">
        <v>0</v>
      </c>
      <c r="K96" s="29">
        <v>0</v>
      </c>
      <c r="M96" s="60">
        <f t="shared" si="4"/>
        <v>44.60387085</v>
      </c>
      <c r="N96" s="61">
        <f t="shared" si="5"/>
        <v>17096.4771952397</v>
      </c>
      <c r="P96" s="60">
        <f t="shared" si="6"/>
        <v>0</v>
      </c>
      <c r="Q96" s="61">
        <f t="shared" si="7"/>
        <v>0</v>
      </c>
      <c r="S96" s="60">
        <v>117.437204183333</v>
      </c>
      <c r="T96" s="61">
        <v>52020.8846952398</v>
      </c>
      <c r="V96" s="60">
        <v>0</v>
      </c>
      <c r="W96" s="61">
        <v>0</v>
      </c>
    </row>
    <row r="97" spans="2:23">
      <c r="B97" s="30" t="s">
        <v>193</v>
      </c>
      <c r="C97" s="31" t="s">
        <v>19</v>
      </c>
      <c r="D97" s="32">
        <v>2626659</v>
      </c>
      <c r="E97" s="33" t="s">
        <v>194</v>
      </c>
      <c r="F97" s="16"/>
      <c r="G97" s="28">
        <v>92.5</v>
      </c>
      <c r="H97" s="29">
        <v>48827.1075</v>
      </c>
      <c r="I97" s="16"/>
      <c r="J97" s="28">
        <v>0.0833333333333333</v>
      </c>
      <c r="K97" s="29">
        <v>53.5833333333333</v>
      </c>
      <c r="M97" s="60">
        <f t="shared" si="4"/>
        <v>-10.4166666666667</v>
      </c>
      <c r="N97" s="61">
        <f t="shared" si="5"/>
        <v>-6860.07000000001</v>
      </c>
      <c r="P97" s="60">
        <f t="shared" si="6"/>
        <v>-0.0833333333333333</v>
      </c>
      <c r="Q97" s="61">
        <f t="shared" si="7"/>
        <v>-53.5833333333333</v>
      </c>
      <c r="S97" s="60">
        <v>82.0833333333333</v>
      </c>
      <c r="T97" s="61">
        <v>41967.0375</v>
      </c>
      <c r="V97" s="60">
        <v>0</v>
      </c>
      <c r="W97" s="61">
        <v>0</v>
      </c>
    </row>
    <row r="98" spans="2:23">
      <c r="B98" s="30" t="s">
        <v>195</v>
      </c>
      <c r="C98" s="31" t="s">
        <v>19</v>
      </c>
      <c r="D98" s="32">
        <v>2299569</v>
      </c>
      <c r="E98" s="33" t="s">
        <v>196</v>
      </c>
      <c r="F98" s="16"/>
      <c r="G98" s="28">
        <v>67.9166666666667</v>
      </c>
      <c r="H98" s="29">
        <v>35023.27</v>
      </c>
      <c r="I98" s="16"/>
      <c r="J98" s="28">
        <v>0</v>
      </c>
      <c r="K98" s="29">
        <v>0</v>
      </c>
      <c r="M98" s="60">
        <f t="shared" si="4"/>
        <v>17.5198440083333</v>
      </c>
      <c r="N98" s="61">
        <f t="shared" si="5"/>
        <v>12281.5467220793</v>
      </c>
      <c r="P98" s="60">
        <f t="shared" si="6"/>
        <v>0</v>
      </c>
      <c r="Q98" s="61">
        <f t="shared" si="7"/>
        <v>0</v>
      </c>
      <c r="S98" s="60">
        <v>85.436510675</v>
      </c>
      <c r="T98" s="61">
        <v>47304.8167220793</v>
      </c>
      <c r="V98" s="60">
        <v>0</v>
      </c>
      <c r="W98" s="61">
        <v>0</v>
      </c>
    </row>
    <row r="99" spans="2:23">
      <c r="B99" s="30" t="s">
        <v>197</v>
      </c>
      <c r="C99" s="31" t="s">
        <v>19</v>
      </c>
      <c r="D99" s="32">
        <v>2537192</v>
      </c>
      <c r="E99" s="33" t="s">
        <v>198</v>
      </c>
      <c r="F99" s="16"/>
      <c r="G99" s="28">
        <v>355.833333333333</v>
      </c>
      <c r="H99" s="29">
        <v>307557.595</v>
      </c>
      <c r="I99" s="16"/>
      <c r="J99" s="28">
        <v>0.0833333333333333</v>
      </c>
      <c r="K99" s="29">
        <v>198.515833333333</v>
      </c>
      <c r="M99" s="60">
        <f t="shared" si="4"/>
        <v>37.9089428666667</v>
      </c>
      <c r="N99" s="61">
        <f t="shared" si="5"/>
        <v>119167.533122291</v>
      </c>
      <c r="P99" s="60">
        <f t="shared" si="6"/>
        <v>0</v>
      </c>
      <c r="Q99" s="61">
        <f t="shared" si="7"/>
        <v>-13.5083333333333</v>
      </c>
      <c r="S99" s="60">
        <v>393.7422762</v>
      </c>
      <c r="T99" s="61">
        <v>426725.128122292</v>
      </c>
      <c r="V99" s="60">
        <v>0.0833333333333333</v>
      </c>
      <c r="W99" s="61">
        <v>185.0075</v>
      </c>
    </row>
    <row r="100" spans="2:23">
      <c r="B100" s="30" t="s">
        <v>199</v>
      </c>
      <c r="C100" s="31" t="s">
        <v>19</v>
      </c>
      <c r="D100" s="32">
        <v>2778858</v>
      </c>
      <c r="E100" s="33" t="s">
        <v>32</v>
      </c>
      <c r="F100" s="16"/>
      <c r="G100" s="28">
        <v>171.916666666667</v>
      </c>
      <c r="H100" s="29">
        <v>91153.9558333333</v>
      </c>
      <c r="I100" s="16"/>
      <c r="J100" s="28">
        <v>0</v>
      </c>
      <c r="K100" s="29">
        <v>0</v>
      </c>
      <c r="M100" s="60">
        <f t="shared" si="4"/>
        <v>23.084459475</v>
      </c>
      <c r="N100" s="61">
        <f t="shared" si="5"/>
        <v>1480.16945523884</v>
      </c>
      <c r="P100" s="60">
        <f t="shared" si="6"/>
        <v>0</v>
      </c>
      <c r="Q100" s="61">
        <f t="shared" si="7"/>
        <v>0</v>
      </c>
      <c r="S100" s="60">
        <v>195.001126141667</v>
      </c>
      <c r="T100" s="61">
        <v>92634.1252885722</v>
      </c>
      <c r="V100" s="60">
        <v>0</v>
      </c>
      <c r="W100" s="61">
        <v>0</v>
      </c>
    </row>
    <row r="101" spans="2:23">
      <c r="B101" s="30" t="s">
        <v>200</v>
      </c>
      <c r="C101" s="31" t="s">
        <v>19</v>
      </c>
      <c r="D101" s="32">
        <v>2377373</v>
      </c>
      <c r="E101" s="33" t="s">
        <v>201</v>
      </c>
      <c r="F101" s="16"/>
      <c r="G101" s="28">
        <v>57.8333333333333</v>
      </c>
      <c r="H101" s="29">
        <v>96462.0316666667</v>
      </c>
      <c r="I101" s="16"/>
      <c r="J101" s="28">
        <v>0</v>
      </c>
      <c r="K101" s="29">
        <v>0</v>
      </c>
      <c r="M101" s="60">
        <f t="shared" si="4"/>
        <v>2.08333333333333</v>
      </c>
      <c r="N101" s="61">
        <f t="shared" si="5"/>
        <v>-4177.00916666666</v>
      </c>
      <c r="P101" s="60">
        <f t="shared" si="6"/>
        <v>0</v>
      </c>
      <c r="Q101" s="61">
        <f t="shared" si="7"/>
        <v>0</v>
      </c>
      <c r="S101" s="60">
        <v>59.9166666666667</v>
      </c>
      <c r="T101" s="61">
        <v>92285.0225</v>
      </c>
      <c r="V101" s="60">
        <v>0</v>
      </c>
      <c r="W101" s="61">
        <v>0</v>
      </c>
    </row>
    <row r="102" spans="2:23">
      <c r="B102" s="30" t="s">
        <v>202</v>
      </c>
      <c r="C102" s="31" t="s">
        <v>19</v>
      </c>
      <c r="D102" s="32">
        <v>2491710</v>
      </c>
      <c r="E102" s="33" t="s">
        <v>203</v>
      </c>
      <c r="F102" s="16"/>
      <c r="G102" s="28">
        <v>938.833333333333</v>
      </c>
      <c r="H102" s="29">
        <v>1397328.21916667</v>
      </c>
      <c r="I102" s="16"/>
      <c r="J102" s="28">
        <v>63.9166666666667</v>
      </c>
      <c r="K102" s="29">
        <v>150844.746666667</v>
      </c>
      <c r="M102" s="60">
        <f t="shared" si="4"/>
        <v>144.201792991667</v>
      </c>
      <c r="N102" s="61">
        <f t="shared" si="5"/>
        <v>181044.319038763</v>
      </c>
      <c r="P102" s="60">
        <f t="shared" si="6"/>
        <v>23.4757215</v>
      </c>
      <c r="Q102" s="61">
        <f t="shared" si="7"/>
        <v>116920.948309358</v>
      </c>
      <c r="S102" s="60">
        <v>1083.035126325</v>
      </c>
      <c r="T102" s="61">
        <v>1578372.53820543</v>
      </c>
      <c r="V102" s="60">
        <v>87.3923881666667</v>
      </c>
      <c r="W102" s="61">
        <v>267765.694976024</v>
      </c>
    </row>
    <row r="103" spans="2:23">
      <c r="B103" s="30" t="s">
        <v>204</v>
      </c>
      <c r="C103" s="31" t="s">
        <v>19</v>
      </c>
      <c r="D103" s="32">
        <v>2378140</v>
      </c>
      <c r="E103" s="33" t="s">
        <v>205</v>
      </c>
      <c r="F103" s="16"/>
      <c r="G103" s="28">
        <v>44.3333333333333</v>
      </c>
      <c r="H103" s="29">
        <v>39042.0516666667</v>
      </c>
      <c r="I103" s="16"/>
      <c r="J103" s="28">
        <v>0</v>
      </c>
      <c r="K103" s="29">
        <v>0</v>
      </c>
      <c r="M103" s="60">
        <f t="shared" si="4"/>
        <v>-0.166666666666671</v>
      </c>
      <c r="N103" s="61">
        <f t="shared" si="5"/>
        <v>-3618.8375</v>
      </c>
      <c r="P103" s="60">
        <f t="shared" si="6"/>
        <v>0</v>
      </c>
      <c r="Q103" s="61">
        <f t="shared" si="7"/>
        <v>0</v>
      </c>
      <c r="S103" s="60">
        <v>44.1666666666667</v>
      </c>
      <c r="T103" s="61">
        <v>35423.2141666667</v>
      </c>
      <c r="V103" s="60">
        <v>0</v>
      </c>
      <c r="W103" s="61">
        <v>0</v>
      </c>
    </row>
    <row r="104" spans="2:23">
      <c r="B104" s="30" t="s">
        <v>206</v>
      </c>
      <c r="C104" s="31" t="s">
        <v>19</v>
      </c>
      <c r="D104" s="32">
        <v>2305097</v>
      </c>
      <c r="E104" s="33" t="s">
        <v>207</v>
      </c>
      <c r="F104" s="16"/>
      <c r="G104" s="28">
        <v>40.4166666666667</v>
      </c>
      <c r="H104" s="29">
        <v>16227.2908333333</v>
      </c>
      <c r="I104" s="16"/>
      <c r="J104" s="28">
        <v>0</v>
      </c>
      <c r="K104" s="29">
        <v>0</v>
      </c>
      <c r="M104" s="60">
        <f t="shared" si="4"/>
        <v>-11.75</v>
      </c>
      <c r="N104" s="61">
        <f t="shared" si="5"/>
        <v>-4484.875</v>
      </c>
      <c r="P104" s="60">
        <f t="shared" si="6"/>
        <v>0</v>
      </c>
      <c r="Q104" s="61">
        <f t="shared" si="7"/>
        <v>0</v>
      </c>
      <c r="S104" s="60">
        <v>28.6666666666667</v>
      </c>
      <c r="T104" s="61">
        <v>11742.4158333333</v>
      </c>
      <c r="V104" s="60">
        <v>0</v>
      </c>
      <c r="W104" s="61">
        <v>0</v>
      </c>
    </row>
    <row r="105" spans="2:23">
      <c r="B105" s="30" t="s">
        <v>208</v>
      </c>
      <c r="C105" s="31" t="s">
        <v>19</v>
      </c>
      <c r="D105" s="32">
        <v>2300885</v>
      </c>
      <c r="E105" s="33" t="s">
        <v>209</v>
      </c>
      <c r="F105" s="16"/>
      <c r="G105" s="28">
        <v>20</v>
      </c>
      <c r="H105" s="29">
        <v>7942.39666666667</v>
      </c>
      <c r="I105" s="16"/>
      <c r="J105" s="28">
        <v>0</v>
      </c>
      <c r="K105" s="29">
        <v>0</v>
      </c>
      <c r="M105" s="60">
        <f t="shared" si="4"/>
        <v>-7.24033923086651</v>
      </c>
      <c r="N105" s="61">
        <f t="shared" si="5"/>
        <v>734.514460590167</v>
      </c>
      <c r="P105" s="60">
        <f t="shared" si="6"/>
        <v>0</v>
      </c>
      <c r="Q105" s="61">
        <f t="shared" si="7"/>
        <v>0</v>
      </c>
      <c r="S105" s="60">
        <v>12.7596607691335</v>
      </c>
      <c r="T105" s="61">
        <v>8676.91112725683</v>
      </c>
      <c r="V105" s="60">
        <v>0</v>
      </c>
      <c r="W105" s="61">
        <v>0</v>
      </c>
    </row>
    <row r="106" spans="2:23">
      <c r="B106" s="30" t="s">
        <v>210</v>
      </c>
      <c r="C106" s="31" t="s">
        <v>19</v>
      </c>
      <c r="D106" s="32">
        <v>2411245</v>
      </c>
      <c r="E106" s="33" t="s">
        <v>211</v>
      </c>
      <c r="F106" s="16"/>
      <c r="G106" s="28">
        <v>25.6666666666667</v>
      </c>
      <c r="H106" s="29">
        <v>12550.0166666667</v>
      </c>
      <c r="I106" s="16"/>
      <c r="J106" s="28">
        <v>0</v>
      </c>
      <c r="K106" s="29">
        <v>0</v>
      </c>
      <c r="M106" s="60">
        <f t="shared" si="4"/>
        <v>3.86914669166667</v>
      </c>
      <c r="N106" s="61">
        <f t="shared" si="5"/>
        <v>943.449686146916</v>
      </c>
      <c r="P106" s="60">
        <f t="shared" si="6"/>
        <v>0</v>
      </c>
      <c r="Q106" s="61">
        <f t="shared" si="7"/>
        <v>0</v>
      </c>
      <c r="S106" s="60">
        <v>29.5358133583333</v>
      </c>
      <c r="T106" s="61">
        <v>13493.4663528136</v>
      </c>
      <c r="V106" s="60">
        <v>0</v>
      </c>
      <c r="W106" s="61">
        <v>0</v>
      </c>
    </row>
    <row r="107" spans="2:23">
      <c r="B107" s="30" t="s">
        <v>212</v>
      </c>
      <c r="C107" s="31" t="s">
        <v>19</v>
      </c>
      <c r="D107" s="32">
        <v>2377187</v>
      </c>
      <c r="E107" s="33" t="s">
        <v>213</v>
      </c>
      <c r="F107" s="16"/>
      <c r="G107" s="28">
        <v>11.4166666666667</v>
      </c>
      <c r="H107" s="29">
        <v>5659.92416666667</v>
      </c>
      <c r="I107" s="16"/>
      <c r="J107" s="28">
        <v>0</v>
      </c>
      <c r="K107" s="29">
        <v>0</v>
      </c>
      <c r="M107" s="60">
        <f t="shared" si="4"/>
        <v>-3.83333333333333</v>
      </c>
      <c r="N107" s="61">
        <f t="shared" si="5"/>
        <v>-1889.52</v>
      </c>
      <c r="P107" s="60">
        <f t="shared" si="6"/>
        <v>0</v>
      </c>
      <c r="Q107" s="61">
        <f t="shared" si="7"/>
        <v>0</v>
      </c>
      <c r="S107" s="60">
        <v>7.58333333333333</v>
      </c>
      <c r="T107" s="61">
        <v>3770.40416666667</v>
      </c>
      <c r="V107" s="60">
        <v>0</v>
      </c>
      <c r="W107" s="61">
        <v>0</v>
      </c>
    </row>
    <row r="108" spans="2:23">
      <c r="B108" s="30" t="s">
        <v>214</v>
      </c>
      <c r="C108" s="31" t="s">
        <v>19</v>
      </c>
      <c r="D108" s="32">
        <v>2302500</v>
      </c>
      <c r="E108" s="33" t="s">
        <v>215</v>
      </c>
      <c r="F108" s="16"/>
      <c r="G108" s="28">
        <v>390.5</v>
      </c>
      <c r="H108" s="29">
        <v>347475.500833333</v>
      </c>
      <c r="I108" s="16"/>
      <c r="J108" s="28">
        <v>0.25</v>
      </c>
      <c r="K108" s="29">
        <v>582.955</v>
      </c>
      <c r="M108" s="60">
        <f t="shared" si="4"/>
        <v>11.2596516083333</v>
      </c>
      <c r="N108" s="61">
        <f t="shared" si="5"/>
        <v>55898.2047937005</v>
      </c>
      <c r="P108" s="60">
        <f t="shared" si="6"/>
        <v>-0.166666666666667</v>
      </c>
      <c r="Q108" s="61">
        <f t="shared" si="7"/>
        <v>-513.415</v>
      </c>
      <c r="S108" s="60">
        <v>401.759651608333</v>
      </c>
      <c r="T108" s="61">
        <v>403373.705627034</v>
      </c>
      <c r="V108" s="60">
        <v>0.0833333333333333</v>
      </c>
      <c r="W108" s="61">
        <v>69.54</v>
      </c>
    </row>
    <row r="109" spans="2:23">
      <c r="B109" s="30" t="s">
        <v>216</v>
      </c>
      <c r="C109" s="31" t="s">
        <v>19</v>
      </c>
      <c r="D109" s="32">
        <v>2411393</v>
      </c>
      <c r="E109" s="33" t="s">
        <v>217</v>
      </c>
      <c r="F109" s="16"/>
      <c r="G109" s="28">
        <v>494.25</v>
      </c>
      <c r="H109" s="29">
        <v>540965.205833333</v>
      </c>
      <c r="I109" s="16"/>
      <c r="J109" s="28">
        <v>11.75</v>
      </c>
      <c r="K109" s="29">
        <v>179194.780833333</v>
      </c>
      <c r="M109" s="60">
        <f t="shared" si="4"/>
        <v>19.7369954833333</v>
      </c>
      <c r="N109" s="61">
        <f t="shared" si="5"/>
        <v>50844.6962144981</v>
      </c>
      <c r="P109" s="60">
        <f t="shared" si="6"/>
        <v>2.39104570833333</v>
      </c>
      <c r="Q109" s="61">
        <f t="shared" si="7"/>
        <v>25169.5713196877</v>
      </c>
      <c r="S109" s="60">
        <v>513.986995483333</v>
      </c>
      <c r="T109" s="61">
        <v>591809.902047831</v>
      </c>
      <c r="V109" s="60">
        <v>14.1410457083333</v>
      </c>
      <c r="W109" s="61">
        <v>204364.352153021</v>
      </c>
    </row>
    <row r="110" spans="2:23">
      <c r="B110" s="30" t="s">
        <v>218</v>
      </c>
      <c r="C110" s="31" t="s">
        <v>19</v>
      </c>
      <c r="D110" s="32">
        <v>2666138</v>
      </c>
      <c r="E110" s="33" t="s">
        <v>219</v>
      </c>
      <c r="F110" s="16"/>
      <c r="G110" s="28">
        <v>48.9166666666667</v>
      </c>
      <c r="H110" s="29">
        <v>20639.1925</v>
      </c>
      <c r="I110" s="16"/>
      <c r="J110" s="28">
        <v>0</v>
      </c>
      <c r="K110" s="29">
        <v>0</v>
      </c>
      <c r="M110" s="60">
        <f t="shared" si="4"/>
        <v>-18.5</v>
      </c>
      <c r="N110" s="61">
        <f t="shared" si="5"/>
        <v>-8399.27333333333</v>
      </c>
      <c r="P110" s="60">
        <f t="shared" si="6"/>
        <v>0</v>
      </c>
      <c r="Q110" s="61">
        <f t="shared" si="7"/>
        <v>0</v>
      </c>
      <c r="S110" s="60">
        <v>30.4166666666667</v>
      </c>
      <c r="T110" s="61">
        <v>12239.9191666667</v>
      </c>
      <c r="V110" s="60">
        <v>0</v>
      </c>
      <c r="W110" s="61">
        <v>0</v>
      </c>
    </row>
    <row r="111" ht="15.75" spans="2:23">
      <c r="B111" s="72" t="s">
        <v>220</v>
      </c>
      <c r="C111" s="73" t="s">
        <v>19</v>
      </c>
      <c r="D111" s="74">
        <v>2411415</v>
      </c>
      <c r="E111" s="75" t="s">
        <v>221</v>
      </c>
      <c r="F111" s="16"/>
      <c r="G111" s="76">
        <v>160.166666666667</v>
      </c>
      <c r="H111" s="77">
        <v>96347.3891666667</v>
      </c>
      <c r="I111" s="16"/>
      <c r="J111" s="28">
        <v>0</v>
      </c>
      <c r="K111" s="29">
        <v>0</v>
      </c>
      <c r="M111" s="60">
        <f t="shared" si="4"/>
        <v>14.86795695</v>
      </c>
      <c r="N111" s="61">
        <f t="shared" si="5"/>
        <v>2575.46489013918</v>
      </c>
      <c r="P111" s="60">
        <f t="shared" si="6"/>
        <v>0</v>
      </c>
      <c r="Q111" s="61">
        <f t="shared" si="7"/>
        <v>0</v>
      </c>
      <c r="S111" s="60">
        <v>175.034623616667</v>
      </c>
      <c r="T111" s="61">
        <v>98922.8540568058</v>
      </c>
      <c r="V111" s="60">
        <v>0</v>
      </c>
      <c r="W111" s="61">
        <v>0</v>
      </c>
    </row>
    <row r="112" ht="15.75" spans="2:30">
      <c r="B112" s="14"/>
      <c r="C112" s="15"/>
      <c r="D112" s="15"/>
      <c r="E112" s="14"/>
      <c r="F112" s="16"/>
      <c r="G112" s="78">
        <f>SUM(G9:G111)</f>
        <v>14623.9166666667</v>
      </c>
      <c r="H112" s="79">
        <f>SUM(H9:H111)</f>
        <v>12666583.9016667</v>
      </c>
      <c r="I112" s="16"/>
      <c r="J112" s="78">
        <f>SUM(J9:J111)</f>
        <v>475.666666666667</v>
      </c>
      <c r="K112" s="79">
        <f>SUM(K9:K111)</f>
        <v>1455192.81333333</v>
      </c>
      <c r="M112" s="89">
        <f>SUM(M9:M111)</f>
        <v>-353.336760741831</v>
      </c>
      <c r="N112" s="90">
        <f>SUM(N9:N111)</f>
        <v>576930.160333004</v>
      </c>
      <c r="P112" s="89">
        <f>SUM(P9:P111)</f>
        <v>91.5944165166666</v>
      </c>
      <c r="Q112" s="90">
        <f>SUM(Q9:Q111)</f>
        <v>172882.076734392</v>
      </c>
      <c r="S112" s="89">
        <f>SUM(S9:S111)</f>
        <v>14270.5799059248</v>
      </c>
      <c r="T112" s="90">
        <f>SUM(T9:T111)</f>
        <v>13243514.0619997</v>
      </c>
      <c r="V112" s="89">
        <f>SUM(V9:V111)</f>
        <v>567.261083183333</v>
      </c>
      <c r="W112" s="90">
        <f>SUM(W9:W111)</f>
        <v>1628074.89006773</v>
      </c>
      <c r="Z112" s="99"/>
      <c r="AA112" s="7"/>
      <c r="AC112" s="6"/>
      <c r="AD112" s="7"/>
    </row>
    <row r="113" ht="6" customHeight="1" spans="2:24">
      <c r="B113" s="14"/>
      <c r="C113" s="15"/>
      <c r="D113" s="15"/>
      <c r="E113" s="14"/>
      <c r="F113" s="16"/>
      <c r="G113" s="80"/>
      <c r="H113" s="81"/>
      <c r="I113" s="16"/>
      <c r="J113" s="80"/>
      <c r="K113" s="81"/>
      <c r="M113" s="91"/>
      <c r="N113" s="92"/>
      <c r="O113" s="3"/>
      <c r="P113" s="91"/>
      <c r="Q113" s="92"/>
      <c r="R113" s="3"/>
      <c r="S113" s="91"/>
      <c r="T113" s="92"/>
      <c r="U113" s="3"/>
      <c r="V113" s="91"/>
      <c r="W113" s="92"/>
      <c r="X113" s="3"/>
    </row>
    <row r="114" ht="15.75" spans="6:24">
      <c r="F114" s="16"/>
      <c r="G114" s="17" t="s">
        <v>6</v>
      </c>
      <c r="H114" s="18"/>
      <c r="I114" s="16"/>
      <c r="J114" s="17" t="s">
        <v>7</v>
      </c>
      <c r="K114" s="18"/>
      <c r="M114" s="56" t="s">
        <v>8</v>
      </c>
      <c r="N114" s="57"/>
      <c r="O114" s="5"/>
      <c r="P114" s="56" t="s">
        <v>9</v>
      </c>
      <c r="Q114" s="57"/>
      <c r="R114" s="5"/>
      <c r="S114" s="56" t="s">
        <v>8</v>
      </c>
      <c r="T114" s="57"/>
      <c r="U114" s="5"/>
      <c r="V114" s="56" t="s">
        <v>9</v>
      </c>
      <c r="W114" s="57"/>
      <c r="X114" s="5"/>
    </row>
    <row r="115" ht="15.75" spans="2:24">
      <c r="B115" s="82" t="s">
        <v>10</v>
      </c>
      <c r="C115" s="83" t="s">
        <v>11</v>
      </c>
      <c r="D115" s="84" t="s">
        <v>12</v>
      </c>
      <c r="E115" s="83" t="s">
        <v>13</v>
      </c>
      <c r="F115" s="16"/>
      <c r="G115" s="22" t="s">
        <v>14</v>
      </c>
      <c r="H115" s="23" t="s">
        <v>15</v>
      </c>
      <c r="I115" s="16"/>
      <c r="J115" s="22" t="s">
        <v>14</v>
      </c>
      <c r="K115" s="23" t="s">
        <v>15</v>
      </c>
      <c r="M115" s="58" t="s">
        <v>16</v>
      </c>
      <c r="N115" s="59" t="s">
        <v>17</v>
      </c>
      <c r="O115" s="5"/>
      <c r="P115" s="58" t="s">
        <v>16</v>
      </c>
      <c r="Q115" s="59" t="s">
        <v>17</v>
      </c>
      <c r="R115" s="5"/>
      <c r="S115" s="58" t="s">
        <v>16</v>
      </c>
      <c r="T115" s="59" t="s">
        <v>17</v>
      </c>
      <c r="U115" s="5"/>
      <c r="V115" s="58" t="s">
        <v>16</v>
      </c>
      <c r="W115" s="59" t="s">
        <v>17</v>
      </c>
      <c r="X115" s="5"/>
    </row>
    <row r="116" spans="2:23">
      <c r="B116" s="24" t="s">
        <v>222</v>
      </c>
      <c r="C116" s="25" t="s">
        <v>223</v>
      </c>
      <c r="D116" s="26">
        <v>2691515</v>
      </c>
      <c r="E116" s="27" t="s">
        <v>224</v>
      </c>
      <c r="F116" s="16"/>
      <c r="G116" s="85">
        <v>552.5</v>
      </c>
      <c r="H116" s="86">
        <v>456906.159166667</v>
      </c>
      <c r="I116" s="16"/>
      <c r="J116" s="28">
        <v>2.08333333333333</v>
      </c>
      <c r="K116" s="88">
        <v>4678.32916666667</v>
      </c>
      <c r="M116" s="93">
        <f t="shared" ref="M116:M135" si="8">S116-G116</f>
        <v>21.7367791666667</v>
      </c>
      <c r="N116" s="94">
        <f t="shared" ref="N116:N135" si="9">T116-H116</f>
        <v>4947.30093725171</v>
      </c>
      <c r="P116" s="93">
        <f t="shared" ref="P116:P135" si="10">V116-J116</f>
        <v>-1.5</v>
      </c>
      <c r="Q116" s="94">
        <f t="shared" ref="Q116:Q135" si="11">W116-K116</f>
        <v>-4144.985</v>
      </c>
      <c r="S116" s="93">
        <v>574.236779166667</v>
      </c>
      <c r="T116" s="94">
        <v>461853.460103918</v>
      </c>
      <c r="V116" s="93">
        <v>0.583333333333333</v>
      </c>
      <c r="W116" s="94">
        <v>533.344166666667</v>
      </c>
    </row>
    <row r="117" s="3" customFormat="1" spans="2:23">
      <c r="B117" s="46" t="s">
        <v>63</v>
      </c>
      <c r="C117" s="47" t="s">
        <v>223</v>
      </c>
      <c r="D117" s="48">
        <v>2594277</v>
      </c>
      <c r="E117" s="49" t="s">
        <v>225</v>
      </c>
      <c r="F117" s="50"/>
      <c r="G117" s="51">
        <v>96.0833333333333</v>
      </c>
      <c r="H117" s="87">
        <v>176381.744166667</v>
      </c>
      <c r="I117" s="50"/>
      <c r="J117" s="51">
        <v>0</v>
      </c>
      <c r="K117" s="87">
        <v>0</v>
      </c>
      <c r="M117" s="95">
        <f t="shared" si="8"/>
        <v>155.026709016667</v>
      </c>
      <c r="N117" s="96">
        <f t="shared" si="9"/>
        <v>88310.7735076875</v>
      </c>
      <c r="P117" s="95">
        <f t="shared" si="10"/>
        <v>0.0869471166666667</v>
      </c>
      <c r="Q117" s="96">
        <f t="shared" si="11"/>
        <v>37.3550897335</v>
      </c>
      <c r="S117" s="95">
        <v>251.11004235</v>
      </c>
      <c r="T117" s="96">
        <v>264692.517674354</v>
      </c>
      <c r="V117" s="95">
        <v>0.0869471166666667</v>
      </c>
      <c r="W117" s="96">
        <v>37.3550897335</v>
      </c>
    </row>
    <row r="118" spans="2:23">
      <c r="B118" s="30" t="s">
        <v>73</v>
      </c>
      <c r="C118" s="31" t="s">
        <v>223</v>
      </c>
      <c r="D118" s="32">
        <v>19283</v>
      </c>
      <c r="E118" s="33" t="s">
        <v>226</v>
      </c>
      <c r="F118" s="16"/>
      <c r="G118" s="28">
        <v>604.416666666667</v>
      </c>
      <c r="H118" s="88">
        <v>459552.716666667</v>
      </c>
      <c r="I118" s="16"/>
      <c r="J118" s="28">
        <v>0</v>
      </c>
      <c r="K118" s="88">
        <v>0</v>
      </c>
      <c r="M118" s="97">
        <f t="shared" si="8"/>
        <v>10.1293390916667</v>
      </c>
      <c r="N118" s="98">
        <f t="shared" si="9"/>
        <v>16896.4031850781</v>
      </c>
      <c r="P118" s="97">
        <f t="shared" si="10"/>
        <v>0</v>
      </c>
      <c r="Q118" s="98">
        <f t="shared" si="11"/>
        <v>0</v>
      </c>
      <c r="S118" s="97">
        <v>614.546005758333</v>
      </c>
      <c r="T118" s="98">
        <v>476449.119851745</v>
      </c>
      <c r="V118" s="97">
        <v>0</v>
      </c>
      <c r="W118" s="98">
        <v>0</v>
      </c>
    </row>
    <row r="119" spans="2:23">
      <c r="B119" s="30" t="s">
        <v>73</v>
      </c>
      <c r="C119" s="31" t="s">
        <v>223</v>
      </c>
      <c r="D119" s="32">
        <v>19305</v>
      </c>
      <c r="E119" s="33" t="s">
        <v>227</v>
      </c>
      <c r="F119" s="16"/>
      <c r="G119" s="28">
        <v>281</v>
      </c>
      <c r="H119" s="88">
        <v>217063.6075</v>
      </c>
      <c r="I119" s="16"/>
      <c r="J119" s="28">
        <v>1.08333333333333</v>
      </c>
      <c r="K119" s="88">
        <v>2312.31083333333</v>
      </c>
      <c r="M119" s="97">
        <f t="shared" si="8"/>
        <v>48.2121761916667</v>
      </c>
      <c r="N119" s="98">
        <f t="shared" si="9"/>
        <v>23771.3647376526</v>
      </c>
      <c r="P119" s="97">
        <f t="shared" si="10"/>
        <v>-0.5</v>
      </c>
      <c r="Q119" s="98">
        <f t="shared" si="11"/>
        <v>-662.071666666667</v>
      </c>
      <c r="S119" s="97">
        <v>329.212176191667</v>
      </c>
      <c r="T119" s="98">
        <v>240834.972237653</v>
      </c>
      <c r="V119" s="97">
        <v>0.583333333333333</v>
      </c>
      <c r="W119" s="98">
        <v>1650.23916666667</v>
      </c>
    </row>
    <row r="120" spans="2:23">
      <c r="B120" s="30" t="s">
        <v>73</v>
      </c>
      <c r="C120" s="31" t="s">
        <v>223</v>
      </c>
      <c r="D120" s="32">
        <v>19445</v>
      </c>
      <c r="E120" s="33" t="s">
        <v>228</v>
      </c>
      <c r="F120" s="16"/>
      <c r="G120" s="28">
        <v>208.833333333333</v>
      </c>
      <c r="H120" s="88">
        <v>124399.6975</v>
      </c>
      <c r="I120" s="16"/>
      <c r="J120" s="28">
        <v>0.166666666666667</v>
      </c>
      <c r="K120" s="88">
        <v>70.2716666666667</v>
      </c>
      <c r="M120" s="97">
        <f t="shared" si="8"/>
        <v>-16.5833333333333</v>
      </c>
      <c r="N120" s="98">
        <f t="shared" si="9"/>
        <v>-4196.85166666668</v>
      </c>
      <c r="P120" s="97">
        <f t="shared" si="10"/>
        <v>12.0856492166667</v>
      </c>
      <c r="Q120" s="98">
        <f t="shared" si="11"/>
        <v>8036.37374866608</v>
      </c>
      <c r="S120" s="97">
        <v>192.25</v>
      </c>
      <c r="T120" s="98">
        <v>120202.845833333</v>
      </c>
      <c r="V120" s="97">
        <v>12.2523158833333</v>
      </c>
      <c r="W120" s="98">
        <v>8106.64541533275</v>
      </c>
    </row>
    <row r="121" spans="2:23">
      <c r="B121" s="30" t="s">
        <v>73</v>
      </c>
      <c r="C121" s="31" t="s">
        <v>223</v>
      </c>
      <c r="D121" s="32">
        <v>2664879</v>
      </c>
      <c r="E121" s="33" t="s">
        <v>229</v>
      </c>
      <c r="F121" s="16"/>
      <c r="G121" s="28">
        <v>170</v>
      </c>
      <c r="H121" s="88">
        <v>180970.415</v>
      </c>
      <c r="I121" s="16"/>
      <c r="J121" s="28">
        <v>76.0833333333333</v>
      </c>
      <c r="K121" s="88">
        <v>34126.8675</v>
      </c>
      <c r="M121" s="97">
        <f t="shared" si="8"/>
        <v>-47</v>
      </c>
      <c r="N121" s="98">
        <f t="shared" si="9"/>
        <v>-4844.0625</v>
      </c>
      <c r="P121" s="97">
        <f t="shared" si="10"/>
        <v>-28.4599753143144</v>
      </c>
      <c r="Q121" s="98">
        <f t="shared" si="11"/>
        <v>13754.6856334644</v>
      </c>
      <c r="S121" s="97">
        <v>123</v>
      </c>
      <c r="T121" s="98">
        <v>176126.3525</v>
      </c>
      <c r="V121" s="97">
        <v>47.6233580190189</v>
      </c>
      <c r="W121" s="98">
        <v>47881.5531334644</v>
      </c>
    </row>
    <row r="122" spans="2:23">
      <c r="B122" s="30" t="s">
        <v>73</v>
      </c>
      <c r="C122" s="31" t="s">
        <v>223</v>
      </c>
      <c r="D122" s="32">
        <v>2691841</v>
      </c>
      <c r="E122" s="33" t="s">
        <v>230</v>
      </c>
      <c r="F122" s="16"/>
      <c r="G122" s="28">
        <v>731.666666666667</v>
      </c>
      <c r="H122" s="88">
        <v>782440.5325</v>
      </c>
      <c r="I122" s="16"/>
      <c r="J122" s="28">
        <v>45.9166666666667</v>
      </c>
      <c r="K122" s="88">
        <v>158846.289166667</v>
      </c>
      <c r="M122" s="97">
        <f t="shared" si="8"/>
        <v>-75.8333333333333</v>
      </c>
      <c r="N122" s="98">
        <f t="shared" si="9"/>
        <v>-102759.624166667</v>
      </c>
      <c r="P122" s="97">
        <f t="shared" si="10"/>
        <v>-3.66666666666666</v>
      </c>
      <c r="Q122" s="98">
        <f t="shared" si="11"/>
        <v>-9863.26749999999</v>
      </c>
      <c r="S122" s="97">
        <v>655.833333333333</v>
      </c>
      <c r="T122" s="98">
        <v>679680.908333333</v>
      </c>
      <c r="V122" s="97">
        <v>42.25</v>
      </c>
      <c r="W122" s="98">
        <v>148983.021666667</v>
      </c>
    </row>
    <row r="123" spans="2:23">
      <c r="B123" s="30" t="s">
        <v>73</v>
      </c>
      <c r="C123" s="31" t="s">
        <v>223</v>
      </c>
      <c r="D123" s="32">
        <v>2691868</v>
      </c>
      <c r="E123" s="33" t="s">
        <v>231</v>
      </c>
      <c r="F123" s="16"/>
      <c r="G123" s="28">
        <v>673.5</v>
      </c>
      <c r="H123" s="88">
        <v>484777.850833333</v>
      </c>
      <c r="I123" s="16"/>
      <c r="J123" s="28">
        <v>27.25</v>
      </c>
      <c r="K123" s="88">
        <v>82075.935</v>
      </c>
      <c r="M123" s="97">
        <f t="shared" si="8"/>
        <v>54.5593157083333</v>
      </c>
      <c r="N123" s="98">
        <f t="shared" si="9"/>
        <v>60546.4811199325</v>
      </c>
      <c r="P123" s="97">
        <f t="shared" si="10"/>
        <v>-5.5</v>
      </c>
      <c r="Q123" s="98">
        <f t="shared" si="11"/>
        <v>-20821.1441666667</v>
      </c>
      <c r="S123" s="97">
        <v>728.059315708333</v>
      </c>
      <c r="T123" s="98">
        <v>545324.331953266</v>
      </c>
      <c r="V123" s="97">
        <v>21.75</v>
      </c>
      <c r="W123" s="98">
        <v>61254.7908333333</v>
      </c>
    </row>
    <row r="124" spans="2:23">
      <c r="B124" s="30" t="s">
        <v>232</v>
      </c>
      <c r="C124" s="31" t="s">
        <v>223</v>
      </c>
      <c r="D124" s="32">
        <v>2691884</v>
      </c>
      <c r="E124" s="33" t="s">
        <v>233</v>
      </c>
      <c r="F124" s="16"/>
      <c r="G124" s="28">
        <v>382.833333333333</v>
      </c>
      <c r="H124" s="88">
        <v>209770.6275</v>
      </c>
      <c r="I124" s="16"/>
      <c r="J124" s="28">
        <v>0.5</v>
      </c>
      <c r="K124" s="88">
        <v>228.711666666667</v>
      </c>
      <c r="M124" s="97">
        <f t="shared" si="8"/>
        <v>-53.7486101357436</v>
      </c>
      <c r="N124" s="98">
        <f t="shared" si="9"/>
        <v>27747.3207453173</v>
      </c>
      <c r="P124" s="97">
        <f t="shared" si="10"/>
        <v>-0.416666666666667</v>
      </c>
      <c r="Q124" s="98">
        <f t="shared" si="11"/>
        <v>-147.860833333333</v>
      </c>
      <c r="S124" s="97">
        <v>329.08472319759</v>
      </c>
      <c r="T124" s="98">
        <v>237517.948245317</v>
      </c>
      <c r="V124" s="97">
        <v>0.0833333333333333</v>
      </c>
      <c r="W124" s="98">
        <v>80.8508333333333</v>
      </c>
    </row>
    <row r="125" spans="2:23">
      <c r="B125" s="30" t="s">
        <v>234</v>
      </c>
      <c r="C125" s="31" t="s">
        <v>223</v>
      </c>
      <c r="D125" s="32">
        <v>2436450</v>
      </c>
      <c r="E125" s="33" t="s">
        <v>235</v>
      </c>
      <c r="F125" s="16"/>
      <c r="G125" s="28">
        <v>612.666666666667</v>
      </c>
      <c r="H125" s="88">
        <v>955136.08</v>
      </c>
      <c r="I125" s="16"/>
      <c r="J125" s="28">
        <v>31</v>
      </c>
      <c r="K125" s="88">
        <v>86875.1958333333</v>
      </c>
      <c r="M125" s="97">
        <f t="shared" si="8"/>
        <v>72.77473665</v>
      </c>
      <c r="N125" s="98">
        <f t="shared" si="9"/>
        <v>132484.481757955</v>
      </c>
      <c r="P125" s="97">
        <f t="shared" si="10"/>
        <v>1.99978368333333</v>
      </c>
      <c r="Q125" s="98">
        <f t="shared" si="11"/>
        <v>13181.6876146789</v>
      </c>
      <c r="S125" s="97">
        <v>685.441403316667</v>
      </c>
      <c r="T125" s="98">
        <v>1087620.56175796</v>
      </c>
      <c r="V125" s="97">
        <v>32.9997836833333</v>
      </c>
      <c r="W125" s="98">
        <v>100056.883448012</v>
      </c>
    </row>
    <row r="126" spans="2:23">
      <c r="B126" s="30" t="s">
        <v>234</v>
      </c>
      <c r="C126" s="31" t="s">
        <v>223</v>
      </c>
      <c r="D126" s="32">
        <v>2436477</v>
      </c>
      <c r="E126" s="33" t="s">
        <v>236</v>
      </c>
      <c r="F126" s="16"/>
      <c r="G126" s="28">
        <v>683</v>
      </c>
      <c r="H126" s="88">
        <v>661984.715</v>
      </c>
      <c r="I126" s="16"/>
      <c r="J126" s="28">
        <v>0</v>
      </c>
      <c r="K126" s="88">
        <v>0</v>
      </c>
      <c r="M126" s="97">
        <f t="shared" si="8"/>
        <v>23.5191950583334</v>
      </c>
      <c r="N126" s="98">
        <f t="shared" si="9"/>
        <v>5311.01768095617</v>
      </c>
      <c r="P126" s="97">
        <f t="shared" si="10"/>
        <v>0</v>
      </c>
      <c r="Q126" s="98">
        <f t="shared" si="11"/>
        <v>0</v>
      </c>
      <c r="S126" s="97">
        <v>706.519195058333</v>
      </c>
      <c r="T126" s="98">
        <v>667295.732680956</v>
      </c>
      <c r="V126" s="97">
        <v>0</v>
      </c>
      <c r="W126" s="98">
        <v>0</v>
      </c>
    </row>
    <row r="127" spans="2:23">
      <c r="B127" s="30" t="s">
        <v>234</v>
      </c>
      <c r="C127" s="31" t="s">
        <v>223</v>
      </c>
      <c r="D127" s="32">
        <v>6048692</v>
      </c>
      <c r="E127" s="33" t="s">
        <v>237</v>
      </c>
      <c r="F127" s="16"/>
      <c r="G127" s="28">
        <v>538.083333333333</v>
      </c>
      <c r="H127" s="88">
        <v>557028.24</v>
      </c>
      <c r="I127" s="16"/>
      <c r="J127" s="28">
        <v>35.5833333333333</v>
      </c>
      <c r="K127" s="88">
        <v>258947.524166667</v>
      </c>
      <c r="M127" s="97">
        <f t="shared" si="8"/>
        <v>18.7371036416666</v>
      </c>
      <c r="N127" s="98">
        <f t="shared" si="9"/>
        <v>84484.807362571</v>
      </c>
      <c r="P127" s="97">
        <f t="shared" si="10"/>
        <v>-7.83333333333334</v>
      </c>
      <c r="Q127" s="98">
        <f t="shared" si="11"/>
        <v>-129879.81</v>
      </c>
      <c r="S127" s="97">
        <v>556.820436975</v>
      </c>
      <c r="T127" s="98">
        <v>641513.047362571</v>
      </c>
      <c r="V127" s="97">
        <v>27.75</v>
      </c>
      <c r="W127" s="98">
        <v>129067.714166667</v>
      </c>
    </row>
    <row r="128" spans="2:23">
      <c r="B128" s="30" t="s">
        <v>238</v>
      </c>
      <c r="C128" s="31" t="s">
        <v>223</v>
      </c>
      <c r="D128" s="32">
        <v>2504332</v>
      </c>
      <c r="E128" s="33" t="s">
        <v>239</v>
      </c>
      <c r="F128" s="16"/>
      <c r="G128" s="28">
        <v>659.083333333333</v>
      </c>
      <c r="H128" s="88">
        <v>644779.431666667</v>
      </c>
      <c r="I128" s="16"/>
      <c r="J128" s="28">
        <v>16.25</v>
      </c>
      <c r="K128" s="88">
        <v>74424.0558333333</v>
      </c>
      <c r="M128" s="97">
        <f t="shared" si="8"/>
        <v>13.1290146166666</v>
      </c>
      <c r="N128" s="98">
        <f t="shared" si="9"/>
        <v>16473.5458820881</v>
      </c>
      <c r="P128" s="97">
        <f t="shared" si="10"/>
        <v>0.166666666666668</v>
      </c>
      <c r="Q128" s="98">
        <f t="shared" si="11"/>
        <v>-29820.285</v>
      </c>
      <c r="S128" s="97">
        <v>672.21234795</v>
      </c>
      <c r="T128" s="98">
        <v>661252.977548755</v>
      </c>
      <c r="V128" s="97">
        <v>16.4166666666667</v>
      </c>
      <c r="W128" s="98">
        <v>44603.7708333333</v>
      </c>
    </row>
    <row r="129" spans="2:23">
      <c r="B129" s="30" t="s">
        <v>112</v>
      </c>
      <c r="C129" s="31" t="s">
        <v>223</v>
      </c>
      <c r="D129" s="32">
        <v>2379341</v>
      </c>
      <c r="E129" s="33" t="s">
        <v>240</v>
      </c>
      <c r="F129" s="16"/>
      <c r="G129" s="28">
        <v>184.416666666667</v>
      </c>
      <c r="H129" s="88">
        <v>234366.336666667</v>
      </c>
      <c r="I129" s="16"/>
      <c r="J129" s="28">
        <v>0</v>
      </c>
      <c r="K129" s="88">
        <v>0</v>
      </c>
      <c r="M129" s="97">
        <f t="shared" si="8"/>
        <v>24.0843513166667</v>
      </c>
      <c r="N129" s="98">
        <f t="shared" si="9"/>
        <v>12910.7886569585</v>
      </c>
      <c r="P129" s="97">
        <f t="shared" si="10"/>
        <v>0</v>
      </c>
      <c r="Q129" s="98">
        <f t="shared" si="11"/>
        <v>0</v>
      </c>
      <c r="S129" s="97">
        <v>208.501017983333</v>
      </c>
      <c r="T129" s="98">
        <v>247277.125323625</v>
      </c>
      <c r="V129" s="97">
        <v>0</v>
      </c>
      <c r="W129" s="98">
        <v>0</v>
      </c>
    </row>
    <row r="130" spans="2:23">
      <c r="B130" s="30" t="s">
        <v>241</v>
      </c>
      <c r="C130" s="31" t="s">
        <v>223</v>
      </c>
      <c r="D130" s="32">
        <v>2302969</v>
      </c>
      <c r="E130" s="33" t="s">
        <v>242</v>
      </c>
      <c r="F130" s="16"/>
      <c r="G130" s="28">
        <v>181.416666666667</v>
      </c>
      <c r="H130" s="88">
        <v>256085.370833333</v>
      </c>
      <c r="I130" s="16"/>
      <c r="J130" s="28">
        <v>13.6666666666667</v>
      </c>
      <c r="K130" s="88">
        <v>29752.335</v>
      </c>
      <c r="M130" s="97">
        <f t="shared" si="8"/>
        <v>-26.25</v>
      </c>
      <c r="N130" s="98">
        <f t="shared" si="9"/>
        <v>-1383.71666666667</v>
      </c>
      <c r="P130" s="97">
        <f t="shared" si="10"/>
        <v>7.433978475</v>
      </c>
      <c r="Q130" s="98">
        <f t="shared" si="11"/>
        <v>92139.6702053713</v>
      </c>
      <c r="S130" s="97">
        <v>155.166666666667</v>
      </c>
      <c r="T130" s="98">
        <v>254701.654166667</v>
      </c>
      <c r="V130" s="97">
        <v>21.1006451416667</v>
      </c>
      <c r="W130" s="98">
        <v>121892.005205371</v>
      </c>
    </row>
    <row r="131" spans="2:23">
      <c r="B131" s="30" t="s">
        <v>241</v>
      </c>
      <c r="C131" s="31" t="s">
        <v>223</v>
      </c>
      <c r="D131" s="32">
        <v>2706369</v>
      </c>
      <c r="E131" s="33" t="s">
        <v>243</v>
      </c>
      <c r="F131" s="16"/>
      <c r="G131" s="28">
        <v>288.5</v>
      </c>
      <c r="H131" s="88">
        <v>250423.113333333</v>
      </c>
      <c r="I131" s="16"/>
      <c r="J131" s="28">
        <v>0</v>
      </c>
      <c r="K131" s="88">
        <v>0</v>
      </c>
      <c r="M131" s="97">
        <f t="shared" si="8"/>
        <v>-22.0833333333333</v>
      </c>
      <c r="N131" s="98">
        <f t="shared" si="9"/>
        <v>-30996.8308333333</v>
      </c>
      <c r="P131" s="97">
        <f t="shared" si="10"/>
        <v>0</v>
      </c>
      <c r="Q131" s="98">
        <f t="shared" si="11"/>
        <v>0</v>
      </c>
      <c r="S131" s="97">
        <v>266.416666666667</v>
      </c>
      <c r="T131" s="98">
        <v>219426.2825</v>
      </c>
      <c r="V131" s="97">
        <v>0</v>
      </c>
      <c r="W131" s="98">
        <v>0</v>
      </c>
    </row>
    <row r="132" spans="2:23">
      <c r="B132" s="30" t="s">
        <v>241</v>
      </c>
      <c r="C132" s="31" t="s">
        <v>223</v>
      </c>
      <c r="D132" s="32">
        <v>2778785</v>
      </c>
      <c r="E132" s="33" t="s">
        <v>244</v>
      </c>
      <c r="F132" s="16"/>
      <c r="G132" s="28">
        <v>149.25</v>
      </c>
      <c r="H132" s="88">
        <v>176825.926666667</v>
      </c>
      <c r="I132" s="16"/>
      <c r="J132" s="28">
        <v>0</v>
      </c>
      <c r="K132" s="88">
        <v>0</v>
      </c>
      <c r="M132" s="97">
        <f t="shared" si="8"/>
        <v>-22.8333333333333</v>
      </c>
      <c r="N132" s="98">
        <f t="shared" si="9"/>
        <v>-22760.9491666667</v>
      </c>
      <c r="P132" s="97">
        <f t="shared" si="10"/>
        <v>0</v>
      </c>
      <c r="Q132" s="98">
        <f t="shared" si="11"/>
        <v>0</v>
      </c>
      <c r="S132" s="97">
        <v>126.416666666667</v>
      </c>
      <c r="T132" s="98">
        <v>154064.9775</v>
      </c>
      <c r="V132" s="97">
        <v>0</v>
      </c>
      <c r="W132" s="98">
        <v>0</v>
      </c>
    </row>
    <row r="133" spans="2:23">
      <c r="B133" s="30" t="s">
        <v>241</v>
      </c>
      <c r="C133" s="31" t="s">
        <v>223</v>
      </c>
      <c r="D133" s="32">
        <v>2555646</v>
      </c>
      <c r="E133" s="33" t="s">
        <v>245</v>
      </c>
      <c r="F133" s="16"/>
      <c r="G133" s="28">
        <v>1204.58333333333</v>
      </c>
      <c r="H133" s="88">
        <v>1442840.435</v>
      </c>
      <c r="I133" s="16"/>
      <c r="J133" s="28">
        <v>94.4166666666667</v>
      </c>
      <c r="K133" s="88">
        <v>198980.281666667</v>
      </c>
      <c r="M133" s="97">
        <f t="shared" si="8"/>
        <v>66.8623327166667</v>
      </c>
      <c r="N133" s="98">
        <f t="shared" si="9"/>
        <v>88518.0236981232</v>
      </c>
      <c r="P133" s="97">
        <f t="shared" si="10"/>
        <v>21.3889907</v>
      </c>
      <c r="Q133" s="98">
        <f t="shared" si="11"/>
        <v>96300.2197238107</v>
      </c>
      <c r="S133" s="97">
        <v>1271.44566605</v>
      </c>
      <c r="T133" s="98">
        <v>1531358.45869812</v>
      </c>
      <c r="V133" s="97">
        <v>115.805657366667</v>
      </c>
      <c r="W133" s="98">
        <v>295280.501390477</v>
      </c>
    </row>
    <row r="134" spans="2:23">
      <c r="B134" s="30" t="s">
        <v>246</v>
      </c>
      <c r="C134" s="31" t="s">
        <v>223</v>
      </c>
      <c r="D134" s="32">
        <v>6683134</v>
      </c>
      <c r="E134" s="33" t="s">
        <v>247</v>
      </c>
      <c r="F134" s="16"/>
      <c r="G134" s="28">
        <v>548</v>
      </c>
      <c r="H134" s="88">
        <v>502442.2475</v>
      </c>
      <c r="I134" s="16"/>
      <c r="J134" s="28">
        <v>0.583333333333333</v>
      </c>
      <c r="K134" s="88">
        <v>629.868333333333</v>
      </c>
      <c r="M134" s="97">
        <f t="shared" si="8"/>
        <v>18.1719473833333</v>
      </c>
      <c r="N134" s="98">
        <f t="shared" si="9"/>
        <v>16119.3824528275</v>
      </c>
      <c r="P134" s="97">
        <f t="shared" si="10"/>
        <v>0.956418283333333</v>
      </c>
      <c r="Q134" s="98">
        <f t="shared" si="11"/>
        <v>2086.53821213658</v>
      </c>
      <c r="S134" s="97">
        <v>566.171947383333</v>
      </c>
      <c r="T134" s="98">
        <v>518561.629952828</v>
      </c>
      <c r="V134" s="97">
        <v>1.53975161666667</v>
      </c>
      <c r="W134" s="98">
        <v>2716.40654546992</v>
      </c>
    </row>
    <row r="135" ht="15.75" spans="2:23">
      <c r="B135" s="72" t="s">
        <v>248</v>
      </c>
      <c r="C135" s="73" t="s">
        <v>223</v>
      </c>
      <c r="D135" s="74">
        <v>2302950</v>
      </c>
      <c r="E135" s="75" t="s">
        <v>249</v>
      </c>
      <c r="F135" s="16"/>
      <c r="G135" s="28">
        <v>39.5</v>
      </c>
      <c r="H135" s="88">
        <v>49697.9733333333</v>
      </c>
      <c r="I135" s="16"/>
      <c r="J135" s="28">
        <v>0</v>
      </c>
      <c r="K135" s="88">
        <v>0</v>
      </c>
      <c r="M135" s="102">
        <f t="shared" si="8"/>
        <v>6.73840154166667</v>
      </c>
      <c r="N135" s="103">
        <f t="shared" si="9"/>
        <v>9201.08297942166</v>
      </c>
      <c r="P135" s="102">
        <f t="shared" si="10"/>
        <v>0</v>
      </c>
      <c r="Q135" s="103">
        <f t="shared" si="11"/>
        <v>0</v>
      </c>
      <c r="S135" s="102">
        <v>46.2384015416667</v>
      </c>
      <c r="T135" s="103">
        <v>58899.056312755</v>
      </c>
      <c r="V135" s="102">
        <v>0</v>
      </c>
      <c r="W135" s="103">
        <v>0</v>
      </c>
    </row>
    <row r="136" ht="15.75" spans="2:24">
      <c r="B136" s="14"/>
      <c r="C136" s="15"/>
      <c r="D136" s="15"/>
      <c r="E136" s="14"/>
      <c r="F136" s="16"/>
      <c r="G136" s="78">
        <f>SUM(G116:G135)</f>
        <v>8789.33333333333</v>
      </c>
      <c r="H136" s="100">
        <f>SUM(H116:H135)</f>
        <v>8823873.22083333</v>
      </c>
      <c r="I136" s="16"/>
      <c r="J136" s="78">
        <f>SUM(J116:J135)</f>
        <v>344.583333333333</v>
      </c>
      <c r="K136" s="100">
        <f>SUM(K116:K135)</f>
        <v>931947.975833333</v>
      </c>
      <c r="M136" s="89">
        <f>SUM(M116:M135)</f>
        <v>269.349458630923</v>
      </c>
      <c r="N136" s="104">
        <f>SUM(N116:N135)</f>
        <v>420780.739703821</v>
      </c>
      <c r="O136" s="105"/>
      <c r="P136" s="89">
        <f>SUM(P116:P135)</f>
        <v>-3.75820783931441</v>
      </c>
      <c r="Q136" s="104">
        <f>SUM(Q116:Q135)</f>
        <v>30197.1060611949</v>
      </c>
      <c r="R136" s="105"/>
      <c r="S136" s="89">
        <f>SUM(S116:S135)</f>
        <v>9058.68279196426</v>
      </c>
      <c r="T136" s="90">
        <f>SUM(T116:T135)</f>
        <v>9244653.96053715</v>
      </c>
      <c r="U136" s="105"/>
      <c r="V136" s="89">
        <f>SUM(V116:V135)</f>
        <v>340.825125494019</v>
      </c>
      <c r="W136" s="90">
        <f>SUM(W116:W135)</f>
        <v>962145.081894528</v>
      </c>
      <c r="X136" s="105"/>
    </row>
    <row r="137" ht="7.2" customHeight="1" spans="6:11">
      <c r="F137" s="16"/>
      <c r="G137" s="80"/>
      <c r="H137" s="81"/>
      <c r="I137" s="16"/>
      <c r="J137" s="80"/>
      <c r="K137" s="81"/>
    </row>
    <row r="138" ht="15.75" hidden="1" spans="2:24">
      <c r="B138" s="5"/>
      <c r="E138" s="5"/>
      <c r="F138" s="16"/>
      <c r="G138" s="17" t="s">
        <v>6</v>
      </c>
      <c r="H138" s="18"/>
      <c r="I138" s="16"/>
      <c r="J138" s="17" t="s">
        <v>7</v>
      </c>
      <c r="K138" s="18"/>
      <c r="L138" s="5"/>
      <c r="M138" s="56" t="s">
        <v>8</v>
      </c>
      <c r="N138" s="57"/>
      <c r="O138" s="5"/>
      <c r="P138" s="56" t="s">
        <v>9</v>
      </c>
      <c r="Q138" s="57"/>
      <c r="R138" s="5"/>
      <c r="S138" s="56" t="s">
        <v>8</v>
      </c>
      <c r="T138" s="57"/>
      <c r="U138" s="5"/>
      <c r="V138" s="56" t="s">
        <v>9</v>
      </c>
      <c r="W138" s="57"/>
      <c r="X138" s="5"/>
    </row>
    <row r="139" ht="15.75" hidden="1" spans="2:24">
      <c r="B139" s="82" t="s">
        <v>10</v>
      </c>
      <c r="C139" s="83" t="s">
        <v>11</v>
      </c>
      <c r="D139" s="84" t="s">
        <v>12</v>
      </c>
      <c r="E139" s="83" t="s">
        <v>13</v>
      </c>
      <c r="F139" s="16"/>
      <c r="G139" s="22" t="s">
        <v>14</v>
      </c>
      <c r="H139" s="23" t="s">
        <v>15</v>
      </c>
      <c r="I139" s="16"/>
      <c r="J139" s="22" t="s">
        <v>14</v>
      </c>
      <c r="K139" s="23" t="s">
        <v>15</v>
      </c>
      <c r="L139" s="5"/>
      <c r="M139" s="58" t="s">
        <v>16</v>
      </c>
      <c r="N139" s="59" t="s">
        <v>17</v>
      </c>
      <c r="O139" s="5"/>
      <c r="P139" s="58" t="s">
        <v>16</v>
      </c>
      <c r="Q139" s="59" t="s">
        <v>17</v>
      </c>
      <c r="R139" s="5"/>
      <c r="S139" s="58" t="s">
        <v>16</v>
      </c>
      <c r="T139" s="59" t="s">
        <v>17</v>
      </c>
      <c r="U139" s="5"/>
      <c r="V139" s="58" t="s">
        <v>16</v>
      </c>
      <c r="W139" s="59" t="s">
        <v>17</v>
      </c>
      <c r="X139" s="5"/>
    </row>
    <row r="140" spans="2:23">
      <c r="B140" s="24" t="s">
        <v>250</v>
      </c>
      <c r="C140" s="25" t="s">
        <v>251</v>
      </c>
      <c r="D140" s="26">
        <v>6854729</v>
      </c>
      <c r="E140" s="27" t="s">
        <v>252</v>
      </c>
      <c r="F140" s="16"/>
      <c r="G140" s="28">
        <v>758.75</v>
      </c>
      <c r="H140" s="88">
        <v>697290.999166667</v>
      </c>
      <c r="I140" s="16"/>
      <c r="J140" s="28">
        <v>0.916666666666667</v>
      </c>
      <c r="K140" s="88">
        <v>1943.87166666667</v>
      </c>
      <c r="M140" s="93">
        <f>S140-G140</f>
        <v>-20.5512482596979</v>
      </c>
      <c r="N140" s="94">
        <f>T140-H140</f>
        <v>11130.877711723</v>
      </c>
      <c r="P140" s="93">
        <f>V140-J140</f>
        <v>0.391262025</v>
      </c>
      <c r="Q140" s="94">
        <f>W140-K140</f>
        <v>1679.97566828117</v>
      </c>
      <c r="S140" s="93">
        <v>738.198751740302</v>
      </c>
      <c r="T140" s="94">
        <v>708421.87687839</v>
      </c>
      <c r="V140" s="93">
        <v>1.30792869166667</v>
      </c>
      <c r="W140" s="94">
        <v>3623.84733494783</v>
      </c>
    </row>
    <row r="141" spans="2:23">
      <c r="B141" s="46" t="s">
        <v>253</v>
      </c>
      <c r="C141" s="47" t="s">
        <v>251</v>
      </c>
      <c r="D141" s="48">
        <v>7486596</v>
      </c>
      <c r="E141" s="49" t="s">
        <v>254</v>
      </c>
      <c r="F141" s="50"/>
      <c r="G141" s="51"/>
      <c r="H141" s="87">
        <v>425202.52</v>
      </c>
      <c r="I141" s="50"/>
      <c r="J141" s="51">
        <v>0</v>
      </c>
      <c r="K141" s="87">
        <v>0</v>
      </c>
      <c r="L141" s="3"/>
      <c r="M141" s="95">
        <f>S141-G141</f>
        <v>871</v>
      </c>
      <c r="N141" s="96">
        <f>T141-H141</f>
        <v>0</v>
      </c>
      <c r="O141" s="3"/>
      <c r="P141" s="95">
        <f>V141-J141</f>
        <v>0.0434735583333333</v>
      </c>
      <c r="Q141" s="96">
        <f>W141-K141</f>
        <v>0</v>
      </c>
      <c r="R141" s="3"/>
      <c r="S141" s="95">
        <v>871</v>
      </c>
      <c r="T141" s="96">
        <v>425202.52</v>
      </c>
      <c r="U141" s="3"/>
      <c r="V141" s="95">
        <v>0.0434735583333333</v>
      </c>
      <c r="W141" s="98">
        <v>0</v>
      </c>
    </row>
    <row r="142" spans="2:23">
      <c r="B142" s="46" t="s">
        <v>255</v>
      </c>
      <c r="C142" s="47" t="s">
        <v>251</v>
      </c>
      <c r="D142" s="48">
        <v>2522209</v>
      </c>
      <c r="E142" s="49" t="s">
        <v>256</v>
      </c>
      <c r="F142" s="50"/>
      <c r="G142" s="51">
        <v>109.333333333333</v>
      </c>
      <c r="H142" s="87">
        <v>48252.4241666667</v>
      </c>
      <c r="I142" s="50"/>
      <c r="J142" s="51">
        <v>0</v>
      </c>
      <c r="K142" s="87">
        <v>0</v>
      </c>
      <c r="L142" s="3"/>
      <c r="M142" s="95">
        <f>S142-G142</f>
        <v>1.73894233333334</v>
      </c>
      <c r="N142" s="96">
        <f>T142-H142</f>
        <v>4120.50341544508</v>
      </c>
      <c r="O142" s="3"/>
      <c r="P142" s="95">
        <f>V142-J142</f>
        <v>0</v>
      </c>
      <c r="Q142" s="96">
        <f>W142-K142</f>
        <v>0</v>
      </c>
      <c r="R142" s="3"/>
      <c r="S142" s="95">
        <v>111.072275666667</v>
      </c>
      <c r="T142" s="96">
        <v>52372.9275821117</v>
      </c>
      <c r="U142" s="3"/>
      <c r="V142" s="95">
        <v>0</v>
      </c>
      <c r="W142" s="98">
        <v>0</v>
      </c>
    </row>
    <row r="143" spans="2:23">
      <c r="B143" s="46" t="s">
        <v>255</v>
      </c>
      <c r="C143" s="47" t="s">
        <v>251</v>
      </c>
      <c r="D143" s="48">
        <v>2558246</v>
      </c>
      <c r="E143" s="49" t="s">
        <v>257</v>
      </c>
      <c r="F143" s="50"/>
      <c r="G143" s="51">
        <v>558.333333333333</v>
      </c>
      <c r="H143" s="87">
        <v>1025645.25166667</v>
      </c>
      <c r="I143" s="50"/>
      <c r="J143" s="51">
        <v>24.1666666666667</v>
      </c>
      <c r="K143" s="87">
        <v>107236.384166667</v>
      </c>
      <c r="L143" s="3"/>
      <c r="M143" s="95">
        <f>S143-G143</f>
        <v>23.25</v>
      </c>
      <c r="N143" s="96">
        <f>T143-H143</f>
        <v>-15401.7925</v>
      </c>
      <c r="O143" s="3"/>
      <c r="P143" s="95">
        <f>V143-J143</f>
        <v>0.478209141666664</v>
      </c>
      <c r="Q143" s="96">
        <f>W143-K143</f>
        <v>39125.4947504703</v>
      </c>
      <c r="R143" s="3"/>
      <c r="S143" s="95">
        <v>581.583333333333</v>
      </c>
      <c r="T143" s="96">
        <v>1010243.45916667</v>
      </c>
      <c r="U143" s="3"/>
      <c r="V143" s="95">
        <v>24.6448758083333</v>
      </c>
      <c r="W143" s="98">
        <v>146361.878917137</v>
      </c>
    </row>
    <row r="144" spans="2:23">
      <c r="B144" s="46" t="s">
        <v>255</v>
      </c>
      <c r="C144" s="47" t="s">
        <v>251</v>
      </c>
      <c r="D144" s="48">
        <v>2558254</v>
      </c>
      <c r="E144" s="49" t="s">
        <v>258</v>
      </c>
      <c r="F144" s="50"/>
      <c r="G144" s="51">
        <v>1067.16666666667</v>
      </c>
      <c r="H144" s="87">
        <v>1304407.375</v>
      </c>
      <c r="I144" s="50"/>
      <c r="J144" s="51">
        <v>34.0833333333333</v>
      </c>
      <c r="K144" s="87">
        <v>75432.9466666667</v>
      </c>
      <c r="L144" s="3"/>
      <c r="M144" s="95">
        <f>S144-G144</f>
        <v>41.1259861833332</v>
      </c>
      <c r="N144" s="96">
        <f>T144-H144</f>
        <v>91710.6253108238</v>
      </c>
      <c r="O144" s="3"/>
      <c r="P144" s="95">
        <f>V144-J144</f>
        <v>18.8240507583333</v>
      </c>
      <c r="Q144" s="96">
        <f>W144-K144</f>
        <v>28113.0503147725</v>
      </c>
      <c r="R144" s="3"/>
      <c r="S144" s="95">
        <v>1108.29265285</v>
      </c>
      <c r="T144" s="96">
        <v>1396118.00031082</v>
      </c>
      <c r="U144" s="3"/>
      <c r="V144" s="95">
        <v>52.9073840916667</v>
      </c>
      <c r="W144" s="98">
        <v>103545.996981439</v>
      </c>
    </row>
    <row r="145" spans="2:23">
      <c r="B145" s="46" t="s">
        <v>259</v>
      </c>
      <c r="C145" s="47" t="s">
        <v>251</v>
      </c>
      <c r="D145" s="48">
        <v>2522411</v>
      </c>
      <c r="E145" s="49" t="s">
        <v>260</v>
      </c>
      <c r="F145" s="50"/>
      <c r="G145" s="51">
        <v>574.25</v>
      </c>
      <c r="H145" s="87">
        <v>461632.969166667</v>
      </c>
      <c r="I145" s="50"/>
      <c r="J145" s="51">
        <v>1</v>
      </c>
      <c r="K145" s="87">
        <v>3258.12333333333</v>
      </c>
      <c r="L145" s="3"/>
      <c r="M145" s="95">
        <f>S145-G145</f>
        <v>13.7376444333333</v>
      </c>
      <c r="N145" s="96">
        <f>T145-H145</f>
        <v>26783.6806344736</v>
      </c>
      <c r="O145" s="3"/>
      <c r="P145" s="95">
        <f>V145-J145</f>
        <v>-0.25</v>
      </c>
      <c r="Q145" s="96">
        <f>W145-K145</f>
        <v>-964.095833333333</v>
      </c>
      <c r="R145" s="3"/>
      <c r="S145" s="95">
        <v>587.987644433333</v>
      </c>
      <c r="T145" s="96">
        <v>488416.64980114</v>
      </c>
      <c r="U145" s="3"/>
      <c r="V145" s="95">
        <v>0.75</v>
      </c>
      <c r="W145" s="98">
        <v>2294.0275</v>
      </c>
    </row>
    <row r="146" spans="2:23">
      <c r="B146" s="46" t="s">
        <v>259</v>
      </c>
      <c r="C146" s="47" t="s">
        <v>251</v>
      </c>
      <c r="D146" s="48">
        <v>2522489</v>
      </c>
      <c r="E146" s="49" t="s">
        <v>261</v>
      </c>
      <c r="F146" s="50"/>
      <c r="G146" s="51">
        <v>61</v>
      </c>
      <c r="H146" s="87">
        <v>40463.0791666667</v>
      </c>
      <c r="I146" s="50"/>
      <c r="J146" s="51">
        <v>0.25</v>
      </c>
      <c r="K146" s="87">
        <v>183.63</v>
      </c>
      <c r="L146" s="3"/>
      <c r="M146" s="95">
        <f>S146-G146</f>
        <v>15.38963965</v>
      </c>
      <c r="N146" s="96">
        <f>T146-H146</f>
        <v>12738.6368438432</v>
      </c>
      <c r="O146" s="3"/>
      <c r="P146" s="95">
        <f>V146-J146</f>
        <v>0.0434735583333333</v>
      </c>
      <c r="Q146" s="96">
        <f>W146-K146</f>
        <v>18.8049223926667</v>
      </c>
      <c r="R146" s="3"/>
      <c r="S146" s="95">
        <v>76.38963965</v>
      </c>
      <c r="T146" s="96">
        <v>53201.7160105098</v>
      </c>
      <c r="U146" s="3"/>
      <c r="V146" s="95">
        <v>0.293473558333333</v>
      </c>
      <c r="W146" s="98">
        <v>202.434922392667</v>
      </c>
    </row>
    <row r="147" spans="2:23">
      <c r="B147" s="46" t="s">
        <v>262</v>
      </c>
      <c r="C147" s="47" t="s">
        <v>251</v>
      </c>
      <c r="D147" s="48">
        <v>2691523</v>
      </c>
      <c r="E147" s="49" t="s">
        <v>263</v>
      </c>
      <c r="F147" s="50"/>
      <c r="G147" s="51">
        <v>8.75</v>
      </c>
      <c r="H147" s="87">
        <v>74009.8525</v>
      </c>
      <c r="I147" s="50"/>
      <c r="J147" s="51">
        <v>0</v>
      </c>
      <c r="K147" s="87">
        <v>0</v>
      </c>
      <c r="L147" s="3"/>
      <c r="M147" s="95">
        <f>S147-G147</f>
        <v>63.1666666666667</v>
      </c>
      <c r="N147" s="96">
        <f>T147-H147</f>
        <v>-17819.4366666667</v>
      </c>
      <c r="O147" s="3"/>
      <c r="P147" s="95">
        <f>V147-J147</f>
        <v>0</v>
      </c>
      <c r="Q147" s="96">
        <f>W147-K147</f>
        <v>0</v>
      </c>
      <c r="R147" s="3"/>
      <c r="S147" s="95">
        <v>71.9166666666667</v>
      </c>
      <c r="T147" s="96">
        <v>56190.4158333333</v>
      </c>
      <c r="U147" s="3"/>
      <c r="V147" s="95">
        <v>0</v>
      </c>
      <c r="W147" s="98">
        <v>0</v>
      </c>
    </row>
    <row r="148" spans="2:23">
      <c r="B148" s="46" t="s">
        <v>264</v>
      </c>
      <c r="C148" s="47" t="s">
        <v>251</v>
      </c>
      <c r="D148" s="48">
        <v>2596784</v>
      </c>
      <c r="E148" s="49" t="s">
        <v>265</v>
      </c>
      <c r="F148" s="50"/>
      <c r="G148" s="51">
        <v>8.66666666666667</v>
      </c>
      <c r="H148" s="87">
        <v>3896.67916666667</v>
      </c>
      <c r="I148" s="50"/>
      <c r="J148" s="51">
        <v>0</v>
      </c>
      <c r="K148" s="87">
        <v>0</v>
      </c>
      <c r="L148" s="3"/>
      <c r="M148" s="95">
        <f>S148-G148</f>
        <v>2.86925485</v>
      </c>
      <c r="N148" s="96">
        <f>T148-H148</f>
        <v>861.38291113875</v>
      </c>
      <c r="O148" s="3"/>
      <c r="P148" s="95">
        <f>V148-J148</f>
        <v>0</v>
      </c>
      <c r="Q148" s="96">
        <f>W148-K148</f>
        <v>0</v>
      </c>
      <c r="R148" s="3"/>
      <c r="S148" s="95">
        <v>11.5359215166667</v>
      </c>
      <c r="T148" s="96">
        <v>4758.06207780542</v>
      </c>
      <c r="U148" s="3"/>
      <c r="V148" s="95">
        <v>0</v>
      </c>
      <c r="W148" s="98">
        <v>0</v>
      </c>
    </row>
    <row r="149" spans="2:23">
      <c r="B149" s="46" t="s">
        <v>266</v>
      </c>
      <c r="C149" s="47" t="s">
        <v>251</v>
      </c>
      <c r="D149" s="48">
        <v>2491249</v>
      </c>
      <c r="E149" s="49" t="s">
        <v>267</v>
      </c>
      <c r="F149" s="50"/>
      <c r="G149" s="51">
        <v>274.583333333333</v>
      </c>
      <c r="H149" s="87">
        <v>283843.569166667</v>
      </c>
      <c r="I149" s="50"/>
      <c r="J149" s="51">
        <v>0</v>
      </c>
      <c r="K149" s="87">
        <v>0</v>
      </c>
      <c r="L149" s="3"/>
      <c r="M149" s="95">
        <f>S149-G149</f>
        <v>-13.0833333333333</v>
      </c>
      <c r="N149" s="96">
        <f>T149-H149</f>
        <v>-28594.035</v>
      </c>
      <c r="O149" s="3"/>
      <c r="P149" s="95">
        <f>V149-J149</f>
        <v>0</v>
      </c>
      <c r="Q149" s="96">
        <f>W149-K149</f>
        <v>0</v>
      </c>
      <c r="R149" s="3"/>
      <c r="S149" s="95">
        <v>261.5</v>
      </c>
      <c r="T149" s="96">
        <v>255249.534166667</v>
      </c>
      <c r="U149" s="3"/>
      <c r="V149" s="95">
        <v>0</v>
      </c>
      <c r="W149" s="98">
        <v>0</v>
      </c>
    </row>
    <row r="150" spans="2:23">
      <c r="B150" s="46" t="s">
        <v>59</v>
      </c>
      <c r="C150" s="47" t="s">
        <v>251</v>
      </c>
      <c r="D150" s="48">
        <v>7286082</v>
      </c>
      <c r="E150" s="49" t="s">
        <v>268</v>
      </c>
      <c r="F150" s="50"/>
      <c r="G150" s="51">
        <v>234.5</v>
      </c>
      <c r="H150" s="87">
        <v>112933.083333333</v>
      </c>
      <c r="I150" s="50"/>
      <c r="J150" s="51">
        <v>0.25</v>
      </c>
      <c r="K150" s="87">
        <v>617.329166666667</v>
      </c>
      <c r="L150" s="3"/>
      <c r="M150" s="95">
        <f>S150-G150</f>
        <v>-14</v>
      </c>
      <c r="N150" s="96">
        <f>T150-H150</f>
        <v>-4599.85583333333</v>
      </c>
      <c r="O150" s="3"/>
      <c r="P150" s="95">
        <f>V150-J150</f>
        <v>-0.0833333333333333</v>
      </c>
      <c r="Q150" s="96">
        <f>W150-K150</f>
        <v>-495.049166666667</v>
      </c>
      <c r="R150" s="3"/>
      <c r="S150" s="95">
        <v>220.5</v>
      </c>
      <c r="T150" s="96">
        <v>108333.2275</v>
      </c>
      <c r="U150" s="3"/>
      <c r="V150" s="95">
        <v>0.166666666666667</v>
      </c>
      <c r="W150" s="98">
        <v>122.28</v>
      </c>
    </row>
    <row r="151" spans="2:23">
      <c r="B151" s="46" t="s">
        <v>269</v>
      </c>
      <c r="C151" s="47" t="s">
        <v>251</v>
      </c>
      <c r="D151" s="48">
        <v>2303892</v>
      </c>
      <c r="E151" s="49" t="s">
        <v>172</v>
      </c>
      <c r="F151" s="50"/>
      <c r="G151" s="51">
        <v>522.666666666667</v>
      </c>
      <c r="H151" s="87">
        <v>663003.308333333</v>
      </c>
      <c r="I151" s="50"/>
      <c r="J151" s="51">
        <v>19.25</v>
      </c>
      <c r="K151" s="87">
        <v>26338.8233333333</v>
      </c>
      <c r="L151" s="3"/>
      <c r="M151" s="95">
        <f>S151-G151</f>
        <v>40.821671275</v>
      </c>
      <c r="N151" s="96">
        <f>T151-H151</f>
        <v>78510.8331327769</v>
      </c>
      <c r="O151" s="3"/>
      <c r="P151" s="95">
        <f>V151-J151</f>
        <v>0.652103374999999</v>
      </c>
      <c r="Q151" s="96">
        <f>W151-K151</f>
        <v>5223.69843063017</v>
      </c>
      <c r="R151" s="3"/>
      <c r="S151" s="95">
        <v>563.488337941667</v>
      </c>
      <c r="T151" s="96">
        <v>741514.14146611</v>
      </c>
      <c r="U151" s="3"/>
      <c r="V151" s="95">
        <v>19.902103375</v>
      </c>
      <c r="W151" s="98">
        <v>31562.5217639635</v>
      </c>
    </row>
    <row r="152" spans="2:23">
      <c r="B152" s="46" t="s">
        <v>270</v>
      </c>
      <c r="C152" s="47" t="s">
        <v>251</v>
      </c>
      <c r="D152" s="48">
        <v>2300478</v>
      </c>
      <c r="E152" s="49" t="s">
        <v>271</v>
      </c>
      <c r="F152" s="50"/>
      <c r="G152" s="51">
        <v>13.1666666666667</v>
      </c>
      <c r="H152" s="87">
        <v>5444.64416666667</v>
      </c>
      <c r="I152" s="50"/>
      <c r="J152" s="51">
        <v>0</v>
      </c>
      <c r="K152" s="87">
        <v>0</v>
      </c>
      <c r="L152" s="3"/>
      <c r="M152" s="95">
        <f>S152-G152</f>
        <v>1.60852165833333</v>
      </c>
      <c r="N152" s="96">
        <f>T152-H152</f>
        <v>202.225951299166</v>
      </c>
      <c r="O152" s="3"/>
      <c r="P152" s="95">
        <f>V152-J152</f>
        <v>0</v>
      </c>
      <c r="Q152" s="96">
        <f>W152-K152</f>
        <v>0</v>
      </c>
      <c r="R152" s="3"/>
      <c r="S152" s="95">
        <v>14.775188325</v>
      </c>
      <c r="T152" s="96">
        <v>5646.87011796583</v>
      </c>
      <c r="U152" s="3"/>
      <c r="V152" s="95">
        <v>0</v>
      </c>
      <c r="W152" s="98">
        <v>0</v>
      </c>
    </row>
    <row r="153" spans="2:23">
      <c r="B153" s="46" t="s">
        <v>272</v>
      </c>
      <c r="C153" s="47" t="s">
        <v>251</v>
      </c>
      <c r="D153" s="48">
        <v>2658372</v>
      </c>
      <c r="E153" s="49" t="s">
        <v>273</v>
      </c>
      <c r="F153" s="50"/>
      <c r="G153" s="51"/>
      <c r="H153" s="87">
        <v>30000</v>
      </c>
      <c r="I153" s="50"/>
      <c r="J153" s="51"/>
      <c r="K153" s="87"/>
      <c r="L153" s="3"/>
      <c r="M153" s="95">
        <f t="shared" ref="M138:M191" si="12">S153-G153</f>
        <v>54.0376330083333</v>
      </c>
      <c r="N153" s="96">
        <f t="shared" ref="N138:N191" si="13">T153-H153</f>
        <v>10990.8224267252</v>
      </c>
      <c r="O153" s="3"/>
      <c r="P153" s="95">
        <f t="shared" ref="P138:P191" si="14">V153-J153</f>
        <v>0</v>
      </c>
      <c r="Q153" s="96">
        <f t="shared" ref="Q138:Q191" si="15">W153-K153</f>
        <v>0</v>
      </c>
      <c r="R153" s="3"/>
      <c r="S153" s="95">
        <v>54.0376330083333</v>
      </c>
      <c r="T153" s="96">
        <v>40990.8224267252</v>
      </c>
      <c r="U153" s="3"/>
      <c r="V153" s="95">
        <v>0</v>
      </c>
      <c r="W153" s="98">
        <v>0</v>
      </c>
    </row>
    <row r="154" spans="2:23">
      <c r="B154" s="46" t="s">
        <v>73</v>
      </c>
      <c r="C154" s="47" t="s">
        <v>251</v>
      </c>
      <c r="D154" s="48">
        <v>19402</v>
      </c>
      <c r="E154" s="49" t="s">
        <v>274</v>
      </c>
      <c r="F154" s="50"/>
      <c r="G154" s="51">
        <v>96.75</v>
      </c>
      <c r="H154" s="87">
        <v>158028.8025</v>
      </c>
      <c r="I154" s="50"/>
      <c r="J154" s="51">
        <v>1.16666666666667</v>
      </c>
      <c r="K154" s="87">
        <v>7720.49</v>
      </c>
      <c r="L154" s="3"/>
      <c r="M154" s="95">
        <f t="shared" si="12"/>
        <v>-34.0833333333333</v>
      </c>
      <c r="N154" s="96">
        <f t="shared" si="13"/>
        <v>-53717.0008333333</v>
      </c>
      <c r="O154" s="3"/>
      <c r="P154" s="95">
        <f t="shared" si="14"/>
        <v>0.695576933333333</v>
      </c>
      <c r="Q154" s="96">
        <f t="shared" si="15"/>
        <v>10997.0752286203</v>
      </c>
      <c r="R154" s="3"/>
      <c r="S154" s="95">
        <v>62.6666666666667</v>
      </c>
      <c r="T154" s="96">
        <v>104311.801666667</v>
      </c>
      <c r="U154" s="3"/>
      <c r="V154" s="95">
        <v>1.8622436</v>
      </c>
      <c r="W154" s="98">
        <v>18717.5652286203</v>
      </c>
    </row>
    <row r="155" spans="2:23">
      <c r="B155" s="46" t="s">
        <v>73</v>
      </c>
      <c r="C155" s="47" t="s">
        <v>251</v>
      </c>
      <c r="D155" s="48">
        <v>3321452</v>
      </c>
      <c r="E155" s="49" t="s">
        <v>275</v>
      </c>
      <c r="F155" s="50"/>
      <c r="G155" s="51"/>
      <c r="H155" s="87"/>
      <c r="I155" s="50"/>
      <c r="J155" s="51"/>
      <c r="K155" s="87"/>
      <c r="L155" s="3"/>
      <c r="M155" s="95">
        <f t="shared" si="12"/>
        <v>0.0869471166666667</v>
      </c>
      <c r="N155" s="96">
        <f t="shared" si="13"/>
        <v>25.06033270125</v>
      </c>
      <c r="O155" s="3"/>
      <c r="P155" s="95">
        <f t="shared" si="14"/>
        <v>2.39104570833333</v>
      </c>
      <c r="Q155" s="96">
        <f t="shared" si="15"/>
        <v>6359.922481759</v>
      </c>
      <c r="R155" s="3"/>
      <c r="S155" s="95">
        <v>0.0869471166666667</v>
      </c>
      <c r="T155" s="96">
        <v>25.06033270125</v>
      </c>
      <c r="U155" s="3"/>
      <c r="V155" s="95">
        <v>2.39104570833333</v>
      </c>
      <c r="W155" s="98">
        <v>6359.922481759</v>
      </c>
    </row>
    <row r="156" spans="2:23">
      <c r="B156" s="46" t="s">
        <v>73</v>
      </c>
      <c r="C156" s="47" t="s">
        <v>251</v>
      </c>
      <c r="D156" s="48">
        <v>3426572</v>
      </c>
      <c r="E156" s="49" t="s">
        <v>276</v>
      </c>
      <c r="F156" s="50"/>
      <c r="G156" s="51"/>
      <c r="H156" s="87"/>
      <c r="I156" s="50"/>
      <c r="J156" s="51"/>
      <c r="K156" s="87"/>
      <c r="L156" s="3"/>
      <c r="M156" s="95">
        <f t="shared" si="12"/>
        <v>1.39115386666667</v>
      </c>
      <c r="N156" s="96">
        <f t="shared" si="13"/>
        <v>692.6459460305</v>
      </c>
      <c r="O156" s="3"/>
      <c r="P156" s="95">
        <f t="shared" si="14"/>
        <v>0</v>
      </c>
      <c r="Q156" s="96">
        <f t="shared" si="15"/>
        <v>0</v>
      </c>
      <c r="R156" s="3"/>
      <c r="S156" s="95">
        <v>1.39115386666667</v>
      </c>
      <c r="T156" s="96">
        <v>692.6459460305</v>
      </c>
      <c r="U156" s="3"/>
      <c r="V156" s="95">
        <v>0</v>
      </c>
      <c r="W156" s="98">
        <v>0</v>
      </c>
    </row>
    <row r="157" spans="2:23">
      <c r="B157" s="46" t="s">
        <v>277</v>
      </c>
      <c r="C157" s="47" t="s">
        <v>251</v>
      </c>
      <c r="D157" s="48">
        <v>2691485</v>
      </c>
      <c r="E157" s="49" t="s">
        <v>278</v>
      </c>
      <c r="F157" s="50"/>
      <c r="G157" s="51">
        <v>207.166666666667</v>
      </c>
      <c r="H157" s="87">
        <v>115410.5875</v>
      </c>
      <c r="I157" s="50"/>
      <c r="J157" s="51">
        <v>0</v>
      </c>
      <c r="K157" s="87">
        <v>0</v>
      </c>
      <c r="L157" s="3"/>
      <c r="M157" s="95">
        <f t="shared" si="12"/>
        <v>30.6923321833333</v>
      </c>
      <c r="N157" s="96">
        <f t="shared" si="13"/>
        <v>11205.6800551337</v>
      </c>
      <c r="O157" s="3"/>
      <c r="P157" s="95">
        <f t="shared" si="14"/>
        <v>0.130420675</v>
      </c>
      <c r="Q157" s="96">
        <f t="shared" si="15"/>
        <v>271.314564938083</v>
      </c>
      <c r="R157" s="3"/>
      <c r="S157" s="95">
        <v>237.85899885</v>
      </c>
      <c r="T157" s="96">
        <v>126616.267555134</v>
      </c>
      <c r="U157" s="3"/>
      <c r="V157" s="95">
        <v>0.130420675</v>
      </c>
      <c r="W157" s="98">
        <v>271.314564938083</v>
      </c>
    </row>
    <row r="158" spans="2:23">
      <c r="B158" s="46" t="s">
        <v>279</v>
      </c>
      <c r="C158" s="47" t="s">
        <v>251</v>
      </c>
      <c r="D158" s="48">
        <v>2492342</v>
      </c>
      <c r="E158" s="49" t="s">
        <v>280</v>
      </c>
      <c r="F158" s="50"/>
      <c r="G158" s="51">
        <v>49.25</v>
      </c>
      <c r="H158" s="87">
        <v>16890.0066666667</v>
      </c>
      <c r="I158" s="50"/>
      <c r="J158" s="51">
        <v>0</v>
      </c>
      <c r="K158" s="87">
        <v>0</v>
      </c>
      <c r="L158" s="3"/>
      <c r="M158" s="95">
        <f t="shared" si="12"/>
        <v>4.65167074166666</v>
      </c>
      <c r="N158" s="96">
        <f t="shared" si="13"/>
        <v>3526.96066246242</v>
      </c>
      <c r="O158" s="3"/>
      <c r="P158" s="95">
        <f t="shared" si="14"/>
        <v>0</v>
      </c>
      <c r="Q158" s="96">
        <f t="shared" si="15"/>
        <v>0</v>
      </c>
      <c r="R158" s="3"/>
      <c r="S158" s="95">
        <v>53.9016707416667</v>
      </c>
      <c r="T158" s="96">
        <v>20416.9673291291</v>
      </c>
      <c r="U158" s="3"/>
      <c r="V158" s="95">
        <v>0</v>
      </c>
      <c r="W158" s="98">
        <v>0</v>
      </c>
    </row>
    <row r="159" spans="2:23">
      <c r="B159" s="46" t="s">
        <v>281</v>
      </c>
      <c r="C159" s="47" t="s">
        <v>251</v>
      </c>
      <c r="D159" s="48">
        <v>2588897</v>
      </c>
      <c r="E159" s="49" t="s">
        <v>282</v>
      </c>
      <c r="F159" s="50"/>
      <c r="G159" s="51">
        <v>3.41666666666667</v>
      </c>
      <c r="H159" s="87">
        <v>1344.03333333333</v>
      </c>
      <c r="I159" s="50"/>
      <c r="J159" s="51">
        <v>0</v>
      </c>
      <c r="K159" s="87">
        <v>0</v>
      </c>
      <c r="L159" s="3"/>
      <c r="M159" s="95">
        <f t="shared" si="12"/>
        <v>-1.33333333333333</v>
      </c>
      <c r="N159" s="96">
        <f t="shared" si="13"/>
        <v>-651.3925</v>
      </c>
      <c r="O159" s="3"/>
      <c r="P159" s="95">
        <f t="shared" si="14"/>
        <v>0</v>
      </c>
      <c r="Q159" s="96">
        <f t="shared" si="15"/>
        <v>0</v>
      </c>
      <c r="R159" s="3"/>
      <c r="S159" s="95">
        <v>2.08333333333333</v>
      </c>
      <c r="T159" s="96">
        <v>692.640833333333</v>
      </c>
      <c r="U159" s="3"/>
      <c r="V159" s="95">
        <v>0</v>
      </c>
      <c r="W159" s="98">
        <v>0</v>
      </c>
    </row>
    <row r="160" spans="2:23">
      <c r="B160" s="46" t="s">
        <v>283</v>
      </c>
      <c r="C160" s="47" t="s">
        <v>251</v>
      </c>
      <c r="D160" s="48">
        <v>2521873</v>
      </c>
      <c r="E160" s="49" t="s">
        <v>284</v>
      </c>
      <c r="F160" s="50"/>
      <c r="G160" s="51">
        <v>262.5</v>
      </c>
      <c r="H160" s="87">
        <v>174068.265833333</v>
      </c>
      <c r="I160" s="50"/>
      <c r="J160" s="51">
        <v>0.0833333333333333</v>
      </c>
      <c r="K160" s="87">
        <v>261.201666666667</v>
      </c>
      <c r="L160" s="3"/>
      <c r="M160" s="95">
        <f t="shared" si="12"/>
        <v>1.2172596333333</v>
      </c>
      <c r="N160" s="96">
        <f t="shared" si="13"/>
        <v>792.349508918909</v>
      </c>
      <c r="O160" s="3"/>
      <c r="P160" s="95">
        <f t="shared" si="14"/>
        <v>-0.0833333333333333</v>
      </c>
      <c r="Q160" s="96">
        <f t="shared" si="15"/>
        <v>-261.201666666667</v>
      </c>
      <c r="R160" s="3"/>
      <c r="S160" s="95">
        <v>263.717259633333</v>
      </c>
      <c r="T160" s="96">
        <v>174860.615342252</v>
      </c>
      <c r="U160" s="3"/>
      <c r="V160" s="95">
        <v>0</v>
      </c>
      <c r="W160" s="98">
        <v>0</v>
      </c>
    </row>
    <row r="161" spans="2:23">
      <c r="B161" s="46" t="s">
        <v>285</v>
      </c>
      <c r="C161" s="47" t="s">
        <v>251</v>
      </c>
      <c r="D161" s="48">
        <v>2491311</v>
      </c>
      <c r="E161" s="49" t="s">
        <v>286</v>
      </c>
      <c r="F161" s="50"/>
      <c r="G161" s="51">
        <v>40.4166666666667</v>
      </c>
      <c r="H161" s="87">
        <v>19040.4241666667</v>
      </c>
      <c r="I161" s="50"/>
      <c r="J161" s="51">
        <v>0</v>
      </c>
      <c r="K161" s="87">
        <v>0</v>
      </c>
      <c r="L161" s="3"/>
      <c r="M161" s="95">
        <f t="shared" si="12"/>
        <v>-3.58333333333333</v>
      </c>
      <c r="N161" s="96">
        <f t="shared" si="13"/>
        <v>-726.682500000003</v>
      </c>
      <c r="O161" s="3"/>
      <c r="P161" s="95">
        <f t="shared" si="14"/>
        <v>0</v>
      </c>
      <c r="Q161" s="96">
        <f t="shared" si="15"/>
        <v>0</v>
      </c>
      <c r="R161" s="3"/>
      <c r="S161" s="95">
        <v>36.8333333333333</v>
      </c>
      <c r="T161" s="96">
        <v>18313.7416666667</v>
      </c>
      <c r="U161" s="3"/>
      <c r="V161" s="95">
        <v>0</v>
      </c>
      <c r="W161" s="98">
        <v>0</v>
      </c>
    </row>
    <row r="162" spans="2:23">
      <c r="B162" s="46" t="s">
        <v>287</v>
      </c>
      <c r="C162" s="47" t="s">
        <v>251</v>
      </c>
      <c r="D162" s="48">
        <v>2665107</v>
      </c>
      <c r="E162" s="49" t="s">
        <v>288</v>
      </c>
      <c r="F162" s="50"/>
      <c r="G162" s="51">
        <v>25.1666666666667</v>
      </c>
      <c r="H162" s="87">
        <v>11184.89</v>
      </c>
      <c r="I162" s="50"/>
      <c r="J162" s="51">
        <v>0</v>
      </c>
      <c r="K162" s="87">
        <v>0</v>
      </c>
      <c r="L162" s="3"/>
      <c r="M162" s="95">
        <f t="shared" si="12"/>
        <v>7.21661068333333</v>
      </c>
      <c r="N162" s="96">
        <f t="shared" si="13"/>
        <v>5767.431788888</v>
      </c>
      <c r="O162" s="3"/>
      <c r="P162" s="95">
        <f t="shared" si="14"/>
        <v>0</v>
      </c>
      <c r="Q162" s="96">
        <f t="shared" si="15"/>
        <v>0</v>
      </c>
      <c r="R162" s="3"/>
      <c r="S162" s="95">
        <v>32.38327735</v>
      </c>
      <c r="T162" s="96">
        <v>16952.321788888</v>
      </c>
      <c r="U162" s="3"/>
      <c r="V162" s="95">
        <v>0</v>
      </c>
      <c r="W162" s="98">
        <v>0</v>
      </c>
    </row>
    <row r="163" spans="2:23">
      <c r="B163" s="46" t="s">
        <v>289</v>
      </c>
      <c r="C163" s="47" t="s">
        <v>251</v>
      </c>
      <c r="D163" s="48">
        <v>2522691</v>
      </c>
      <c r="E163" s="49" t="s">
        <v>290</v>
      </c>
      <c r="F163" s="50"/>
      <c r="G163" s="51">
        <v>1158.75</v>
      </c>
      <c r="H163" s="87">
        <v>1745082.97666667</v>
      </c>
      <c r="I163" s="50"/>
      <c r="J163" s="51">
        <v>50.8333333333333</v>
      </c>
      <c r="K163" s="87">
        <v>239420.2825</v>
      </c>
      <c r="L163" s="3"/>
      <c r="M163" s="95">
        <f t="shared" si="12"/>
        <v>13.1724881749999</v>
      </c>
      <c r="N163" s="96">
        <f t="shared" si="13"/>
        <v>14573.975271747</v>
      </c>
      <c r="O163" s="3"/>
      <c r="P163" s="95">
        <f t="shared" si="14"/>
        <v>0.565156258333332</v>
      </c>
      <c r="Q163" s="96">
        <f t="shared" si="15"/>
        <v>10750.2362770237</v>
      </c>
      <c r="R163" s="3"/>
      <c r="S163" s="95">
        <v>1171.922488175</v>
      </c>
      <c r="T163" s="96">
        <v>1759656.95193841</v>
      </c>
      <c r="U163" s="3"/>
      <c r="V163" s="95">
        <v>51.3984895916667</v>
      </c>
      <c r="W163" s="98">
        <v>250170.518777024</v>
      </c>
    </row>
    <row r="164" spans="2:23">
      <c r="B164" s="46" t="s">
        <v>289</v>
      </c>
      <c r="C164" s="47" t="s">
        <v>251</v>
      </c>
      <c r="D164" s="48">
        <v>2744937</v>
      </c>
      <c r="E164" s="49" t="s">
        <v>291</v>
      </c>
      <c r="F164" s="50"/>
      <c r="G164" s="51">
        <v>243.25</v>
      </c>
      <c r="H164" s="87">
        <v>193064.186666667</v>
      </c>
      <c r="I164" s="50"/>
      <c r="J164" s="51">
        <v>0.25</v>
      </c>
      <c r="K164" s="87">
        <v>867.626666666667</v>
      </c>
      <c r="L164" s="3"/>
      <c r="M164" s="95">
        <f t="shared" si="12"/>
        <v>-0.217367791666675</v>
      </c>
      <c r="N164" s="96">
        <f t="shared" si="13"/>
        <v>3366.94058053559</v>
      </c>
      <c r="O164" s="3"/>
      <c r="P164" s="95">
        <f t="shared" si="14"/>
        <v>-0.0833333333333333</v>
      </c>
      <c r="Q164" s="96">
        <f t="shared" si="15"/>
        <v>-410.699166666667</v>
      </c>
      <c r="R164" s="3"/>
      <c r="S164" s="95">
        <v>243.032632208333</v>
      </c>
      <c r="T164" s="96">
        <v>196431.127247202</v>
      </c>
      <c r="U164" s="3"/>
      <c r="V164" s="95">
        <v>0.166666666666667</v>
      </c>
      <c r="W164" s="98">
        <v>456.9275</v>
      </c>
    </row>
    <row r="165" spans="2:23">
      <c r="B165" s="46" t="s">
        <v>292</v>
      </c>
      <c r="C165" s="47" t="s">
        <v>251</v>
      </c>
      <c r="D165" s="48">
        <v>2303167</v>
      </c>
      <c r="E165" s="49" t="s">
        <v>293</v>
      </c>
      <c r="F165" s="50"/>
      <c r="G165" s="51">
        <v>14.5</v>
      </c>
      <c r="H165" s="87">
        <v>6419.06916666667</v>
      </c>
      <c r="I165" s="50"/>
      <c r="J165" s="51">
        <v>0</v>
      </c>
      <c r="K165" s="87">
        <v>0</v>
      </c>
      <c r="L165" s="3"/>
      <c r="M165" s="95">
        <f t="shared" si="12"/>
        <v>21.519411375</v>
      </c>
      <c r="N165" s="96">
        <f t="shared" si="13"/>
        <v>9414.38686285533</v>
      </c>
      <c r="O165" s="3"/>
      <c r="P165" s="95">
        <f t="shared" si="14"/>
        <v>0</v>
      </c>
      <c r="Q165" s="96">
        <f t="shared" si="15"/>
        <v>0</v>
      </c>
      <c r="R165" s="3"/>
      <c r="S165" s="95">
        <v>36.019411375</v>
      </c>
      <c r="T165" s="96">
        <v>15833.456029522</v>
      </c>
      <c r="U165" s="3"/>
      <c r="V165" s="95">
        <v>0</v>
      </c>
      <c r="W165" s="98">
        <v>0</v>
      </c>
    </row>
    <row r="166" spans="2:23">
      <c r="B166" s="46" t="s">
        <v>294</v>
      </c>
      <c r="C166" s="47" t="s">
        <v>251</v>
      </c>
      <c r="D166" s="48">
        <v>2306336</v>
      </c>
      <c r="E166" s="49" t="s">
        <v>64</v>
      </c>
      <c r="F166" s="50"/>
      <c r="G166" s="51">
        <v>563.5</v>
      </c>
      <c r="H166" s="87">
        <v>1048022.58583333</v>
      </c>
      <c r="I166" s="50"/>
      <c r="J166" s="51">
        <v>35.1666666666667</v>
      </c>
      <c r="K166" s="87">
        <v>64571.75</v>
      </c>
      <c r="L166" s="3"/>
      <c r="M166" s="95">
        <f t="shared" si="12"/>
        <v>22.8333333333334</v>
      </c>
      <c r="N166" s="96">
        <f t="shared" si="13"/>
        <v>-100947.645</v>
      </c>
      <c r="O166" s="3"/>
      <c r="P166" s="95">
        <f t="shared" si="14"/>
        <v>-1.08333333333333</v>
      </c>
      <c r="Q166" s="96">
        <f t="shared" si="15"/>
        <v>-13778.4683333334</v>
      </c>
      <c r="R166" s="3"/>
      <c r="S166" s="95">
        <v>586.333333333333</v>
      </c>
      <c r="T166" s="96">
        <v>947074.940833333</v>
      </c>
      <c r="U166" s="3"/>
      <c r="V166" s="95">
        <v>34.0833333333333</v>
      </c>
      <c r="W166" s="98">
        <v>50793.2816666667</v>
      </c>
    </row>
    <row r="167" spans="2:23">
      <c r="B167" s="46" t="s">
        <v>294</v>
      </c>
      <c r="C167" s="47" t="s">
        <v>251</v>
      </c>
      <c r="D167" s="48">
        <v>2306344</v>
      </c>
      <c r="E167" s="49" t="s">
        <v>295</v>
      </c>
      <c r="F167" s="50"/>
      <c r="G167" s="51">
        <v>480.416666666667</v>
      </c>
      <c r="H167" s="87">
        <v>513288.899166667</v>
      </c>
      <c r="I167" s="50"/>
      <c r="J167" s="51">
        <v>2.58333333333333</v>
      </c>
      <c r="K167" s="87">
        <v>10592.3775</v>
      </c>
      <c r="L167" s="3"/>
      <c r="M167" s="95">
        <f t="shared" si="12"/>
        <v>-46.8432293322906</v>
      </c>
      <c r="N167" s="96">
        <f t="shared" si="13"/>
        <v>1307.2868516079</v>
      </c>
      <c r="O167" s="3"/>
      <c r="P167" s="95">
        <f t="shared" si="14"/>
        <v>-0.25</v>
      </c>
      <c r="Q167" s="96">
        <f t="shared" si="15"/>
        <v>-5757.14416666667</v>
      </c>
      <c r="R167" s="3"/>
      <c r="S167" s="95">
        <v>433.573437334376</v>
      </c>
      <c r="T167" s="96">
        <v>514596.186018275</v>
      </c>
      <c r="U167" s="3"/>
      <c r="V167" s="95">
        <v>2.33333333333333</v>
      </c>
      <c r="W167" s="98">
        <v>4835.23333333333</v>
      </c>
    </row>
    <row r="168" spans="2:23">
      <c r="B168" s="46" t="s">
        <v>234</v>
      </c>
      <c r="C168" s="47" t="s">
        <v>251</v>
      </c>
      <c r="D168" s="48">
        <v>2436469</v>
      </c>
      <c r="E168" s="49" t="s">
        <v>296</v>
      </c>
      <c r="F168" s="50"/>
      <c r="G168" s="51">
        <v>1003.33333333333</v>
      </c>
      <c r="H168" s="87">
        <v>1408663.36666667</v>
      </c>
      <c r="I168" s="50"/>
      <c r="J168" s="51">
        <v>48.4166666666667</v>
      </c>
      <c r="K168" s="87">
        <v>158726.795</v>
      </c>
      <c r="L168" s="3"/>
      <c r="M168" s="95">
        <f t="shared" si="12"/>
        <v>64.0800249833334</v>
      </c>
      <c r="N168" s="96">
        <f t="shared" si="13"/>
        <v>153929.082964304</v>
      </c>
      <c r="O168" s="3"/>
      <c r="P168" s="95">
        <f t="shared" si="14"/>
        <v>21.3889907</v>
      </c>
      <c r="Q168" s="96">
        <f t="shared" si="15"/>
        <v>61524.1440617522</v>
      </c>
      <c r="R168" s="3"/>
      <c r="S168" s="95">
        <v>1067.41335831667</v>
      </c>
      <c r="T168" s="96">
        <v>1562592.44963097</v>
      </c>
      <c r="U168" s="3"/>
      <c r="V168" s="95">
        <v>69.8056573666667</v>
      </c>
      <c r="W168" s="98">
        <v>220250.939061752</v>
      </c>
    </row>
    <row r="169" spans="2:23">
      <c r="B169" s="46" t="s">
        <v>234</v>
      </c>
      <c r="C169" s="47" t="s">
        <v>251</v>
      </c>
      <c r="D169" s="48">
        <v>2521296</v>
      </c>
      <c r="E169" s="49" t="s">
        <v>297</v>
      </c>
      <c r="F169" s="50"/>
      <c r="G169" s="51">
        <v>206.666666666667</v>
      </c>
      <c r="H169" s="87">
        <v>152210.141666667</v>
      </c>
      <c r="I169" s="50"/>
      <c r="J169" s="51">
        <v>0</v>
      </c>
      <c r="K169" s="87">
        <v>0</v>
      </c>
      <c r="L169" s="3"/>
      <c r="M169" s="95">
        <f t="shared" si="12"/>
        <v>35.0396880166667</v>
      </c>
      <c r="N169" s="96">
        <f t="shared" si="13"/>
        <v>39357.0814388611</v>
      </c>
      <c r="O169" s="3"/>
      <c r="P169" s="95">
        <f t="shared" si="14"/>
        <v>0</v>
      </c>
      <c r="Q169" s="96">
        <f t="shared" si="15"/>
        <v>0</v>
      </c>
      <c r="R169" s="3"/>
      <c r="S169" s="95">
        <v>241.706354683333</v>
      </c>
      <c r="T169" s="96">
        <v>191567.223105528</v>
      </c>
      <c r="U169" s="3"/>
      <c r="V169" s="95">
        <v>0</v>
      </c>
      <c r="W169" s="98">
        <v>0</v>
      </c>
    </row>
    <row r="170" spans="2:23">
      <c r="B170" s="46" t="s">
        <v>234</v>
      </c>
      <c r="C170" s="47" t="s">
        <v>251</v>
      </c>
      <c r="D170" s="48">
        <v>3092399</v>
      </c>
      <c r="E170" s="49" t="s">
        <v>298</v>
      </c>
      <c r="F170" s="50"/>
      <c r="G170" s="51"/>
      <c r="H170" s="87"/>
      <c r="I170" s="50"/>
      <c r="J170" s="51"/>
      <c r="K170" s="87"/>
      <c r="L170" s="3"/>
      <c r="M170" s="95">
        <f t="shared" si="12"/>
        <v>0.217367791666667</v>
      </c>
      <c r="N170" s="96">
        <f t="shared" si="13"/>
        <v>404.875769792083</v>
      </c>
      <c r="O170" s="3"/>
      <c r="P170" s="95">
        <f t="shared" si="14"/>
        <v>0</v>
      </c>
      <c r="Q170" s="96">
        <f t="shared" si="15"/>
        <v>0</v>
      </c>
      <c r="R170" s="3"/>
      <c r="S170" s="95">
        <v>0.217367791666667</v>
      </c>
      <c r="T170" s="96">
        <v>404.875769792083</v>
      </c>
      <c r="U170" s="3"/>
      <c r="V170" s="95">
        <v>0</v>
      </c>
      <c r="W170" s="98">
        <v>0</v>
      </c>
    </row>
    <row r="171" spans="2:23">
      <c r="B171" s="46" t="s">
        <v>238</v>
      </c>
      <c r="C171" s="47" t="s">
        <v>251</v>
      </c>
      <c r="D171" s="48">
        <v>2504316</v>
      </c>
      <c r="E171" s="49" t="s">
        <v>299</v>
      </c>
      <c r="F171" s="50"/>
      <c r="G171" s="51">
        <v>460.666666666667</v>
      </c>
      <c r="H171" s="87">
        <v>676849.66</v>
      </c>
      <c r="I171" s="50"/>
      <c r="J171" s="51">
        <v>55.3333333333333</v>
      </c>
      <c r="K171" s="87">
        <v>230214.450833333</v>
      </c>
      <c r="L171" s="3"/>
      <c r="M171" s="95">
        <f t="shared" si="12"/>
        <v>-87.9166666666667</v>
      </c>
      <c r="N171" s="96">
        <f t="shared" si="13"/>
        <v>-104705.990833333</v>
      </c>
      <c r="O171" s="3"/>
      <c r="P171" s="95">
        <f t="shared" si="14"/>
        <v>-16.8333333333333</v>
      </c>
      <c r="Q171" s="96">
        <f t="shared" si="15"/>
        <v>-30877.0808333332</v>
      </c>
      <c r="R171" s="3"/>
      <c r="S171" s="95">
        <v>372.75</v>
      </c>
      <c r="T171" s="96">
        <v>572143.669166667</v>
      </c>
      <c r="U171" s="3"/>
      <c r="V171" s="95">
        <v>38.5</v>
      </c>
      <c r="W171" s="98">
        <v>199337.37</v>
      </c>
    </row>
    <row r="172" spans="2:23">
      <c r="B172" s="46" t="s">
        <v>238</v>
      </c>
      <c r="C172" s="47" t="s">
        <v>251</v>
      </c>
      <c r="D172" s="48">
        <v>2662914</v>
      </c>
      <c r="E172" s="49" t="s">
        <v>300</v>
      </c>
      <c r="F172" s="50"/>
      <c r="G172" s="51">
        <v>148.5</v>
      </c>
      <c r="H172" s="87">
        <v>167407.56</v>
      </c>
      <c r="I172" s="50"/>
      <c r="J172" s="51">
        <v>1.66666666666667</v>
      </c>
      <c r="K172" s="87">
        <v>3662.5</v>
      </c>
      <c r="L172" s="3"/>
      <c r="M172" s="95">
        <f t="shared" si="12"/>
        <v>14.34627425</v>
      </c>
      <c r="N172" s="96">
        <f t="shared" si="13"/>
        <v>16052.8579096591</v>
      </c>
      <c r="O172" s="3"/>
      <c r="P172" s="95">
        <f t="shared" si="14"/>
        <v>-1.08333333333333</v>
      </c>
      <c r="Q172" s="96">
        <f t="shared" si="15"/>
        <v>-2143.61333333333</v>
      </c>
      <c r="R172" s="3"/>
      <c r="S172" s="95">
        <v>162.84627425</v>
      </c>
      <c r="T172" s="96">
        <v>183460.417909659</v>
      </c>
      <c r="U172" s="3"/>
      <c r="V172" s="95">
        <v>0.583333333333333</v>
      </c>
      <c r="W172" s="98">
        <v>1518.88666666667</v>
      </c>
    </row>
    <row r="173" spans="2:23">
      <c r="B173" s="46" t="s">
        <v>301</v>
      </c>
      <c r="C173" s="47" t="s">
        <v>251</v>
      </c>
      <c r="D173" s="48">
        <v>2558017</v>
      </c>
      <c r="E173" s="49" t="s">
        <v>302</v>
      </c>
      <c r="F173" s="50"/>
      <c r="G173" s="51">
        <v>207.416666666667</v>
      </c>
      <c r="H173" s="87">
        <v>96439.1791666667</v>
      </c>
      <c r="I173" s="50"/>
      <c r="J173" s="51">
        <v>0.75</v>
      </c>
      <c r="K173" s="87">
        <v>445.265833333333</v>
      </c>
      <c r="L173" s="3"/>
      <c r="M173" s="95">
        <f t="shared" si="12"/>
        <v>-77</v>
      </c>
      <c r="N173" s="96">
        <f t="shared" si="13"/>
        <v>-38294.0766666667</v>
      </c>
      <c r="O173" s="3"/>
      <c r="P173" s="95">
        <f t="shared" si="14"/>
        <v>-0.5</v>
      </c>
      <c r="Q173" s="96">
        <f t="shared" si="15"/>
        <v>-343.11</v>
      </c>
      <c r="R173" s="3"/>
      <c r="S173" s="95">
        <v>130.416666666667</v>
      </c>
      <c r="T173" s="96">
        <v>58145.1025</v>
      </c>
      <c r="U173" s="3"/>
      <c r="V173" s="95">
        <v>0.25</v>
      </c>
      <c r="W173" s="98">
        <v>102.155833333333</v>
      </c>
    </row>
    <row r="174" spans="2:23">
      <c r="B174" s="46" t="s">
        <v>303</v>
      </c>
      <c r="C174" s="47" t="s">
        <v>251</v>
      </c>
      <c r="D174" s="48">
        <v>2419246</v>
      </c>
      <c r="E174" s="49" t="s">
        <v>304</v>
      </c>
      <c r="F174" s="50"/>
      <c r="G174" s="51">
        <v>26.5833333333333</v>
      </c>
      <c r="H174" s="87">
        <v>18512.6058333333</v>
      </c>
      <c r="I174" s="50"/>
      <c r="J174" s="51">
        <v>0</v>
      </c>
      <c r="K174" s="87">
        <v>0</v>
      </c>
      <c r="L174" s="3"/>
      <c r="M174" s="95">
        <f t="shared" si="12"/>
        <v>6.390613075</v>
      </c>
      <c r="N174" s="96">
        <f t="shared" si="13"/>
        <v>4008.83984192359</v>
      </c>
      <c r="O174" s="3"/>
      <c r="P174" s="95">
        <f t="shared" si="14"/>
        <v>0</v>
      </c>
      <c r="Q174" s="96">
        <f t="shared" si="15"/>
        <v>0</v>
      </c>
      <c r="R174" s="3"/>
      <c r="S174" s="95">
        <v>32.9739464083333</v>
      </c>
      <c r="T174" s="96">
        <v>22521.4456752569</v>
      </c>
      <c r="U174" s="3"/>
      <c r="V174" s="95">
        <v>0</v>
      </c>
      <c r="W174" s="98">
        <v>0</v>
      </c>
    </row>
    <row r="175" spans="2:23">
      <c r="B175" s="46" t="s">
        <v>305</v>
      </c>
      <c r="C175" s="47" t="s">
        <v>251</v>
      </c>
      <c r="D175" s="48">
        <v>2672154</v>
      </c>
      <c r="E175" s="49" t="s">
        <v>306</v>
      </c>
      <c r="F175" s="50"/>
      <c r="G175" s="51">
        <v>57.75</v>
      </c>
      <c r="H175" s="87">
        <v>26959.8275</v>
      </c>
      <c r="I175" s="50"/>
      <c r="J175" s="51">
        <v>0</v>
      </c>
      <c r="K175" s="87">
        <v>0</v>
      </c>
      <c r="L175" s="3"/>
      <c r="M175" s="95">
        <f t="shared" si="12"/>
        <v>-29.3333333333333</v>
      </c>
      <c r="N175" s="96">
        <f t="shared" si="13"/>
        <v>-14881.2875</v>
      </c>
      <c r="O175" s="3"/>
      <c r="P175" s="95">
        <f t="shared" si="14"/>
        <v>0</v>
      </c>
      <c r="Q175" s="96">
        <f t="shared" si="15"/>
        <v>0</v>
      </c>
      <c r="R175" s="3"/>
      <c r="S175" s="95">
        <v>28.4166666666667</v>
      </c>
      <c r="T175" s="96">
        <v>12078.54</v>
      </c>
      <c r="U175" s="3"/>
      <c r="V175" s="95">
        <v>0</v>
      </c>
      <c r="W175" s="98">
        <v>0</v>
      </c>
    </row>
    <row r="176" spans="2:23">
      <c r="B176" s="46" t="s">
        <v>307</v>
      </c>
      <c r="C176" s="47" t="s">
        <v>251</v>
      </c>
      <c r="D176" s="48">
        <v>2543079</v>
      </c>
      <c r="E176" s="49" t="s">
        <v>308</v>
      </c>
      <c r="F176" s="50"/>
      <c r="G176" s="51">
        <v>90.5833333333333</v>
      </c>
      <c r="H176" s="87">
        <v>38730.5425</v>
      </c>
      <c r="I176" s="50"/>
      <c r="J176" s="51">
        <v>0</v>
      </c>
      <c r="K176" s="87">
        <v>0</v>
      </c>
      <c r="L176" s="3"/>
      <c r="M176" s="95">
        <f t="shared" si="12"/>
        <v>3.75</v>
      </c>
      <c r="N176" s="96">
        <f t="shared" si="13"/>
        <v>-3249.87166666667</v>
      </c>
      <c r="O176" s="3"/>
      <c r="P176" s="95">
        <f t="shared" si="14"/>
        <v>0</v>
      </c>
      <c r="Q176" s="96">
        <f t="shared" si="15"/>
        <v>0</v>
      </c>
      <c r="R176" s="3"/>
      <c r="S176" s="95">
        <v>94.3333333333333</v>
      </c>
      <c r="T176" s="96">
        <v>35480.6708333333</v>
      </c>
      <c r="U176" s="3"/>
      <c r="V176" s="95">
        <v>0</v>
      </c>
      <c r="W176" s="98">
        <v>0</v>
      </c>
    </row>
    <row r="177" spans="2:23">
      <c r="B177" s="46" t="s">
        <v>309</v>
      </c>
      <c r="C177" s="47" t="s">
        <v>251</v>
      </c>
      <c r="D177" s="48">
        <v>7847777</v>
      </c>
      <c r="E177" s="49" t="s">
        <v>310</v>
      </c>
      <c r="F177" s="50"/>
      <c r="G177" s="51">
        <v>79.25</v>
      </c>
      <c r="H177" s="87">
        <v>40705.0891666667</v>
      </c>
      <c r="I177" s="50"/>
      <c r="J177" s="51">
        <v>0</v>
      </c>
      <c r="K177" s="87">
        <v>0</v>
      </c>
      <c r="L177" s="3"/>
      <c r="M177" s="95">
        <f t="shared" si="12"/>
        <v>-44</v>
      </c>
      <c r="N177" s="96">
        <f t="shared" si="13"/>
        <v>-18940.8466666667</v>
      </c>
      <c r="O177" s="3"/>
      <c r="P177" s="95">
        <f t="shared" si="14"/>
        <v>0</v>
      </c>
      <c r="Q177" s="96">
        <f t="shared" si="15"/>
        <v>0</v>
      </c>
      <c r="R177" s="3"/>
      <c r="S177" s="95">
        <v>35.25</v>
      </c>
      <c r="T177" s="96">
        <v>21764.2425</v>
      </c>
      <c r="U177" s="3"/>
      <c r="V177" s="95">
        <v>0</v>
      </c>
      <c r="W177" s="98">
        <v>0</v>
      </c>
    </row>
    <row r="178" spans="2:23">
      <c r="B178" s="46" t="s">
        <v>311</v>
      </c>
      <c r="C178" s="47" t="s">
        <v>251</v>
      </c>
      <c r="D178" s="48">
        <v>2674327</v>
      </c>
      <c r="E178" s="49" t="s">
        <v>312</v>
      </c>
      <c r="F178" s="50"/>
      <c r="G178" s="51">
        <v>136.25</v>
      </c>
      <c r="H178" s="87">
        <v>74915.5283333333</v>
      </c>
      <c r="I178" s="50"/>
      <c r="J178" s="51">
        <v>0</v>
      </c>
      <c r="K178" s="87">
        <v>0</v>
      </c>
      <c r="L178" s="3"/>
      <c r="M178" s="95">
        <f t="shared" si="12"/>
        <v>22.3454089833333</v>
      </c>
      <c r="N178" s="96">
        <f t="shared" si="13"/>
        <v>12360.7924978872</v>
      </c>
      <c r="O178" s="3"/>
      <c r="P178" s="95">
        <f t="shared" si="14"/>
        <v>0.26084135</v>
      </c>
      <c r="Q178" s="96">
        <f t="shared" si="15"/>
        <v>270.637681634833</v>
      </c>
      <c r="R178" s="3"/>
      <c r="S178" s="95">
        <v>158.595408983333</v>
      </c>
      <c r="T178" s="96">
        <v>87276.3208312205</v>
      </c>
      <c r="U178" s="3"/>
      <c r="V178" s="95">
        <v>0.26084135</v>
      </c>
      <c r="W178" s="98">
        <v>270.637681634833</v>
      </c>
    </row>
    <row r="179" spans="2:23">
      <c r="B179" s="46" t="s">
        <v>313</v>
      </c>
      <c r="C179" s="47" t="s">
        <v>251</v>
      </c>
      <c r="D179" s="48">
        <v>2778831</v>
      </c>
      <c r="E179" s="49" t="s">
        <v>314</v>
      </c>
      <c r="F179" s="50"/>
      <c r="G179" s="51">
        <v>79.4166666666667</v>
      </c>
      <c r="H179" s="87">
        <v>73735.9491666667</v>
      </c>
      <c r="I179" s="50"/>
      <c r="J179" s="51">
        <v>0</v>
      </c>
      <c r="K179" s="87">
        <v>0</v>
      </c>
      <c r="L179" s="3"/>
      <c r="M179" s="95">
        <f t="shared" si="12"/>
        <v>-12.25</v>
      </c>
      <c r="N179" s="96">
        <f t="shared" si="13"/>
        <v>-23162.25</v>
      </c>
      <c r="O179" s="3"/>
      <c r="P179" s="95">
        <f t="shared" si="14"/>
        <v>0</v>
      </c>
      <c r="Q179" s="96">
        <f t="shared" si="15"/>
        <v>0</v>
      </c>
      <c r="R179" s="3"/>
      <c r="S179" s="95">
        <v>67.1666666666667</v>
      </c>
      <c r="T179" s="96">
        <v>50573.6991666667</v>
      </c>
      <c r="U179" s="3"/>
      <c r="V179" s="95">
        <v>0</v>
      </c>
      <c r="W179" s="98">
        <v>0</v>
      </c>
    </row>
    <row r="180" spans="2:23">
      <c r="B180" s="46" t="s">
        <v>315</v>
      </c>
      <c r="C180" s="47" t="s">
        <v>251</v>
      </c>
      <c r="D180" s="48">
        <v>2555840</v>
      </c>
      <c r="E180" s="49" t="s">
        <v>316</v>
      </c>
      <c r="F180" s="50"/>
      <c r="G180" s="51">
        <v>95.1666666666667</v>
      </c>
      <c r="H180" s="87">
        <v>44336.3158333333</v>
      </c>
      <c r="I180" s="50"/>
      <c r="J180" s="51">
        <v>0</v>
      </c>
      <c r="K180" s="87">
        <v>0</v>
      </c>
      <c r="L180" s="3"/>
      <c r="M180" s="95">
        <f t="shared" si="12"/>
        <v>5.39072123333334</v>
      </c>
      <c r="N180" s="96">
        <f t="shared" si="13"/>
        <v>491.139916857333</v>
      </c>
      <c r="O180" s="3"/>
      <c r="P180" s="95">
        <f t="shared" si="14"/>
        <v>0</v>
      </c>
      <c r="Q180" s="96">
        <f t="shared" si="15"/>
        <v>0</v>
      </c>
      <c r="R180" s="3"/>
      <c r="S180" s="95">
        <v>100.5573879</v>
      </c>
      <c r="T180" s="96">
        <v>44827.4557501907</v>
      </c>
      <c r="U180" s="3"/>
      <c r="V180" s="95">
        <v>0</v>
      </c>
      <c r="W180" s="98">
        <v>0</v>
      </c>
    </row>
    <row r="181" spans="2:23">
      <c r="B181" s="46" t="s">
        <v>317</v>
      </c>
      <c r="C181" s="47" t="s">
        <v>251</v>
      </c>
      <c r="D181" s="48">
        <v>2538342</v>
      </c>
      <c r="E181" s="49" t="s">
        <v>318</v>
      </c>
      <c r="F181" s="50"/>
      <c r="G181" s="51">
        <v>109</v>
      </c>
      <c r="H181" s="87">
        <v>52230.175</v>
      </c>
      <c r="I181" s="50"/>
      <c r="J181" s="51">
        <v>0</v>
      </c>
      <c r="K181" s="87">
        <v>0</v>
      </c>
      <c r="L181" s="3"/>
      <c r="M181" s="95">
        <f t="shared" si="12"/>
        <v>15.6666666666667</v>
      </c>
      <c r="N181" s="96">
        <f t="shared" si="13"/>
        <v>-347.530833333331</v>
      </c>
      <c r="O181" s="3"/>
      <c r="P181" s="95">
        <f t="shared" si="14"/>
        <v>0</v>
      </c>
      <c r="Q181" s="96">
        <f t="shared" si="15"/>
        <v>0</v>
      </c>
      <c r="R181" s="3"/>
      <c r="S181" s="95">
        <v>124.666666666667</v>
      </c>
      <c r="T181" s="96">
        <v>51882.6441666667</v>
      </c>
      <c r="U181" s="3"/>
      <c r="V181" s="95">
        <v>0</v>
      </c>
      <c r="W181" s="98">
        <v>0</v>
      </c>
    </row>
    <row r="182" spans="2:23">
      <c r="B182" s="46" t="s">
        <v>319</v>
      </c>
      <c r="C182" s="47" t="s">
        <v>251</v>
      </c>
      <c r="D182" s="48">
        <v>2379627</v>
      </c>
      <c r="E182" s="49" t="s">
        <v>320</v>
      </c>
      <c r="F182" s="50"/>
      <c r="G182" s="51">
        <v>67.1666666666667</v>
      </c>
      <c r="H182" s="87">
        <v>35461.1125</v>
      </c>
      <c r="I182" s="50"/>
      <c r="J182" s="51">
        <v>0.0833333333333333</v>
      </c>
      <c r="K182" s="87">
        <v>33.115</v>
      </c>
      <c r="L182" s="3"/>
      <c r="M182" s="95">
        <f t="shared" si="12"/>
        <v>-12.8004658555201</v>
      </c>
      <c r="N182" s="96">
        <f t="shared" si="13"/>
        <v>1138.410771113</v>
      </c>
      <c r="O182" s="3"/>
      <c r="P182" s="95">
        <f t="shared" si="14"/>
        <v>-0.0833333333333333</v>
      </c>
      <c r="Q182" s="96">
        <f t="shared" si="15"/>
        <v>-33.115</v>
      </c>
      <c r="R182" s="3"/>
      <c r="S182" s="95">
        <v>54.3662008111466</v>
      </c>
      <c r="T182" s="96">
        <v>36599.523271113</v>
      </c>
      <c r="U182" s="3"/>
      <c r="V182" s="95">
        <v>0</v>
      </c>
      <c r="W182" s="98">
        <v>0</v>
      </c>
    </row>
    <row r="183" spans="2:23">
      <c r="B183" s="46" t="s">
        <v>319</v>
      </c>
      <c r="C183" s="47" t="s">
        <v>251</v>
      </c>
      <c r="D183" s="48">
        <v>2568713</v>
      </c>
      <c r="E183" s="49" t="s">
        <v>321</v>
      </c>
      <c r="F183" s="50"/>
      <c r="G183" s="51">
        <v>642.666666666667</v>
      </c>
      <c r="H183" s="87">
        <v>1204800.07166667</v>
      </c>
      <c r="I183" s="50"/>
      <c r="J183" s="51">
        <v>21.3333333333333</v>
      </c>
      <c r="K183" s="87">
        <v>150051.801666667</v>
      </c>
      <c r="L183" s="3"/>
      <c r="M183" s="95">
        <f t="shared" si="12"/>
        <v>4.30388227499998</v>
      </c>
      <c r="N183" s="96">
        <f t="shared" si="13"/>
        <v>17181.2675886776</v>
      </c>
      <c r="O183" s="3"/>
      <c r="P183" s="95">
        <f t="shared" si="14"/>
        <v>0.347788466666668</v>
      </c>
      <c r="Q183" s="96">
        <f t="shared" si="15"/>
        <v>2719.22760019163</v>
      </c>
      <c r="R183" s="3"/>
      <c r="S183" s="95">
        <v>646.970548941667</v>
      </c>
      <c r="T183" s="96">
        <v>1221981.33925534</v>
      </c>
      <c r="U183" s="3"/>
      <c r="V183" s="95">
        <v>21.6811218</v>
      </c>
      <c r="W183" s="98">
        <v>152771.029266858</v>
      </c>
    </row>
    <row r="184" spans="2:23">
      <c r="B184" s="46" t="s">
        <v>322</v>
      </c>
      <c r="C184" s="47" t="s">
        <v>251</v>
      </c>
      <c r="D184" s="48">
        <v>2521695</v>
      </c>
      <c r="E184" s="49" t="s">
        <v>323</v>
      </c>
      <c r="F184" s="50"/>
      <c r="G184" s="51">
        <v>197.916666666667</v>
      </c>
      <c r="H184" s="87">
        <v>108088.700833333</v>
      </c>
      <c r="I184" s="50"/>
      <c r="J184" s="51">
        <v>0</v>
      </c>
      <c r="K184" s="87">
        <v>0</v>
      </c>
      <c r="L184" s="3"/>
      <c r="M184" s="95">
        <f t="shared" si="12"/>
        <v>-47.5833333333333</v>
      </c>
      <c r="N184" s="96">
        <f t="shared" si="13"/>
        <v>-26105.825</v>
      </c>
      <c r="O184" s="3"/>
      <c r="P184" s="95">
        <f t="shared" si="14"/>
        <v>0.0434735583333333</v>
      </c>
      <c r="Q184" s="96">
        <f t="shared" si="15"/>
        <v>34.0141467755833</v>
      </c>
      <c r="R184" s="3"/>
      <c r="S184" s="95">
        <v>150.333333333333</v>
      </c>
      <c r="T184" s="96">
        <v>81982.8758333333</v>
      </c>
      <c r="U184" s="3"/>
      <c r="V184" s="95">
        <v>0.0434735583333333</v>
      </c>
      <c r="W184" s="98">
        <v>34.0141467755833</v>
      </c>
    </row>
    <row r="185" spans="2:23">
      <c r="B185" s="46" t="s">
        <v>324</v>
      </c>
      <c r="C185" s="47" t="s">
        <v>251</v>
      </c>
      <c r="D185" s="48">
        <v>2521792</v>
      </c>
      <c r="E185" s="49" t="s">
        <v>325</v>
      </c>
      <c r="F185" s="50"/>
      <c r="G185" s="51">
        <v>367.5</v>
      </c>
      <c r="H185" s="87">
        <v>262209.42</v>
      </c>
      <c r="I185" s="50"/>
      <c r="J185" s="51">
        <v>0</v>
      </c>
      <c r="K185" s="87">
        <v>0</v>
      </c>
      <c r="L185" s="3"/>
      <c r="M185" s="95">
        <f t="shared" si="12"/>
        <v>0.434735583333349</v>
      </c>
      <c r="N185" s="96">
        <f t="shared" si="13"/>
        <v>62916.0300231412</v>
      </c>
      <c r="O185" s="3"/>
      <c r="P185" s="95">
        <f t="shared" si="14"/>
        <v>3.99956736666667</v>
      </c>
      <c r="Q185" s="96">
        <f t="shared" si="15"/>
        <v>5146.57720761799</v>
      </c>
      <c r="R185" s="3"/>
      <c r="S185" s="95">
        <v>367.934735583333</v>
      </c>
      <c r="T185" s="96">
        <v>325125.450023141</v>
      </c>
      <c r="U185" s="3"/>
      <c r="V185" s="95">
        <v>3.99956736666667</v>
      </c>
      <c r="W185" s="98">
        <v>5146.57720761799</v>
      </c>
    </row>
    <row r="186" spans="2:23">
      <c r="B186" s="46" t="s">
        <v>326</v>
      </c>
      <c r="C186" s="47" t="s">
        <v>251</v>
      </c>
      <c r="D186" s="48">
        <v>7105088</v>
      </c>
      <c r="E186" s="49" t="s">
        <v>327</v>
      </c>
      <c r="F186" s="50"/>
      <c r="G186" s="51">
        <v>97.5</v>
      </c>
      <c r="H186" s="87">
        <v>55583.4025</v>
      </c>
      <c r="I186" s="50"/>
      <c r="J186" s="51">
        <v>0</v>
      </c>
      <c r="K186" s="87">
        <v>0</v>
      </c>
      <c r="L186" s="3"/>
      <c r="M186" s="95">
        <f t="shared" si="12"/>
        <v>17.6937382416667</v>
      </c>
      <c r="N186" s="96">
        <f t="shared" si="13"/>
        <v>8359.06666904926</v>
      </c>
      <c r="O186" s="3"/>
      <c r="P186" s="95">
        <f t="shared" si="14"/>
        <v>0</v>
      </c>
      <c r="Q186" s="96">
        <f t="shared" si="15"/>
        <v>0</v>
      </c>
      <c r="R186" s="3"/>
      <c r="S186" s="95">
        <v>115.193738241667</v>
      </c>
      <c r="T186" s="96">
        <v>63942.4691690493</v>
      </c>
      <c r="U186" s="3"/>
      <c r="V186" s="95">
        <v>0</v>
      </c>
      <c r="W186" s="98">
        <v>0</v>
      </c>
    </row>
    <row r="187" spans="2:23">
      <c r="B187" s="46" t="s">
        <v>328</v>
      </c>
      <c r="C187" s="47" t="s">
        <v>251</v>
      </c>
      <c r="D187" s="48">
        <v>2418967</v>
      </c>
      <c r="E187" s="49" t="s">
        <v>329</v>
      </c>
      <c r="F187" s="50"/>
      <c r="G187" s="51">
        <v>97.3333333333333</v>
      </c>
      <c r="H187" s="87">
        <v>54965.5316666667</v>
      </c>
      <c r="I187" s="50"/>
      <c r="J187" s="51">
        <v>0</v>
      </c>
      <c r="K187" s="87">
        <v>0</v>
      </c>
      <c r="L187" s="3"/>
      <c r="M187" s="95">
        <f t="shared" si="12"/>
        <v>-13.4166666666667</v>
      </c>
      <c r="N187" s="96">
        <f t="shared" si="13"/>
        <v>-3883.8875</v>
      </c>
      <c r="O187" s="3"/>
      <c r="P187" s="95">
        <f t="shared" si="14"/>
        <v>0</v>
      </c>
      <c r="Q187" s="96">
        <f t="shared" si="15"/>
        <v>0</v>
      </c>
      <c r="R187" s="3"/>
      <c r="S187" s="95">
        <v>83.9166666666667</v>
      </c>
      <c r="T187" s="96">
        <v>51081.6441666667</v>
      </c>
      <c r="U187" s="3"/>
      <c r="V187" s="95">
        <v>0</v>
      </c>
      <c r="W187" s="98">
        <v>0</v>
      </c>
    </row>
    <row r="188" spans="2:23">
      <c r="B188" s="30" t="s">
        <v>330</v>
      </c>
      <c r="C188" s="31" t="s">
        <v>251</v>
      </c>
      <c r="D188" s="32">
        <v>2304155</v>
      </c>
      <c r="E188" s="33" t="s">
        <v>331</v>
      </c>
      <c r="F188" s="16"/>
      <c r="G188" s="28">
        <v>56.3333333333333</v>
      </c>
      <c r="H188" s="88">
        <v>24542.4016666667</v>
      </c>
      <c r="I188" s="16"/>
      <c r="J188" s="28">
        <v>0</v>
      </c>
      <c r="K188" s="88">
        <v>0</v>
      </c>
      <c r="M188" s="97">
        <f t="shared" si="12"/>
        <v>11.9117549833333</v>
      </c>
      <c r="N188" s="98">
        <f t="shared" si="13"/>
        <v>6875.991875907</v>
      </c>
      <c r="P188" s="97">
        <f t="shared" si="14"/>
        <v>0</v>
      </c>
      <c r="Q188" s="98">
        <f t="shared" si="15"/>
        <v>0</v>
      </c>
      <c r="S188" s="97">
        <v>68.2450883166667</v>
      </c>
      <c r="T188" s="98">
        <v>31418.3935425737</v>
      </c>
      <c r="V188" s="97">
        <v>0</v>
      </c>
      <c r="W188" s="98">
        <v>0</v>
      </c>
    </row>
    <row r="189" spans="2:23">
      <c r="B189" s="30" t="s">
        <v>332</v>
      </c>
      <c r="C189" s="31" t="s">
        <v>251</v>
      </c>
      <c r="D189" s="32">
        <v>2490935</v>
      </c>
      <c r="E189" s="33" t="s">
        <v>333</v>
      </c>
      <c r="F189" s="16"/>
      <c r="G189" s="28">
        <v>118.5</v>
      </c>
      <c r="H189" s="88">
        <v>53075.7166666667</v>
      </c>
      <c r="I189" s="16"/>
      <c r="J189" s="28">
        <v>0</v>
      </c>
      <c r="K189" s="88">
        <v>0</v>
      </c>
      <c r="M189" s="97">
        <f t="shared" si="12"/>
        <v>15.259218975</v>
      </c>
      <c r="N189" s="98">
        <f t="shared" si="13"/>
        <v>4549.06314508159</v>
      </c>
      <c r="P189" s="97">
        <f t="shared" si="14"/>
        <v>0</v>
      </c>
      <c r="Q189" s="98">
        <f t="shared" si="15"/>
        <v>0</v>
      </c>
      <c r="S189" s="97">
        <v>133.759218975</v>
      </c>
      <c r="T189" s="98">
        <v>57624.7798117483</v>
      </c>
      <c r="V189" s="97">
        <v>0</v>
      </c>
      <c r="W189" s="98">
        <v>0</v>
      </c>
    </row>
    <row r="190" spans="2:23">
      <c r="B190" s="30" t="s">
        <v>334</v>
      </c>
      <c r="C190" s="31" t="s">
        <v>251</v>
      </c>
      <c r="D190" s="32">
        <v>2419653</v>
      </c>
      <c r="E190" s="33" t="s">
        <v>335</v>
      </c>
      <c r="F190" s="16"/>
      <c r="G190" s="28">
        <v>198.75</v>
      </c>
      <c r="H190" s="88">
        <v>123623.45</v>
      </c>
      <c r="I190" s="16"/>
      <c r="J190" s="28">
        <v>0.0833333333333333</v>
      </c>
      <c r="K190" s="88">
        <v>70.2666666666667</v>
      </c>
      <c r="M190" s="97">
        <f t="shared" si="12"/>
        <v>-102.916666666667</v>
      </c>
      <c r="N190" s="98">
        <f t="shared" si="13"/>
        <v>-58875.6925</v>
      </c>
      <c r="P190" s="97">
        <f t="shared" si="14"/>
        <v>-0.0833333333333333</v>
      </c>
      <c r="Q190" s="98">
        <f t="shared" si="15"/>
        <v>-70.2666666666667</v>
      </c>
      <c r="S190" s="97">
        <v>95.8333333333333</v>
      </c>
      <c r="T190" s="98">
        <v>64747.7575</v>
      </c>
      <c r="V190" s="97">
        <v>0</v>
      </c>
      <c r="W190" s="98">
        <v>0</v>
      </c>
    </row>
    <row r="191" ht="15.75" spans="2:23">
      <c r="B191" s="72" t="s">
        <v>336</v>
      </c>
      <c r="C191" s="73" t="s">
        <v>251</v>
      </c>
      <c r="D191" s="74">
        <v>2377659</v>
      </c>
      <c r="E191" s="75" t="s">
        <v>337</v>
      </c>
      <c r="F191" s="16"/>
      <c r="G191" s="76">
        <v>17.6666666666667</v>
      </c>
      <c r="H191" s="101">
        <v>9231.18083333333</v>
      </c>
      <c r="I191" s="16"/>
      <c r="J191" s="76">
        <v>0</v>
      </c>
      <c r="K191" s="101">
        <v>0</v>
      </c>
      <c r="M191" s="102">
        <f t="shared" si="12"/>
        <v>0.75</v>
      </c>
      <c r="N191" s="103">
        <f t="shared" si="13"/>
        <v>-1726.79083333333</v>
      </c>
      <c r="P191" s="102">
        <f t="shared" si="14"/>
        <v>0</v>
      </c>
      <c r="Q191" s="103">
        <f t="shared" si="15"/>
        <v>0</v>
      </c>
      <c r="S191" s="102">
        <v>18.4166666666667</v>
      </c>
      <c r="T191" s="98">
        <v>7504.39</v>
      </c>
      <c r="V191" s="102">
        <v>0</v>
      </c>
      <c r="W191" s="103">
        <v>0</v>
      </c>
    </row>
    <row r="192" ht="15.75" spans="6:23">
      <c r="F192" s="16"/>
      <c r="G192" s="78">
        <f>SUM(G140:G191)</f>
        <v>11898.1666666667</v>
      </c>
      <c r="H192" s="100">
        <f>SUM(H140:H191)</f>
        <v>13981147.4116667</v>
      </c>
      <c r="I192" s="16"/>
      <c r="J192" s="78">
        <f>SUM(J140:J191)</f>
        <v>297.666666666667</v>
      </c>
      <c r="K192" s="100">
        <f>SUM(K140:K191)</f>
        <v>1081649.03166667</v>
      </c>
      <c r="M192" s="89">
        <f>SUM(M140:M191)</f>
        <v>888.194950985825</v>
      </c>
      <c r="N192" s="90">
        <f>SUM(N140:N191)</f>
        <v>98714.91577805</v>
      </c>
      <c r="P192" s="89">
        <f>SUM(P140:P191)</f>
        <v>29.8387667666667</v>
      </c>
      <c r="Q192" s="90">
        <f>SUM(Q140:Q191)</f>
        <v>117100.329170194</v>
      </c>
      <c r="S192" s="89">
        <f>SUM(S140:S191)</f>
        <v>12786.3616176525</v>
      </c>
      <c r="T192" s="90">
        <f>SUM(T140:T191)</f>
        <v>14079862.3274447</v>
      </c>
      <c r="V192" s="89">
        <f>SUM(V140:V191)</f>
        <v>327.505433433333</v>
      </c>
      <c r="W192" s="90">
        <f>SUM(W140:W191)</f>
        <v>1198749.36083686</v>
      </c>
    </row>
    <row r="193" ht="15.75" spans="6:11">
      <c r="F193" s="16"/>
      <c r="G193" s="80"/>
      <c r="H193" s="81"/>
      <c r="I193" s="16"/>
      <c r="J193" s="80"/>
      <c r="K193" s="81"/>
    </row>
    <row r="194" ht="38.4" customHeight="1" spans="6:24">
      <c r="F194" s="16"/>
      <c r="G194" s="106">
        <f>G112+G136+G192</f>
        <v>35311.4166666667</v>
      </c>
      <c r="H194" s="100">
        <f>H112+H136+H192</f>
        <v>35471604.5341667</v>
      </c>
      <c r="I194" s="16"/>
      <c r="J194" s="78">
        <f>J112+J136+J192</f>
        <v>1117.91666666667</v>
      </c>
      <c r="K194" s="100">
        <f>K112+K136+K192</f>
        <v>3468789.82083333</v>
      </c>
      <c r="L194" s="107"/>
      <c r="M194" s="108">
        <f>M112+M136+M192</f>
        <v>804.207648874917</v>
      </c>
      <c r="N194" s="109">
        <f>N112+N136+N192</f>
        <v>1096425.81581487</v>
      </c>
      <c r="O194" s="110"/>
      <c r="P194" s="108">
        <f>P112+P136+P192</f>
        <v>117.674975444019</v>
      </c>
      <c r="Q194" s="109">
        <f>Q112+Q136+Q192</f>
        <v>320179.511965781</v>
      </c>
      <c r="R194" s="110"/>
      <c r="S194" s="108">
        <f>S112+S136+S192</f>
        <v>36115.6243155416</v>
      </c>
      <c r="T194" s="109">
        <f>T112+T136+T192</f>
        <v>36568030.3499815</v>
      </c>
      <c r="U194" s="110"/>
      <c r="V194" s="108">
        <f>V112+V136+V192</f>
        <v>1235.59164211069</v>
      </c>
      <c r="W194" s="109">
        <f>W112+W136+W192</f>
        <v>3788969.33279911</v>
      </c>
      <c r="X194" s="6"/>
    </row>
  </sheetData>
  <mergeCells count="25">
    <mergeCell ref="S1:W1"/>
    <mergeCell ref="S2:W2"/>
    <mergeCell ref="G4:K4"/>
    <mergeCell ref="M4:Q4"/>
    <mergeCell ref="G5:K5"/>
    <mergeCell ref="M5:Q5"/>
    <mergeCell ref="G7:H7"/>
    <mergeCell ref="J7:K7"/>
    <mergeCell ref="M7:N7"/>
    <mergeCell ref="P7:Q7"/>
    <mergeCell ref="S7:T7"/>
    <mergeCell ref="V7:W7"/>
    <mergeCell ref="G114:H114"/>
    <mergeCell ref="J114:K114"/>
    <mergeCell ref="M114:N114"/>
    <mergeCell ref="P114:Q114"/>
    <mergeCell ref="S114:T114"/>
    <mergeCell ref="V114:W114"/>
    <mergeCell ref="G138:H138"/>
    <mergeCell ref="J138:K138"/>
    <mergeCell ref="M138:N138"/>
    <mergeCell ref="P138:Q138"/>
    <mergeCell ref="S138:T138"/>
    <mergeCell ref="V138:W138"/>
    <mergeCell ref="S4:W5"/>
  </mergeCells>
  <pageMargins left="0.0393700787401575" right="0" top="0.196850393700787" bottom="0.15748031496063" header="0.118110236220472" footer="0.31496062992126"/>
  <pageSetup paperSize="9" scale="54" orientation="landscape"/>
  <headerFooter>
    <oddHeader>&amp;LSECRETARIA DE ESTADO DA SAÚDE
SUPERINTENDÊNCIA DE SERVIÇOS ESPECILIZADOS E REGULAÇÃO
GERÊNCIA DE CONTROLE E AVALIAÇÃO DO SISTEMA</oddHeader>
  </headerFooter>
  <rowBreaks count="2" manualBreakCount="2">
    <brk id="72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MÊS DELIBERAÇÃO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FERNANDES</dc:creator>
  <cp:lastModifiedBy>borgesic</cp:lastModifiedBy>
  <dcterms:created xsi:type="dcterms:W3CDTF">2020-07-01T22:10:00Z</dcterms:created>
  <cp:lastPrinted>2020-09-04T21:50:00Z</cp:lastPrinted>
  <dcterms:modified xsi:type="dcterms:W3CDTF">2025-04-22T19:21:50Z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1046-11.2.0.10114</vt:lpwstr>
  </property>
</Properties>
</file>