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procv BSIH" sheetId="1" state="hidden" r:id="rId2"/>
    <sheet name="Gerais MAC" sheetId="2" state="hidden" r:id="rId3"/>
    <sheet name="SC" sheetId="3" state="hidden" r:id="rId4"/>
    <sheet name="Pacotes SC" sheetId="4" state="hidden" r:id="rId5"/>
    <sheet name="Prêmios SC" sheetId="5" state="hidden" r:id="rId6"/>
    <sheet name="Gerais FAEC" sheetId="6" state="hidden" r:id="rId7"/>
    <sheet name="MS" sheetId="7" state="hidden" r:id="rId8"/>
    <sheet name="Pacotes MS" sheetId="8" state="hidden" r:id="rId9"/>
    <sheet name="Prêmios MS" sheetId="9" state="hidden" r:id="rId10"/>
    <sheet name="Total Procv" sheetId="10" state="hidden" r:id="rId11"/>
    <sheet name="Hospitalar" sheetId="11" state="visible" r:id="rId12"/>
    <sheet name="Planilha12" sheetId="12" state="hidden" r:id="rId13"/>
  </sheets>
  <definedNames>
    <definedName function="false" hidden="true" localSheetId="10" name="_xlnm._FilterDatabase" vbProcedure="false">Hospitalar!$B$8:$C$47</definedName>
    <definedName function="false" hidden="true" localSheetId="11" name="_xlnm._FilterDatabase" vbProcedure="false">Planilha12!$A$2:$A$67</definedName>
    <definedName function="false" hidden="true" localSheetId="9" name="_xlnm._FilterDatabase" vbProcedure="false">'Total Procv'!$B$2:$U$41</definedName>
    <definedName function="false" hidden="false" name="bsih" vbProcedure="false">'procv BSIH'!$A$1:$F$189</definedName>
    <definedName function="false" hidden="false" name="Geralf" vbProcedure="false">'Gerais FAEC'!$A$1:$C$41</definedName>
    <definedName function="false" hidden="false" name="Geralm" vbProcedure="false">'Gerais MAC'!$A$1:$C$48</definedName>
    <definedName function="false" hidden="false" name="minis" vbProcedure="false">MS!$A$1:$C$38</definedName>
    <definedName function="false" hidden="false" name="pacams" vbProcedure="false">'Pacotes MS'!$A$34:$BG$63</definedName>
    <definedName function="false" hidden="false" name="pacasc" vbProcedure="false">'Pacotes SC'!$A$45:$N$85</definedName>
    <definedName function="false" hidden="false" name="pacms" vbProcedure="false">'Pacotes MS'!$A$1:$BG$31</definedName>
    <definedName function="false" hidden="false" name="pacsc" vbProcedure="false">'Pacotes SC'!$A$1:$N$41</definedName>
    <definedName function="false" hidden="false" name="preams" vbProcedure="false">'Prêmios MS'!$A$39:$AQ$75</definedName>
    <definedName function="false" hidden="false" name="preasc" vbProcedure="false">'Prêmios SC'!$A$46:$AX$89</definedName>
    <definedName function="false" hidden="false" name="prems" vbProcedure="false">'Prêmios MS'!$A$1:$AO$33</definedName>
    <definedName function="false" hidden="false" name="presc" vbProcedure="false">'Prêmios SC'!$A$1:$AX$44</definedName>
    <definedName function="false" hidden="false" name="santa" vbProcedure="false">SC!$A$1:$C$34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<sst xmlns="http://schemas.openxmlformats.org/spreadsheetml/2006/main" count="1777" uniqueCount="683">
  <si>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</si>
  <si>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</si>
  <si>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</si>
  <si>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</si>
  <si>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</si>
  <si>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</si>
  <si>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</si>
  <si>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</si>
  <si>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</si>
  <si>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</si>
  <si>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</si>
  <si>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</si>
  <si>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</si>
  <si>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</si>
  <si>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</si>
  <si>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</si>
  <si>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</si>
  <si>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</si>
  <si>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</si>
  <si>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</si>
  <si>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</si>
  <si>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</si>
  <si>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</si>
  <si>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</si>
  <si>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</si>
  <si>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</si>
  <si>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</si>
  <si>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</si>
  <si>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</si>
  <si>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</si>
  <si>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</si>
  <si>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</si>
  <si>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</si>
  <si>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</si>
  <si>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</si>
  <si>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</si>
  <si>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</si>
  <si>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</si>
  <si>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</si>
  <si>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</si>
  <si>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</si>
  <si>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</si>
  <si>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</si>
  <si>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</si>
  <si>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</si>
  <si>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</si>
  <si>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</si>
  <si>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</si>
  <si>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</si>
  <si>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</si>
  <si>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</si>
  <si>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</si>
  <si>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</si>
  <si>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</si>
  <si>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</si>
  <si>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</si>
  <si>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</si>
  <si>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</si>
  <si>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</si>
  <si>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</si>
  <si>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</si>
  <si>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</si>
  <si>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</si>
  <si>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</si>
  <si>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</si>
  <si>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</si>
  <si>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</si>
  <si>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</si>
  <si>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</si>
  <si>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</si>
  <si>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</si>
  <si>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</si>
  <si>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</si>
  <si>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</si>
  <si>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</si>
  <si>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</si>
  <si>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</si>
  <si>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</si>
  <si>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</si>
  <si>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</si>
  <si>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</si>
  <si>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</si>
  <si>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</si>
  <si>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</si>
  <si>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</si>
  <si>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</si>
  <si>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</si>
  <si>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</si>
  <si>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</si>
  <si>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</si>
  <si>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</si>
  <si>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</si>
  <si>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</si>
  <si>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</si>
  <si>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</si>
  <si>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</si>
  <si>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</si>
  <si>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</si>
  <si>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</si>
  <si>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</si>
  <si>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</si>
  <si>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</si>
  <si>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</si>
  <si>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</si>
  <si>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</si>
  <si>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</si>
  <si>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</si>
  <si>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</si>
  <si>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</si>
  <si>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</si>
  <si>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</si>
  <si>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</si>
  <si>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</si>
  <si>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</si>
  <si>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</si>
  <si>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</si>
  <si>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</si>
  <si>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</si>
  <si>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</si>
  <si>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</si>
  <si>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</si>
  <si>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</si>
  <si>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</si>
  <si>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</si>
  <si>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</si>
  <si>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</si>
  <si>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</si>
  <si>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</si>
  <si>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</si>
  <si>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</si>
  <si>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</si>
  <si>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</si>
  <si>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</si>
  <si>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</si>
  <si>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</si>
  <si>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</si>
  <si>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</si>
  <si>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</si>
  <si>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</si>
  <si>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</si>
  <si>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</si>
  <si>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</si>
  <si>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</si>
  <si>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</si>
  <si>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</si>
  <si>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</si>
  <si>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</si>
  <si>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</si>
  <si>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</si>
  <si>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</si>
  <si>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</si>
  <si>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</si>
  <si>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</si>
  <si>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</si>
  <si>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</si>
  <si>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</si>
  <si>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</si>
  <si>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</si>
  <si>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</si>
  <si>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</si>
  <si>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</si>
  <si>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</si>
  <si>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</si>
  <si>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</si>
  <si>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</si>
  <si>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</si>
  <si>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</si>
  <si>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</si>
  <si>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</si>
  <si>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</si>
  <si>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</si>
  <si>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</si>
  <si>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</si>
  <si>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</si>
  <si>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</si>
  <si>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</si>
  <si>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</si>
  <si>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</si>
  <si>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</si>
  <si>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</si>
  <si>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</si>
  <si>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</si>
  <si>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</si>
  <si>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</si>
  <si>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</si>
  <si>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</si>
  <si>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</si>
  <si>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</si>
  <si>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</si>
  <si>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</si>
  <si>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</si>
  <si>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</si>
  <si>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</si>
  <si>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</si>
  <si>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</si>
  <si>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</si>
  <si>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</si>
  <si>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</si>
  <si>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</si>
  <si>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</si>
  <si>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</si>
  <si>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</si>
  <si>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</si>
  <si>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</si>
  <si>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</si>
  <si>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</si>
  <si>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</si>
  <si>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</si>
  <si>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</si>
  <si>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</si>
  <si>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</si>
  <si>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</si>
  <si>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</si>
  <si>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</si>
  <si>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</si>
  <si>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</si>
  <si>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</si>
  <si>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</si>
  <si>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</si>
  <si>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</si>
  <si>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</si>
  <si>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</si>
  <si>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</si>
  <si>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</si>
  <si>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</si>
  <si>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</si>
  <si>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</si>
  <si>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</si>
  <si>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</si>
  <si>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</si>
  <si>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</si>
  <si>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</si>
  <si>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</si>
  <si>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</si>
  <si>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</si>
  <si>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</si>
  <si>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</si>
  <si>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</si>
  <si>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</si>
  <si>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</si>
  <si>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</si>
  <si>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</si>
  <si>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</si>
  <si>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</si>
  <si>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</si>
  <si>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</si>
  <si>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</si>
  <si>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</si>
  <si>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</si>
  <si>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</si>
  <si>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</si>
  <si>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</si>
  <si>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</si>
  <si>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</si>
  <si>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</si>
  <si>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</si>
  <si>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</si>
  <si>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</si>
  <si>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</si>
  <si>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</si>
  <si>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</si>
  <si>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</si>
  <si>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</si>
  <si>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</si>
  <si>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</si>
  <si>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</si>
  <si>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</si>
  <si>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</si>
  <si>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</si>
  <si>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</si>
  <si>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</si>
  <si>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</si>
  <si>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</si>
  <si>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</si>
  <si>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</si>
  <si>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</si>
  <si>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</si>
  <si>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</si>
  <si>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</si>
  <si>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</si>
  <si>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</si>
  <si>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</si>
  <si>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</si>
  <si>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</si>
  <si>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</si>
  <si>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</si>
  <si>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</si>
  <si>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</si>
  <si>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</si>
  <si>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</si>
  <si>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</si>
  <si>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</si>
  <si>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</si>
  <si>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</si>
  <si>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</si>
  <si>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</si>
  <si>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</si>
  <si>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</si>
  <si>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</si>
  <si>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</si>
  <si>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</si>
  <si>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</si>
  <si>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</si>
  <si>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</si>
  <si>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</si>
  <si>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</si>
  <si>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</si>
  <si>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</si>
  <si>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</si>
  <si>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</si>
  <si>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</si>
  <si>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</si>
  <si>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</si>
  <si>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</si>
  <si>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</si>
  <si>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</si>
  <si>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</si>
  <si>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</si>
  <si>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</si>
  <si>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</si>
  <si>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</si>
  <si>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</si>
  <si>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</si>
  <si>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</si>
  <si>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</si>
  <si>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</si>
  <si>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</si>
  <si>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</si>
  <si>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</si>
  <si>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</si>
  <si>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</si>
  <si>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</si>
  <si>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</si>
  <si>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</si>
  <si>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</si>
  <si>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</si>
  <si>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</si>
  <si>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</si>
  <si>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</si>
  <si>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</si>
  <si>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</si>
  <si>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</si>
  <si>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</si>
  <si>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</si>
  <si>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</si>
  <si>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</si>
  <si>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</si>
  <si>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</si>
  <si>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</si>
  <si>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</si>
  <si>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</si>
  <si>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</si>
  <si>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</si>
  <si>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</si>
  <si>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</si>
  <si>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</si>
  <si>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</si>
  <si>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</si>
  <si>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</si>
  <si>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</si>
  <si>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</si>
  <si>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</si>
  <si>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</si>
  <si>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</si>
  <si>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</si>
  <si>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</si>
  <si>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</si>
  <si>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</si>
  <si>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</si>
  <si>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</si>
  <si>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</si>
  <si>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</si>
  <si>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</si>
  <si>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</si>
  <si>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</si>
  <si>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</si>
  <si>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</si>
  <si>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</si>
  <si>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</si>
  <si>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</si>
  <si>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</si>
  <si>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</si>
  <si>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</si>
  <si>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</si>
  <si>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</si>
  <si>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</si>
  <si>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</si>
  <si>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</si>
  <si>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</si>
  <si>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</si>
  <si>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</si>
  <si>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</si>
  <si>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</si>
  <si>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</si>
  <si>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</si>
  <si>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</si>
  <si>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</si>
  <si>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</si>
  <si>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</si>
  <si>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</si>
  <si>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</si>
  <si>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</si>
  <si>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</si>
  <si>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</si>
  <si>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</si>
  <si>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</si>
  <si>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</si>
  <si>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</si>
  <si>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</si>
  <si>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</si>
  <si>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</si>
  <si>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</si>
  <si>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</si>
  <si>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</si>
  <si>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</si>
  <si>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</si>
  <si>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</si>
  <si>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</si>
  <si>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</si>
  <si>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</si>
  <si>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</si>
  <si>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</si>
  <si>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</si>
  <si>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</si>
  <si>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</si>
  <si>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</si>
  <si>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</si>
  <si>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</si>
  <si>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</si>
  <si>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</si>
  <si>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</si>
  <si>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</si>
  <si>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</si>
  <si>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</si>
  <si>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</si>
  <si>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</si>
  <si>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</si>
  <si>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</si>
  <si>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</si>
  <si>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</si>
  <si>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</si>
  <si>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</si>
  <si>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</si>
  <si>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</si>
  <si>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</si>
  <si>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</si>
  <si>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</si>
  <si>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</si>
  <si>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</si>
  <si>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</si>
  <si>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</si>
  <si>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</si>
  <si>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</si>
  <si>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</si>
  <si>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</si>
  <si>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</si>
  <si>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</si>
  <si>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</si>
  <si>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</si>
  <si>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</si>
  <si>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</si>
  <si>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</si>
  <si>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</si>
  <si>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</si>
  <si>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</si>
  <si>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</si>
  <si>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</si>
  <si>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</si>
  <si>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</si>
  <si>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</si>
  <si>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</si>
  <si>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</si>
  <si>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</si>
  <si>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</si>
  <si>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</si>
  <si>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</si>
  <si>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</si>
  <si>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</si>
  <si>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</si>
  <si>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</si>
  <si>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</si>
  <si>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</si>
  <si>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</si>
  <si>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</si>
  <si>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</si>
  <si>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</si>
  <si>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</si>
  <si>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</si>
  <si>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</si>
  <si>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</si>
  <si>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</si>
  <si>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</si>
  <si>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</si>
  <si>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</si>
  <si>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</si>
  <si>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</si>
  <si>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</si>
  <si>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</si>
  <si>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</si>
  <si>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</si>
  <si>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</si>
  <si>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</si>
  <si>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</si>
  <si>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</si>
  <si>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</si>
  <si>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</si>
  <si>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</si>
  <si>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</si>
  <si>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</si>
  <si>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</si>
  <si>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</si>
  <si>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</si>
  <si>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</si>
  <si>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</si>
  <si>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</si>
  <si>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</si>
  <si>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</si>
  <si>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</si>
  <si>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</si>
  <si>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</si>
  <si>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</si>
  <si>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</si>
  <si>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</si>
  <si>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</si>
  <si>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</si>
  <si>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</si>
  <si>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</si>
  <si>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</si>
  <si>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</si>
  <si>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</si>
  <si>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</si>
  <si>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</si>
  <si>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</si>
  <si>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</si>
  <si>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</si>
  <si>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</si>
  <si>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</si>
  <si>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</si>
  <si>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</si>
  <si>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</si>
  <si>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</si>
  <si>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</si>
  <si>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</si>
  <si>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</si>
  <si>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</si>
  <si>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</si>
  <si>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</si>
  <si>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</si>
  <si>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</si>
  <si>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</si>
  <si>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</si>
  <si>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</si>
  <si>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</si>
  <si>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NEURON DOR</t>
  </si>
  <si>
    <t xml:space="preserve">0136751 NEURON DOR</t>
  </si>
  <si>
    <t xml:space="preserve">Freqüência</t>
  </si>
  <si>
    <t xml:space="preserve">Valor 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</si>
  <si>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</si>
  <si>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</si>
  <si>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</si>
  <si>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</si>
  <si>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</si>
  <si>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2658372 INSTITUTO SANTE HOSPITAL DE DIONISIO CERQUEIRA</t>
  </si>
  <si>
    <t xml:space="preserve">2744937 HOSPITAL INFANTIL PEQUENO ANJO</t>
  </si>
  <si>
    <t xml:space="preserve">7486596 HOSPITAL REGIONAL DE BIGUACU HELMUTH NASS</t>
  </si>
  <si>
    <t xml:space="preserve">7847777 HOSPITAL JOAO SCHREIBER</t>
  </si>
  <si>
    <t xml:space="preserve">Total</t>
  </si>
  <si>
    <t xml:space="preserve">Bucomax 200</t>
  </si>
  <si>
    <t xml:space="preserve">Geral   250</t>
  </si>
  <si>
    <t xml:space="preserve">Geral   400</t>
  </si>
  <si>
    <t xml:space="preserve">Geral   500</t>
  </si>
  <si>
    <t xml:space="preserve">Gineco  250</t>
  </si>
  <si>
    <t xml:space="preserve">MULTS   500</t>
  </si>
  <si>
    <t xml:space="preserve">Neuro   500</t>
  </si>
  <si>
    <t xml:space="preserve">Oftalmo 150</t>
  </si>
  <si>
    <t xml:space="preserve">Ortop   500</t>
  </si>
  <si>
    <t xml:space="preserve">Orl/Cab 400</t>
  </si>
  <si>
    <t xml:space="preserve">Uro/Nef 250</t>
  </si>
  <si>
    <t xml:space="preserve">Vasc    300</t>
  </si>
  <si>
    <t xml:space="preserve">Buco R$ 656,68</t>
  </si>
  <si>
    <t xml:space="preserve">Geral R$ 400,00</t>
  </si>
  <si>
    <t xml:space="preserve">Geral R$ 500,00</t>
  </si>
  <si>
    <t xml:space="preserve">Geral R$ 539,92</t>
  </si>
  <si>
    <t xml:space="preserve">Geral R$ 610,06</t>
  </si>
  <si>
    <t xml:space="preserve">Geral R$ 637,97</t>
  </si>
  <si>
    <t xml:space="preserve">Geral R$ 650,09</t>
  </si>
  <si>
    <t xml:space="preserve">Geral R$ 800,00</t>
  </si>
  <si>
    <t xml:space="preserve">Geral R$ 801,73</t>
  </si>
  <si>
    <t xml:space="preserve">Geral R$ 992,45</t>
  </si>
  <si>
    <t xml:space="preserve">Geral R$ 996,34</t>
  </si>
  <si>
    <t xml:space="preserve">Geral R$ 1.217,20</t>
  </si>
  <si>
    <t xml:space="preserve">Geral R$ 1.817,45</t>
  </si>
  <si>
    <t xml:space="preserve">Gineco R$ 400,00</t>
  </si>
  <si>
    <t xml:space="preserve">Gineco R$ 500,00</t>
  </si>
  <si>
    <t xml:space="preserve">Gineco R$ 509,86</t>
  </si>
  <si>
    <t xml:space="preserve">Gineco R$ 781,93</t>
  </si>
  <si>
    <t xml:space="preserve">Gineco R$ 800,00</t>
  </si>
  <si>
    <t xml:space="preserve">Gineco R$ 907,93</t>
  </si>
  <si>
    <t xml:space="preserve">Gineco R$ 1.103,64</t>
  </si>
  <si>
    <t xml:space="preserve">Mul/Seq R$ 800,00</t>
  </si>
  <si>
    <t xml:space="preserve">Neur R$ 500,00</t>
  </si>
  <si>
    <t xml:space="preserve">Oftal R$ 300,00</t>
  </si>
  <si>
    <t xml:space="preserve">Oftal R$ 2.921,17</t>
  </si>
  <si>
    <t xml:space="preserve">Oftal R$ 3.283,41</t>
  </si>
  <si>
    <t xml:space="preserve">Orto R$ 400,00</t>
  </si>
  <si>
    <t xml:space="preserve">Orto R$ 500,00</t>
  </si>
  <si>
    <t xml:space="preserve">Orto R$ 578,89</t>
  </si>
  <si>
    <t xml:space="preserve">Orto R$ 600,00</t>
  </si>
  <si>
    <t xml:space="preserve">Orto R$ 645,68</t>
  </si>
  <si>
    <t xml:space="preserve">Orto R$ 680,20</t>
  </si>
  <si>
    <t xml:space="preserve">Orto R$ 1.000,00</t>
  </si>
  <si>
    <t xml:space="preserve">Orto R$ 1.330,37</t>
  </si>
  <si>
    <t xml:space="preserve">Orto R$ 2.294,32</t>
  </si>
  <si>
    <t xml:space="preserve">Orl R$ 400,00</t>
  </si>
  <si>
    <t xml:space="preserve">Orl R$ 500,00</t>
  </si>
  <si>
    <t xml:space="preserve">Orl R$ 600,00</t>
  </si>
  <si>
    <t xml:space="preserve">Uro R$ 400,00</t>
  </si>
  <si>
    <t xml:space="preserve">Uro R$ 500,00</t>
  </si>
  <si>
    <t xml:space="preserve">Uro R$ 600,00</t>
  </si>
  <si>
    <t xml:space="preserve">Uro R$ 756,15</t>
  </si>
  <si>
    <t xml:space="preserve">Uro R$ 800,00</t>
  </si>
  <si>
    <t xml:space="preserve">Uro R$ 1.097,07</t>
  </si>
  <si>
    <t xml:space="preserve">Uro R$ 1.147,75</t>
  </si>
  <si>
    <t xml:space="preserve">Vasc R$ 500,00</t>
  </si>
  <si>
    <t xml:space="preserve">Vasc R$ 692,19</t>
  </si>
  <si>
    <t xml:space="preserve">Vasc R$ 833,48</t>
  </si>
  <si>
    <t xml:space="preserve">2662914 HOSPITAL SEARA DO BEM MATERNO E INFANTIL</t>
  </si>
  <si>
    <t xml:space="preserve">xx</t>
  </si>
  <si>
    <t xml:space="preserve">Tot</t>
  </si>
  <si>
    <t xml:space="preserve">PM 0,00</t>
  </si>
  <si>
    <t xml:space="preserve">PM 652,38</t>
  </si>
  <si>
    <t xml:space="preserve">PM 576,49</t>
  </si>
  <si>
    <t xml:space="preserve">PM 524,20</t>
  </si>
  <si>
    <t xml:space="preserve">PM 427,11</t>
  </si>
  <si>
    <t xml:space="preserve">PM 374,84</t>
  </si>
  <si>
    <t xml:space="preserve">PM 328,34</t>
  </si>
  <si>
    <t xml:space="preserve">PM 277,99</t>
  </si>
  <si>
    <t xml:space="preserve">PM  14,52</t>
  </si>
  <si>
    <t xml:space="preserve">PM 248,34</t>
  </si>
  <si>
    <t xml:space="preserve">PM 248,33</t>
  </si>
  <si>
    <t xml:space="preserve">PM 243,03</t>
  </si>
  <si>
    <t xml:space="preserve">PM 241,89</t>
  </si>
  <si>
    <t xml:space="preserve">PM 232,58</t>
  </si>
  <si>
    <t xml:space="preserve">PM 193,43</t>
  </si>
  <si>
    <t xml:space="preserve">PM 191,06</t>
  </si>
  <si>
    <t xml:space="preserve">PM 184,35</t>
  </si>
  <si>
    <t xml:space="preserve">PM 180,88</t>
  </si>
  <si>
    <t xml:space="preserve">PM 164,65</t>
  </si>
  <si>
    <t xml:space="preserve">PM 162,78</t>
  </si>
  <si>
    <t xml:space="preserve">PM 152,54</t>
  </si>
  <si>
    <t xml:space="preserve">PM 151,82</t>
  </si>
  <si>
    <t xml:space="preserve">PM 139,93</t>
  </si>
  <si>
    <t xml:space="preserve">PM 116,34</t>
  </si>
  <si>
    <t xml:space="preserve">PM 104,25</t>
  </si>
  <si>
    <t xml:space="preserve">PM  84,06</t>
  </si>
  <si>
    <t xml:space="preserve">PM  72,75</t>
  </si>
  <si>
    <t xml:space="preserve">PM  65,01</t>
  </si>
  <si>
    <t xml:space="preserve">PM  61,13</t>
  </si>
  <si>
    <t xml:space="preserve">PM  56,34</t>
  </si>
  <si>
    <t xml:space="preserve">PM  50,28</t>
  </si>
  <si>
    <t xml:space="preserve">PM  44,19</t>
  </si>
  <si>
    <t xml:space="preserve">PM  43,19</t>
  </si>
  <si>
    <t xml:space="preserve">PM  36,10</t>
  </si>
  <si>
    <t xml:space="preserve">PM  31,97</t>
  </si>
  <si>
    <t xml:space="preserve">PM  27,57</t>
  </si>
  <si>
    <t xml:space="preserve">PM  00,00</t>
  </si>
  <si>
    <t xml:space="preserve">Geral MAC</t>
  </si>
  <si>
    <t xml:space="preserve">PPI</t>
  </si>
  <si>
    <t xml:space="preserve">Faixa Estadual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</si>
  <si>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</si>
  <si>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</si>
  <si>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</si>
  <si>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</si>
  <si>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</si>
  <si>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</si>
  <si>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Munícipios-SC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</si>
  <si>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</si>
  <si>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</si>
  <si>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</si>
  <si>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</si>
  <si>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</si>
  <si>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</si>
  <si>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Dezembro / 2023 – HOSPITALAR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</si>
</sst>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"/>
    <numFmt numFmtId="167" formatCode="[$R$-416]\ #,##0.00;[RED]\-[$R$-416]\ #,##0.00"/>
    <numFmt numFmtId="168" formatCode="&quot;BOOL&quot;e&quot;AN&quot;"/>
    <numFmt numFmtId="169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8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DBEEF4"/>
      </patternFill>
    </fill>
    <fill>
      <patternFill patternType="solid">
        <fgColor rgb="FFDDDDDD"/>
        <bgColor rgb="FFDBEEF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8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8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2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EEEEE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17187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3.8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3.8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  <row r="190" customFormat="false" ht="12.8" hidden="false" customHeight="false" outlineLevel="0" collapsed="false">
      <c r="A190" s="16" t="n">
        <v>136751</v>
      </c>
      <c r="B190" s="0" t="s">
        <v>553</v>
      </c>
      <c r="C190" s="0" t="s">
        <v>554</v>
      </c>
      <c r="D190" s="7" t="s">
        <v>8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41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B4" activeCellId="0" sqref="B4"/>
    </sheetView>
  </sheetViews>
  <sheetFormatPr defaultColWidth="9.101562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4.59"/>
    <col collapsed="false" customWidth="true" hidden="false" outlineLevel="0" max="7" min="7" style="0" width="15.28"/>
    <col collapsed="false" customWidth="true" hidden="false" outlineLevel="0" max="8" min="8" style="0" width="11.52"/>
    <col collapsed="false" customWidth="true" hidden="false" outlineLevel="0" max="9" min="9" style="18" width="14.72"/>
    <col collapsed="false" customWidth="true" hidden="false" outlineLevel="0" max="10" min="10" style="0" width="11.94"/>
    <col collapsed="false" customWidth="true" hidden="false" outlineLevel="0" max="11" min="11" style="0" width="19.08"/>
    <col collapsed="false" customWidth="true" hidden="false" outlineLevel="0" max="12" min="12" style="26" width="15.37"/>
    <col collapsed="false" customWidth="true" hidden="false" outlineLevel="0" max="13" min="13" style="0" width="14.43"/>
    <col collapsed="false" customWidth="true" hidden="false" outlineLevel="0" max="15" min="15" style="0" width="16.94"/>
    <col collapsed="false" customWidth="true" hidden="false" outlineLevel="0" max="17" min="17" style="0" width="15.28"/>
    <col collapsed="false" customWidth="true" hidden="false" outlineLevel="0" max="18" min="18" style="0" width="14.88"/>
    <col collapsed="false" customWidth="true" hidden="false" outlineLevel="0" max="20" min="19" style="0" width="12.5"/>
    <col collapsed="false" customWidth="true" hidden="false" outlineLevel="0" max="21" min="21" style="0" width="13.75"/>
    <col collapsed="false" customWidth="true" hidden="false" outlineLevel="0" max="23" min="23" style="0" width="20.01"/>
  </cols>
  <sheetData>
    <row r="1" customFormat="false" ht="22.05" hidden="false" customHeight="false" outlineLevel="0" collapsed="false">
      <c r="C1" s="28" t="n">
        <f aca="false">SUBTOTAL(9,C5:C41)</f>
        <v>0</v>
      </c>
      <c r="D1" s="28" t="e">
        <f aca="false">SUBTOTAL(9,D5:D41)</f>
        <v>#N/A</v>
      </c>
      <c r="E1" s="28" t="e">
        <f aca="false">SUBTOTAL(9,E5:E41)</f>
        <v>#N/A</v>
      </c>
      <c r="F1" s="28" t="e">
        <f aca="false">SUBTOTAL(9,H5:H41)</f>
        <v>#N/A</v>
      </c>
      <c r="G1" s="28" t="e">
        <f aca="false">SUBTOTAL(9,G5:G41)</f>
        <v>#N/A</v>
      </c>
      <c r="H1" s="28" t="e">
        <f aca="false">SUBTOTAL(9,J5:J41)</f>
        <v>#N/A</v>
      </c>
      <c r="I1" s="28" t="e">
        <f aca="false">SUBTOTAL(9,I5:I41)</f>
        <v>#N/A</v>
      </c>
      <c r="J1" s="28" t="e">
        <f aca="false">SUBTOTAL(9,J5:J41)</f>
        <v>#N/A</v>
      </c>
      <c r="K1" s="28" t="e">
        <f aca="false">SUBTOTAL(9,K5:K41)</f>
        <v>#N/A</v>
      </c>
      <c r="L1" s="29" t="e">
        <f aca="false">SUBTOTAL(9,L5:L41)</f>
        <v>#N/A</v>
      </c>
      <c r="M1" s="28" t="e">
        <f aca="false">SUBTOTAL(9,M5:M41)</f>
        <v>#N/A</v>
      </c>
      <c r="N1" s="28" t="e">
        <f aca="false">SUBTOTAL(9,N5:N41)</f>
        <v>#N/A</v>
      </c>
      <c r="O1" s="28" t="e">
        <f aca="false">SUBTOTAL(9,O5:O41)</f>
        <v>#N/A</v>
      </c>
      <c r="P1" s="28" t="e">
        <f aca="false">SUBTOTAL(9,P5:P41)</f>
        <v>#N/A</v>
      </c>
      <c r="Q1" s="28" t="e">
        <f aca="false">SUBTOTAL(9,Q5:Q41)</f>
        <v>#N/A</v>
      </c>
      <c r="R1" s="28" t="e">
        <f aca="false">SUBTOTAL(9,R5:R41)</f>
        <v>#N/A</v>
      </c>
      <c r="S1" s="28" t="e">
        <f aca="false">SUBTOTAL(9,S5:S41)</f>
        <v>#N/A</v>
      </c>
      <c r="T1" s="28" t="e">
        <f aca="false">SUBTOTAL(9,T5:T41)</f>
        <v>#N/A</v>
      </c>
      <c r="U1" s="28" t="e">
        <f aca="false">SUBTOTAL(9,U5:U41)</f>
        <v>#N/A</v>
      </c>
      <c r="V1" s="28" t="n">
        <f aca="false">SUBTOTAL(9,V5:V41)</f>
        <v>0</v>
      </c>
      <c r="W1" s="28" t="n">
        <f aca="false">SUBTOTAL(9,W5:W41)</f>
        <v>0</v>
      </c>
    </row>
    <row r="2" customFormat="false" ht="12.8" hidden="false" customHeight="false" outlineLevel="0" collapsed="false">
      <c r="A2" s="30"/>
      <c r="B2" s="31"/>
      <c r="C2" s="32"/>
      <c r="D2" s="32" t="s">
        <v>666</v>
      </c>
      <c r="E2" s="32"/>
      <c r="F2" s="33" t="s">
        <v>667</v>
      </c>
      <c r="G2" s="33"/>
      <c r="H2" s="33" t="s">
        <v>668</v>
      </c>
      <c r="I2" s="33"/>
      <c r="J2" s="33" t="s">
        <v>669</v>
      </c>
      <c r="K2" s="33"/>
      <c r="L2" s="34" t="s">
        <v>670</v>
      </c>
      <c r="M2" s="34"/>
      <c r="N2" s="33" t="s">
        <v>671</v>
      </c>
      <c r="O2" s="33"/>
      <c r="P2" s="33" t="s">
        <v>672</v>
      </c>
      <c r="Q2" s="33"/>
      <c r="R2" s="33" t="s">
        <v>673</v>
      </c>
      <c r="S2" s="33"/>
      <c r="T2" s="32" t="s">
        <v>674</v>
      </c>
      <c r="U2" s="32"/>
      <c r="V2" s="32" t="s">
        <v>566</v>
      </c>
      <c r="W2" s="32"/>
    </row>
    <row r="3" customFormat="false" ht="12.8" hidden="false" customHeight="false" outlineLevel="0" collapsed="false">
      <c r="A3" s="30" t="str">
        <f aca="false">LEFT(B3,7)</f>
        <v>Hospita</v>
      </c>
      <c r="B3" s="31" t="s">
        <v>2</v>
      </c>
      <c r="C3" s="32" t="s">
        <v>675</v>
      </c>
      <c r="D3" s="33" t="s">
        <v>676</v>
      </c>
      <c r="E3" s="33" t="s">
        <v>677</v>
      </c>
      <c r="F3" s="33" t="s">
        <v>676</v>
      </c>
      <c r="G3" s="33" t="s">
        <v>677</v>
      </c>
      <c r="H3" s="33" t="s">
        <v>676</v>
      </c>
      <c r="I3" s="33" t="s">
        <v>677</v>
      </c>
      <c r="J3" s="31" t="s">
        <v>676</v>
      </c>
      <c r="K3" s="31" t="s">
        <v>677</v>
      </c>
      <c r="L3" s="35" t="s">
        <v>676</v>
      </c>
      <c r="M3" s="31" t="s">
        <v>677</v>
      </c>
      <c r="N3" s="31" t="s">
        <v>676</v>
      </c>
      <c r="O3" s="31" t="s">
        <v>677</v>
      </c>
      <c r="P3" s="30" t="s">
        <v>676</v>
      </c>
      <c r="Q3" s="30" t="s">
        <v>677</v>
      </c>
      <c r="R3" s="30" t="s">
        <v>676</v>
      </c>
      <c r="S3" s="30" t="s">
        <v>677</v>
      </c>
      <c r="T3" s="30" t="s">
        <v>676</v>
      </c>
      <c r="U3" s="30" t="s">
        <v>677</v>
      </c>
      <c r="V3" s="30" t="s">
        <v>676</v>
      </c>
      <c r="W3" s="30" t="s">
        <v>677</v>
      </c>
    </row>
    <row r="4" customFormat="false" ht="12.8" hidden="false" customHeight="false" outlineLevel="0" collapsed="false">
      <c r="A4" s="30" t="str">
        <f aca="false">LEFT(B4,7)</f>
        <v>2303167</v>
      </c>
      <c r="B4" s="30" t="s">
        <v>557</v>
      </c>
      <c r="C4" s="30" t="str">
        <f aca="false">VLOOKUP(A4,bsih,4,0)</f>
        <v>420830 Itapema</v>
      </c>
      <c r="D4" s="30" t="n">
        <f aca="false">VLOOKUP(B4,Geralm,2,0)</f>
        <v>2</v>
      </c>
      <c r="E4" s="30" t="n">
        <f aca="false">VLOOKUP(B4,Geralm,3,0)</f>
        <v>529.92</v>
      </c>
      <c r="F4" s="36" t="n">
        <f aca="false">D4-H4</f>
        <v>0</v>
      </c>
      <c r="G4" s="37" t="n">
        <f aca="false">E4-I4</f>
        <v>0</v>
      </c>
      <c r="H4" s="30" t="n">
        <f aca="false">VLOOKUP(B4,santa,2,0)</f>
        <v>2</v>
      </c>
      <c r="I4" s="30" t="n">
        <f aca="false">VLOOKUP(B4,santa,3,0)</f>
        <v>529.92</v>
      </c>
      <c r="J4" s="30" t="n">
        <f aca="false">VLOOKUP(B4,pacsc,14,0)</f>
        <v>2</v>
      </c>
      <c r="K4" s="30" t="n">
        <f aca="false">VLOOKUP(B4,pacasc,14,0)</f>
        <v>500</v>
      </c>
      <c r="L4" s="38" t="n">
        <f aca="false">VLOOKUP(B4,presc,49,0)</f>
        <v>2</v>
      </c>
      <c r="M4" s="30" t="n">
        <f aca="false">VLOOKUP(B4,preasc,49,0)</f>
        <v>1200</v>
      </c>
      <c r="N4" s="30" t="n">
        <f aca="false">VLOOKUP(B4,Geralf,2,0)</f>
        <v>64</v>
      </c>
      <c r="O4" s="30" t="n">
        <f aca="false">VLOOKUP(B4,Geralf,3,0)</f>
        <v>41374.56</v>
      </c>
      <c r="P4" s="30" t="e">
        <f aca="false">VLOOKUP(B4,minis,2,0)</f>
        <v>#N/A</v>
      </c>
      <c r="Q4" s="30" t="e">
        <f aca="false">VLOOKUP(B4,minis,3,0)</f>
        <v>#N/A</v>
      </c>
      <c r="R4" s="30" t="e">
        <f aca="false">VLOOKUP(B4,pacms,10,0)</f>
        <v>#N/A</v>
      </c>
      <c r="S4" s="30" t="e">
        <f aca="false">VLOOKUP(B4,pacams,10,0)</f>
        <v>#N/A</v>
      </c>
      <c r="T4" s="30" t="e">
        <f aca="false">VLOOKUP(B4,prems,39,0)</f>
        <v>#N/A</v>
      </c>
      <c r="U4" s="30" t="e">
        <f aca="false">VLOOKUP(B4,preams,39,0)</f>
        <v>#N/A</v>
      </c>
      <c r="V4" s="30"/>
      <c r="W4" s="30"/>
    </row>
    <row r="5" customFormat="false" ht="12.8" hidden="false" customHeight="false" outlineLevel="0" collapsed="false">
      <c r="A5" s="30" t="str">
        <f aca="false">LEFT(B5,7)</f>
        <v>2303892</v>
      </c>
      <c r="B5" s="30" t="s">
        <v>80</v>
      </c>
      <c r="C5" s="30" t="str">
        <f aca="false">VLOOKUP(A5,bsih,4,0)</f>
        <v>420430 Concórdia</v>
      </c>
      <c r="D5" s="30" t="n">
        <f aca="false">VLOOKUP(B5,Geralm,2,0)</f>
        <v>18</v>
      </c>
      <c r="E5" s="30" t="n">
        <f aca="false">VLOOKUP(B5,Geralm,3,0)</f>
        <v>13242.69</v>
      </c>
      <c r="F5" s="36" t="n">
        <f aca="false">D5-H5</f>
        <v>10</v>
      </c>
      <c r="G5" s="37" t="n">
        <f aca="false">E5-I5</f>
        <v>5559.26</v>
      </c>
      <c r="H5" s="30" t="n">
        <f aca="false">VLOOKUP(B5,santa,2,0)</f>
        <v>8</v>
      </c>
      <c r="I5" s="30" t="n">
        <f aca="false">VLOOKUP(B5,santa,3,0)</f>
        <v>7683.43</v>
      </c>
      <c r="J5" s="30" t="n">
        <f aca="false">VLOOKUP(B5,pacsc,14,0)</f>
        <v>18</v>
      </c>
      <c r="K5" s="30" t="n">
        <f aca="false">VLOOKUP(B5,pacasc,14,0)</f>
        <v>7200</v>
      </c>
      <c r="L5" s="38" t="n">
        <f aca="false">VLOOKUP(B5,presc,49,0)</f>
        <v>18</v>
      </c>
      <c r="M5" s="30" t="n">
        <f aca="false">VLOOKUP(B5,preasc,49,0)</f>
        <v>12140.08</v>
      </c>
      <c r="N5" s="30" t="e">
        <f aca="false">VLOOKUP(B5,Geralf,2,0)</f>
        <v>#N/A</v>
      </c>
      <c r="O5" s="30" t="e">
        <f aca="false">VLOOKUP(B5,Geralf,3,0)</f>
        <v>#N/A</v>
      </c>
      <c r="P5" s="30" t="e">
        <f aca="false">VLOOKUP(B5,minis,2,0)</f>
        <v>#N/A</v>
      </c>
      <c r="Q5" s="30" t="e">
        <f aca="false">VLOOKUP(B5,minis,3,0)</f>
        <v>#N/A</v>
      </c>
      <c r="R5" s="30" t="e">
        <f aca="false">VLOOKUP(B5,pacms,10,0)</f>
        <v>#N/A</v>
      </c>
      <c r="S5" s="30" t="e">
        <f aca="false">VLOOKUP(B5,pacams,10,0)</f>
        <v>#N/A</v>
      </c>
      <c r="T5" s="30" t="e">
        <f aca="false">VLOOKUP(B5,prems,39,0)</f>
        <v>#N/A</v>
      </c>
      <c r="U5" s="30" t="e">
        <f aca="false">VLOOKUP(B5,preams,39,0)</f>
        <v>#N/A</v>
      </c>
      <c r="V5" s="30"/>
      <c r="W5" s="30"/>
    </row>
    <row r="6" customFormat="false" ht="12.8" hidden="false" customHeight="false" outlineLevel="0" collapsed="false">
      <c r="A6" s="30" t="str">
        <f aca="false">LEFT(B6,7)</f>
        <v>2304155</v>
      </c>
      <c r="B6" s="30" t="s">
        <v>84</v>
      </c>
      <c r="C6" s="30" t="str">
        <f aca="false">VLOOKUP(A6,bsih,4,0)</f>
        <v>421750 Seara</v>
      </c>
      <c r="D6" s="30" t="n">
        <f aca="false">VLOOKUP(B6,Geralm,2,0)</f>
        <v>1</v>
      </c>
      <c r="E6" s="30" t="n">
        <f aca="false">VLOOKUP(B6,Geralm,3,0)</f>
        <v>353.22</v>
      </c>
      <c r="F6" s="36" t="e">
        <f aca="false">D6-H6</f>
        <v>#N/A</v>
      </c>
      <c r="G6" s="37" t="e">
        <f aca="false">E6-I6</f>
        <v>#N/A</v>
      </c>
      <c r="H6" s="30" t="e">
        <f aca="false">VLOOKUP(B6,santa,2,0)</f>
        <v>#N/A</v>
      </c>
      <c r="I6" s="30" t="e">
        <f aca="false">VLOOKUP(B6,santa,3,0)</f>
        <v>#N/A</v>
      </c>
      <c r="J6" s="30" t="n">
        <f aca="false">VLOOKUP(B6,pacsc,14,0)</f>
        <v>1</v>
      </c>
      <c r="K6" s="30" t="n">
        <f aca="false">VLOOKUP(B6,pacasc,14,0)</f>
        <v>400</v>
      </c>
      <c r="L6" s="38" t="n">
        <f aca="false">VLOOKUP(B6,presc,49,0)</f>
        <v>1</v>
      </c>
      <c r="M6" s="30" t="n">
        <f aca="false">VLOOKUP(B6,preasc,49,0)</f>
        <v>500</v>
      </c>
      <c r="N6" s="30" t="n">
        <f aca="false">VLOOKUP(B6,Geralf,2,0)</f>
        <v>10</v>
      </c>
      <c r="O6" s="30" t="n">
        <f aca="false">VLOOKUP(B6,Geralf,3,0)</f>
        <v>21852.42</v>
      </c>
      <c r="P6" s="30" t="e">
        <f aca="false">VLOOKUP(B6,minis,2,0)</f>
        <v>#N/A</v>
      </c>
      <c r="Q6" s="30" t="e">
        <f aca="false">VLOOKUP(B6,minis,3,0)</f>
        <v>#N/A</v>
      </c>
      <c r="R6" s="30" t="e">
        <f aca="false">VLOOKUP(B6,pacms,10,0)</f>
        <v>#N/A</v>
      </c>
      <c r="S6" s="30" t="e">
        <f aca="false">VLOOKUP(B6,pacams,10,0)</f>
        <v>#N/A</v>
      </c>
      <c r="T6" s="30" t="e">
        <f aca="false">VLOOKUP(B6,prems,39,0)</f>
        <v>#N/A</v>
      </c>
      <c r="U6" s="30" t="e">
        <f aca="false">VLOOKUP(B6,preams,39,0)</f>
        <v>#N/A</v>
      </c>
      <c r="V6" s="30"/>
      <c r="W6" s="30"/>
    </row>
    <row r="7" customFormat="false" ht="12.8" hidden="false" customHeight="false" outlineLevel="0" collapsed="false">
      <c r="A7" s="30" t="str">
        <f aca="false">LEFT(B7,7)</f>
        <v>2306336</v>
      </c>
      <c r="B7" s="30" t="s">
        <v>96</v>
      </c>
      <c r="C7" s="30" t="str">
        <f aca="false">VLOOKUP(A7,bsih,4,0)</f>
        <v>420890 Jaraguá do Sul</v>
      </c>
      <c r="D7" s="30" t="n">
        <f aca="false">VLOOKUP(B7,Geralm,2,0)</f>
        <v>52</v>
      </c>
      <c r="E7" s="30" t="n">
        <f aca="false">VLOOKUP(B7,Geralm,3,0)</f>
        <v>69798.64</v>
      </c>
      <c r="F7" s="36" t="n">
        <f aca="false">D7-H7</f>
        <v>5</v>
      </c>
      <c r="G7" s="37" t="n">
        <f aca="false">E7-I7</f>
        <v>6386.77</v>
      </c>
      <c r="H7" s="30" t="n">
        <f aca="false">VLOOKUP(B7,santa,2,0)</f>
        <v>47</v>
      </c>
      <c r="I7" s="30" t="n">
        <f aca="false">VLOOKUP(B7,santa,3,0)</f>
        <v>63411.87</v>
      </c>
      <c r="J7" s="30" t="n">
        <f aca="false">VLOOKUP(B7,pacsc,14,0)</f>
        <v>52</v>
      </c>
      <c r="K7" s="30" t="n">
        <f aca="false">VLOOKUP(B7,pacasc,14,0)</f>
        <v>16500</v>
      </c>
      <c r="L7" s="38" t="n">
        <f aca="false">VLOOKUP(B7,presc,49,0)</f>
        <v>52</v>
      </c>
      <c r="M7" s="30" t="n">
        <f aca="false">VLOOKUP(B7,preasc,49,0)</f>
        <v>32686.5</v>
      </c>
      <c r="N7" s="30" t="n">
        <f aca="false">VLOOKUP(B7,Geralf,2,0)</f>
        <v>62</v>
      </c>
      <c r="O7" s="30" t="n">
        <f aca="false">VLOOKUP(B7,Geralf,3,0)</f>
        <v>54319.42</v>
      </c>
      <c r="P7" s="30" t="e">
        <f aca="false">VLOOKUP(B7,minis,2,0)</f>
        <v>#N/A</v>
      </c>
      <c r="Q7" s="30" t="e">
        <f aca="false">VLOOKUP(B7,minis,3,0)</f>
        <v>#N/A</v>
      </c>
      <c r="R7" s="30" t="e">
        <f aca="false">VLOOKUP(B7,pacms,10,0)</f>
        <v>#N/A</v>
      </c>
      <c r="S7" s="30" t="e">
        <f aca="false">VLOOKUP(B7,pacams,10,0)</f>
        <v>#N/A</v>
      </c>
      <c r="T7" s="30" t="e">
        <f aca="false">VLOOKUP(B7,prems,39,0)</f>
        <v>#N/A</v>
      </c>
      <c r="U7" s="30" t="e">
        <f aca="false">VLOOKUP(B7,preams,39,0)</f>
        <v>#N/A</v>
      </c>
      <c r="V7" s="30"/>
      <c r="W7" s="30"/>
    </row>
    <row r="8" customFormat="false" ht="12.8" hidden="false" customHeight="false" outlineLevel="0" collapsed="false">
      <c r="A8" s="30" t="str">
        <f aca="false">LEFT(B8,7)</f>
        <v>2306344</v>
      </c>
      <c r="B8" s="30" t="s">
        <v>558</v>
      </c>
      <c r="C8" s="30" t="str">
        <f aca="false">VLOOKUP(A8,bsih,4,0)</f>
        <v>420890 Jaraguá do Sul</v>
      </c>
      <c r="D8" s="30" t="n">
        <f aca="false">VLOOKUP(B8,Geralm,2,0)</f>
        <v>9</v>
      </c>
      <c r="E8" s="30" t="n">
        <f aca="false">VLOOKUP(B8,Geralm,3,0)</f>
        <v>6921.36</v>
      </c>
      <c r="F8" s="36" t="n">
        <f aca="false">D8-H8</f>
        <v>0</v>
      </c>
      <c r="G8" s="37" t="n">
        <f aca="false">E8-I8</f>
        <v>0</v>
      </c>
      <c r="H8" s="30" t="n">
        <f aca="false">VLOOKUP(B8,santa,2,0)</f>
        <v>9</v>
      </c>
      <c r="I8" s="30" t="n">
        <f aca="false">VLOOKUP(B8,santa,3,0)</f>
        <v>6921.36</v>
      </c>
      <c r="J8" s="30" t="n">
        <f aca="false">VLOOKUP(B8,pacsc,14,0)</f>
        <v>9</v>
      </c>
      <c r="K8" s="30" t="n">
        <f aca="false">VLOOKUP(B8,pacasc,14,0)</f>
        <v>3000</v>
      </c>
      <c r="L8" s="38" t="n">
        <f aca="false">VLOOKUP(B8,presc,49,0)</f>
        <v>9</v>
      </c>
      <c r="M8" s="30" t="n">
        <f aca="false">VLOOKUP(B8,preasc,49,0)</f>
        <v>4345.68</v>
      </c>
      <c r="N8" s="30" t="n">
        <f aca="false">VLOOKUP(B8,Geralf,2,0)</f>
        <v>95</v>
      </c>
      <c r="O8" s="30" t="n">
        <f aca="false">VLOOKUP(B8,Geralf,3,0)</f>
        <v>135380.36</v>
      </c>
      <c r="P8" s="30" t="e">
        <f aca="false">VLOOKUP(B8,minis,2,0)</f>
        <v>#N/A</v>
      </c>
      <c r="Q8" s="30" t="e">
        <f aca="false">VLOOKUP(B8,minis,3,0)</f>
        <v>#N/A</v>
      </c>
      <c r="R8" s="30" t="e">
        <f aca="false">VLOOKUP(B8,pacms,10,0)</f>
        <v>#N/A</v>
      </c>
      <c r="S8" s="30" t="e">
        <f aca="false">VLOOKUP(B8,pacams,10,0)</f>
        <v>#N/A</v>
      </c>
      <c r="T8" s="30" t="e">
        <f aca="false">VLOOKUP(B8,prems,39,0)</f>
        <v>#N/A</v>
      </c>
      <c r="U8" s="30" t="e">
        <f aca="false">VLOOKUP(B8,preams,39,0)</f>
        <v>#N/A</v>
      </c>
      <c r="V8" s="30"/>
      <c r="W8" s="30"/>
    </row>
    <row r="9" customFormat="false" ht="12.8" hidden="false" customHeight="false" outlineLevel="0" collapsed="false">
      <c r="A9" s="30" t="str">
        <f aca="false">LEFT(B9,7)</f>
        <v>2418177</v>
      </c>
      <c r="B9" s="30" t="s">
        <v>559</v>
      </c>
      <c r="C9" s="30" t="str">
        <f aca="false">VLOOKUP(A9,bsih,4,0)</f>
        <v>421570 Santo Amaro da Imperatriz</v>
      </c>
      <c r="D9" s="30" t="n">
        <f aca="false">VLOOKUP(B9,Geralm,2,0)</f>
        <v>8</v>
      </c>
      <c r="E9" s="30" t="n">
        <f aca="false">VLOOKUP(B9,Geralm,3,0)</f>
        <v>30128.99</v>
      </c>
      <c r="F9" s="36" t="n">
        <f aca="false">D9-H9</f>
        <v>2</v>
      </c>
      <c r="G9" s="37" t="n">
        <f aca="false">E9-I9</f>
        <v>11506.86</v>
      </c>
      <c r="H9" s="30" t="n">
        <f aca="false">VLOOKUP(B9,santa,2,0)</f>
        <v>6</v>
      </c>
      <c r="I9" s="30" t="n">
        <f aca="false">VLOOKUP(B9,santa,3,0)</f>
        <v>18622.13</v>
      </c>
      <c r="J9" s="30" t="n">
        <f aca="false">VLOOKUP(B9,pacsc,14,0)</f>
        <v>8</v>
      </c>
      <c r="K9" s="30" t="n">
        <f aca="false">VLOOKUP(B9,pacasc,14,0)</f>
        <v>4000</v>
      </c>
      <c r="L9" s="38" t="n">
        <f aca="false">VLOOKUP(B9,presc,49,0)</f>
        <v>8</v>
      </c>
      <c r="M9" s="30" t="n">
        <f aca="false">VLOOKUP(B9,preasc,49,0)</f>
        <v>6400</v>
      </c>
      <c r="N9" s="30" t="n">
        <f aca="false">VLOOKUP(B9,Geralf,2,0)</f>
        <v>124</v>
      </c>
      <c r="O9" s="30" t="n">
        <f aca="false">VLOOKUP(B9,Geralf,3,0)</f>
        <v>184883.52</v>
      </c>
      <c r="P9" s="30" t="e">
        <f aca="false">VLOOKUP(B9,minis,2,0)</f>
        <v>#N/A</v>
      </c>
      <c r="Q9" s="30" t="e">
        <f aca="false">VLOOKUP(B9,minis,3,0)</f>
        <v>#N/A</v>
      </c>
      <c r="R9" s="30" t="e">
        <f aca="false">VLOOKUP(B9,pacms,10,0)</f>
        <v>#N/A</v>
      </c>
      <c r="S9" s="30" t="e">
        <f aca="false">VLOOKUP(B9,pacams,10,0)</f>
        <v>#N/A</v>
      </c>
      <c r="T9" s="30" t="e">
        <f aca="false">VLOOKUP(B9,prems,39,0)</f>
        <v>#N/A</v>
      </c>
      <c r="U9" s="30" t="e">
        <f aca="false">VLOOKUP(B9,preams,39,0)</f>
        <v>#N/A</v>
      </c>
      <c r="V9" s="30"/>
      <c r="W9" s="30"/>
    </row>
    <row r="10" customFormat="false" ht="12.8" hidden="false" customHeight="false" outlineLevel="0" collapsed="false">
      <c r="A10" s="30" t="str">
        <f aca="false">LEFT(B10,7)</f>
        <v>2418967</v>
      </c>
      <c r="B10" s="30" t="s">
        <v>560</v>
      </c>
      <c r="C10" s="30" t="str">
        <f aca="false">VLOOKUP(A10,bsih,4,0)</f>
        <v>421630 São João Batista</v>
      </c>
      <c r="D10" s="30" t="n">
        <f aca="false">VLOOKUP(B10,Geralm,2,0)</f>
        <v>1</v>
      </c>
      <c r="E10" s="30" t="n">
        <f aca="false">VLOOKUP(B10,Geralm,3,0)</f>
        <v>666.83</v>
      </c>
      <c r="F10" s="36" t="e">
        <f aca="false">D10-H10</f>
        <v>#N/A</v>
      </c>
      <c r="G10" s="37" t="e">
        <f aca="false">E10-I10</f>
        <v>#N/A</v>
      </c>
      <c r="H10" s="30" t="e">
        <f aca="false">VLOOKUP(B10,santa,2,0)</f>
        <v>#N/A</v>
      </c>
      <c r="I10" s="30" t="e">
        <f aca="false">VLOOKUP(B10,santa,3,0)</f>
        <v>#N/A</v>
      </c>
      <c r="J10" s="30" t="n">
        <f aca="false">VLOOKUP(B10,pacsc,14,0)</f>
        <v>1</v>
      </c>
      <c r="K10" s="30" t="n">
        <f aca="false">VLOOKUP(B10,pacasc,14,0)</f>
        <v>250</v>
      </c>
      <c r="L10" s="38" t="n">
        <f aca="false">VLOOKUP(B10,presc,49,0)</f>
        <v>1</v>
      </c>
      <c r="M10" s="30" t="n">
        <f aca="false">VLOOKUP(B10,preasc,49,0)</f>
        <v>500</v>
      </c>
      <c r="N10" s="30" t="n">
        <f aca="false">VLOOKUP(B10,Geralf,2,0)</f>
        <v>23</v>
      </c>
      <c r="O10" s="30" t="n">
        <f aca="false">VLOOKUP(B10,Geralf,3,0)</f>
        <v>26509.18</v>
      </c>
      <c r="P10" s="30" t="e">
        <f aca="false">VLOOKUP(B10,minis,2,0)</f>
        <v>#N/A</v>
      </c>
      <c r="Q10" s="30" t="e">
        <f aca="false">VLOOKUP(B10,minis,3,0)</f>
        <v>#N/A</v>
      </c>
      <c r="R10" s="30" t="e">
        <f aca="false">VLOOKUP(B10,pacms,10,0)</f>
        <v>#N/A</v>
      </c>
      <c r="S10" s="30" t="e">
        <f aca="false">VLOOKUP(B10,pacams,10,0)</f>
        <v>#N/A</v>
      </c>
      <c r="T10" s="30" t="e">
        <f aca="false">VLOOKUP(B10,prems,39,0)</f>
        <v>#N/A</v>
      </c>
      <c r="U10" s="30" t="e">
        <f aca="false">VLOOKUP(B10,preams,39,0)</f>
        <v>#N/A</v>
      </c>
      <c r="V10" s="30"/>
      <c r="W10" s="30"/>
    </row>
    <row r="11" customFormat="false" ht="12.8" hidden="false" customHeight="false" outlineLevel="0" collapsed="false">
      <c r="A11" s="30" t="str">
        <f aca="false">LEFT(B11,7)</f>
        <v>2436469</v>
      </c>
      <c r="B11" s="30" t="s">
        <v>245</v>
      </c>
      <c r="C11" s="30" t="str">
        <f aca="false">VLOOKUP(A11,bsih,4,0)</f>
        <v>420910 Joinville</v>
      </c>
      <c r="D11" s="30" t="n">
        <f aca="false">VLOOKUP(B11,Geralm,2,0)</f>
        <v>123</v>
      </c>
      <c r="E11" s="30" t="n">
        <f aca="false">VLOOKUP(B11,Geralm,3,0)</f>
        <v>122357.18</v>
      </c>
      <c r="F11" s="36" t="e">
        <f aca="false">D11-H11</f>
        <v>#N/A</v>
      </c>
      <c r="G11" s="37" t="e">
        <f aca="false">E11-I11</f>
        <v>#N/A</v>
      </c>
      <c r="H11" s="30" t="e">
        <f aca="false">VLOOKUP(B11,santa,2,0)</f>
        <v>#N/A</v>
      </c>
      <c r="I11" s="30" t="e">
        <f aca="false">VLOOKUP(B11,santa,3,0)</f>
        <v>#N/A</v>
      </c>
      <c r="J11" s="30" t="n">
        <f aca="false">VLOOKUP(B11,pacsc,14,0)</f>
        <v>123</v>
      </c>
      <c r="K11" s="30" t="n">
        <f aca="false">VLOOKUP(B11,pacasc,14,0)</f>
        <v>51600</v>
      </c>
      <c r="L11" s="38" t="n">
        <f aca="false">VLOOKUP(B11,presc,49,0)</f>
        <v>123</v>
      </c>
      <c r="M11" s="30" t="n">
        <f aca="false">VLOOKUP(B11,preasc,49,0)</f>
        <v>77838.24</v>
      </c>
      <c r="N11" s="30" t="e">
        <f aca="false">VLOOKUP(B11,Geralf,2,0)</f>
        <v>#N/A</v>
      </c>
      <c r="O11" s="30" t="e">
        <f aca="false">VLOOKUP(B11,Geralf,3,0)</f>
        <v>#N/A</v>
      </c>
      <c r="P11" s="30" t="e">
        <f aca="false">VLOOKUP(B11,minis,2,0)</f>
        <v>#N/A</v>
      </c>
      <c r="Q11" s="30" t="e">
        <f aca="false">VLOOKUP(B11,minis,3,0)</f>
        <v>#N/A</v>
      </c>
      <c r="R11" s="30" t="e">
        <f aca="false">VLOOKUP(B11,pacms,10,0)</f>
        <v>#N/A</v>
      </c>
      <c r="S11" s="30" t="e">
        <f aca="false">VLOOKUP(B11,pacams,10,0)</f>
        <v>#N/A</v>
      </c>
      <c r="T11" s="30" t="e">
        <f aca="false">VLOOKUP(B11,prems,39,0)</f>
        <v>#N/A</v>
      </c>
      <c r="U11" s="30" t="e">
        <f aca="false">VLOOKUP(B11,preams,39,0)</f>
        <v>#N/A</v>
      </c>
      <c r="V11" s="30"/>
      <c r="W11" s="30"/>
    </row>
    <row r="12" customFormat="false" ht="12.8" hidden="false" customHeight="false" outlineLevel="0" collapsed="false">
      <c r="A12" s="30" t="str">
        <f aca="false">LEFT(B12,7)</f>
        <v>2492342</v>
      </c>
      <c r="B12" s="30" t="s">
        <v>261</v>
      </c>
      <c r="C12" s="30" t="str">
        <f aca="false">VLOOKUP(A12,bsih,4,0)</f>
        <v>420650 Guaramirim</v>
      </c>
      <c r="D12" s="30" t="n">
        <f aca="false">VLOOKUP(B12,Geralm,2,0)</f>
        <v>45</v>
      </c>
      <c r="E12" s="30" t="n">
        <f aca="false">VLOOKUP(B12,Geralm,3,0)</f>
        <v>90664.92</v>
      </c>
      <c r="F12" s="36" t="n">
        <f aca="false">D12-H12</f>
        <v>4</v>
      </c>
      <c r="G12" s="37" t="n">
        <f aca="false">E12-I12</f>
        <v>8275.64</v>
      </c>
      <c r="H12" s="30" t="n">
        <f aca="false">VLOOKUP(B12,santa,2,0)</f>
        <v>41</v>
      </c>
      <c r="I12" s="30" t="n">
        <f aca="false">VLOOKUP(B12,santa,3,0)</f>
        <v>82389.28</v>
      </c>
      <c r="J12" s="30" t="n">
        <f aca="false">VLOOKUP(B12,pacsc,14,0)</f>
        <v>45</v>
      </c>
      <c r="K12" s="30" t="n">
        <f aca="false">VLOOKUP(B12,pacasc,14,0)</f>
        <v>19250</v>
      </c>
      <c r="L12" s="38" t="n">
        <f aca="false">VLOOKUP(B12,presc,49,0)</f>
        <v>45</v>
      </c>
      <c r="M12" s="30" t="n">
        <f aca="false">VLOOKUP(B12,preasc,49,0)</f>
        <v>32336.01</v>
      </c>
      <c r="N12" s="30" t="n">
        <f aca="false">VLOOKUP(B12,Geralf,2,0)</f>
        <v>75</v>
      </c>
      <c r="O12" s="30" t="n">
        <f aca="false">VLOOKUP(B12,Geralf,3,0)</f>
        <v>42669.03</v>
      </c>
      <c r="P12" s="30" t="n">
        <f aca="false">VLOOKUP(B12,minis,2,0)</f>
        <v>9</v>
      </c>
      <c r="Q12" s="30" t="n">
        <f aca="false">VLOOKUP(B12,minis,3,0)</f>
        <v>4934.89</v>
      </c>
      <c r="R12" s="30" t="n">
        <f aca="false">VLOOKUP(B12,pacms,10,0)</f>
        <v>9</v>
      </c>
      <c r="S12" s="30" t="n">
        <f aca="false">VLOOKUP(B12,pacams,10,0)</f>
        <v>2250</v>
      </c>
      <c r="T12" s="30" t="n">
        <f aca="false">VLOOKUP(B12,prems,39,0)</f>
        <v>9</v>
      </c>
      <c r="U12" s="30" t="n">
        <f aca="false">VLOOKUP(B12,preams,39,0)</f>
        <v>1133.82</v>
      </c>
      <c r="V12" s="30"/>
      <c r="W12" s="30"/>
    </row>
    <row r="13" customFormat="false" ht="12.8" hidden="false" customHeight="false" outlineLevel="0" collapsed="false">
      <c r="A13" s="30" t="str">
        <f aca="false">LEFT(B13,7)</f>
        <v>2504316</v>
      </c>
      <c r="B13" s="30" t="s">
        <v>561</v>
      </c>
      <c r="C13" s="30" t="str">
        <f aca="false">VLOOKUP(A13,bsih,4,0)</f>
        <v>420930 Lages</v>
      </c>
      <c r="D13" s="30" t="n">
        <f aca="false">VLOOKUP(B13,Geralm,2,0)</f>
        <v>7</v>
      </c>
      <c r="E13" s="30" t="n">
        <f aca="false">VLOOKUP(B13,Geralm,3,0)</f>
        <v>53220.6</v>
      </c>
      <c r="F13" s="36" t="n">
        <f aca="false">D13-H13</f>
        <v>6</v>
      </c>
      <c r="G13" s="37" t="n">
        <f aca="false">E13-I13</f>
        <v>51427.55</v>
      </c>
      <c r="H13" s="30" t="n">
        <f aca="false">VLOOKUP(B13,santa,2,0)</f>
        <v>1</v>
      </c>
      <c r="I13" s="30" t="n">
        <f aca="false">VLOOKUP(B13,santa,3,0)</f>
        <v>1793.05</v>
      </c>
      <c r="J13" s="30" t="n">
        <f aca="false">VLOOKUP(B13,pacsc,14,0)</f>
        <v>7</v>
      </c>
      <c r="K13" s="30" t="n">
        <f aca="false">VLOOKUP(B13,pacasc,14,0)</f>
        <v>3500</v>
      </c>
      <c r="L13" s="38" t="n">
        <f aca="false">VLOOKUP(B13,presc,49,0)</f>
        <v>7</v>
      </c>
      <c r="M13" s="30" t="n">
        <f aca="false">VLOOKUP(B13,preasc,49,0)</f>
        <v>5600</v>
      </c>
      <c r="N13" s="30" t="n">
        <f aca="false">VLOOKUP(B13,Geralf,2,0)</f>
        <v>7</v>
      </c>
      <c r="O13" s="30" t="n">
        <f aca="false">VLOOKUP(B13,Geralf,3,0)</f>
        <v>43874.63</v>
      </c>
      <c r="P13" s="30" t="n">
        <f aca="false">VLOOKUP(B13,minis,2,0)</f>
        <v>6</v>
      </c>
      <c r="Q13" s="30" t="n">
        <f aca="false">VLOOKUP(B13,minis,3,0)</f>
        <v>30935.02</v>
      </c>
      <c r="R13" s="30" t="n">
        <f aca="false">VLOOKUP(B13,pacms,10,0)</f>
        <v>6</v>
      </c>
      <c r="S13" s="30" t="n">
        <f aca="false">VLOOKUP(B13,pacams,10,0)</f>
        <v>3000</v>
      </c>
      <c r="T13" s="30" t="n">
        <f aca="false">VLOOKUP(B13,prems,39,0)</f>
        <v>6</v>
      </c>
      <c r="U13" s="30" t="n">
        <f aca="false">VLOOKUP(B13,preams,39,0)</f>
        <v>248.34</v>
      </c>
      <c r="V13" s="30"/>
      <c r="W13" s="30"/>
    </row>
    <row r="14" customFormat="false" ht="12.8" hidden="false" customHeight="false" outlineLevel="0" collapsed="false">
      <c r="A14" s="30" t="str">
        <f aca="false">LEFT(B14,7)</f>
        <v>2521296</v>
      </c>
      <c r="B14" s="30" t="s">
        <v>273</v>
      </c>
      <c r="C14" s="30" t="str">
        <f aca="false">VLOOKUP(A14,bsih,4,0)</f>
        <v>420910 Joinville</v>
      </c>
      <c r="D14" s="30" t="n">
        <f aca="false">VLOOKUP(B14,Geralm,2,0)</f>
        <v>68</v>
      </c>
      <c r="E14" s="30" t="n">
        <f aca="false">VLOOKUP(B14,Geralm,3,0)</f>
        <v>26740.62</v>
      </c>
      <c r="F14" s="36" t="e">
        <f aca="false">D14-H14</f>
        <v>#N/A</v>
      </c>
      <c r="G14" s="37" t="e">
        <f aca="false">E14-I14</f>
        <v>#N/A</v>
      </c>
      <c r="H14" s="30" t="e">
        <f aca="false">VLOOKUP(B14,santa,2,0)</f>
        <v>#N/A</v>
      </c>
      <c r="I14" s="30" t="e">
        <f aca="false">VLOOKUP(B14,santa,3,0)</f>
        <v>#N/A</v>
      </c>
      <c r="J14" s="30" t="n">
        <f aca="false">VLOOKUP(B14,pacsc,14,0)</f>
        <v>68</v>
      </c>
      <c r="K14" s="30" t="n">
        <f aca="false">VLOOKUP(B14,pacasc,14,0)</f>
        <v>18250</v>
      </c>
      <c r="L14" s="38" t="n">
        <f aca="false">VLOOKUP(B14,presc,49,0)</f>
        <v>68</v>
      </c>
      <c r="M14" s="30" t="n">
        <f aca="false">VLOOKUP(B14,preasc,49,0)</f>
        <v>33877.72</v>
      </c>
      <c r="N14" s="30" t="n">
        <f aca="false">VLOOKUP(B14,Geralf,2,0)</f>
        <v>475</v>
      </c>
      <c r="O14" s="30" t="n">
        <f aca="false">VLOOKUP(B14,Geralf,3,0)</f>
        <v>1243157.13</v>
      </c>
      <c r="P14" s="30" t="n">
        <f aca="false">VLOOKUP(B14,minis,2,0)</f>
        <v>176</v>
      </c>
      <c r="Q14" s="30" t="n">
        <f aca="false">VLOOKUP(B14,minis,3,0)</f>
        <v>443671.16</v>
      </c>
      <c r="R14" s="30" t="n">
        <f aca="false">VLOOKUP(B14,pacms,10,0)</f>
        <v>176</v>
      </c>
      <c r="S14" s="30" t="n">
        <f aca="false">VLOOKUP(B14,pacams,10,0)</f>
        <v>75750</v>
      </c>
      <c r="T14" s="30" t="n">
        <f aca="false">VLOOKUP(B14,prems,39,0)</f>
        <v>176</v>
      </c>
      <c r="U14" s="30" t="n">
        <f aca="false">VLOOKUP(B14,preams,39,0)</f>
        <v>4333.88</v>
      </c>
      <c r="V14" s="30"/>
      <c r="W14" s="30"/>
    </row>
    <row r="15" customFormat="false" ht="12.8" hidden="false" customHeight="false" outlineLevel="0" collapsed="false">
      <c r="A15" s="30" t="str">
        <f aca="false">LEFT(B15,7)</f>
        <v>2521792</v>
      </c>
      <c r="B15" s="30" t="s">
        <v>282</v>
      </c>
      <c r="C15" s="30" t="str">
        <f aca="false">VLOOKUP(A15,bsih,4,0)</f>
        <v>421580 São Bento do Sul</v>
      </c>
      <c r="D15" s="30" t="n">
        <f aca="false">VLOOKUP(B15,Geralm,2,0)</f>
        <v>17</v>
      </c>
      <c r="E15" s="30" t="n">
        <f aca="false">VLOOKUP(B15,Geralm,3,0)</f>
        <v>18014.57</v>
      </c>
      <c r="F15" s="36" t="n">
        <f aca="false">D15-H15</f>
        <v>16</v>
      </c>
      <c r="G15" s="37" t="n">
        <f aca="false">E15-I15</f>
        <v>17534.14</v>
      </c>
      <c r="H15" s="30" t="n">
        <f aca="false">VLOOKUP(B15,santa,2,0)</f>
        <v>1</v>
      </c>
      <c r="I15" s="30" t="n">
        <f aca="false">VLOOKUP(B15,santa,3,0)</f>
        <v>480.43</v>
      </c>
      <c r="J15" s="30" t="n">
        <f aca="false">VLOOKUP(B15,pacsc,14,0)</f>
        <v>17</v>
      </c>
      <c r="K15" s="30" t="n">
        <f aca="false">VLOOKUP(B15,pacasc,14,0)</f>
        <v>4000</v>
      </c>
      <c r="L15" s="38" t="n">
        <f aca="false">VLOOKUP(B15,presc,49,0)</f>
        <v>17</v>
      </c>
      <c r="M15" s="30" t="n">
        <f aca="false">VLOOKUP(B15,preasc,49,0)</f>
        <v>9192.17</v>
      </c>
      <c r="N15" s="30" t="n">
        <f aca="false">VLOOKUP(B15,Geralf,2,0)</f>
        <v>68</v>
      </c>
      <c r="O15" s="30" t="n">
        <f aca="false">VLOOKUP(B15,Geralf,3,0)</f>
        <v>50280.2</v>
      </c>
      <c r="P15" s="30" t="n">
        <f aca="false">VLOOKUP(B15,minis,2,0)</f>
        <v>33</v>
      </c>
      <c r="Q15" s="30" t="n">
        <f aca="false">VLOOKUP(B15,minis,3,0)</f>
        <v>27998.75</v>
      </c>
      <c r="R15" s="30" t="n">
        <f aca="false">VLOOKUP(B15,pacms,10,0)</f>
        <v>33</v>
      </c>
      <c r="S15" s="30" t="n">
        <f aca="false">VLOOKUP(B15,pacams,10,0)</f>
        <v>9450</v>
      </c>
      <c r="T15" s="30" t="n">
        <f aca="false">VLOOKUP(B15,prems,39,0)</f>
        <v>33</v>
      </c>
      <c r="U15" s="30" t="n">
        <f aca="false">VLOOKUP(B15,preams,39,0)</f>
        <v>3328.52</v>
      </c>
      <c r="V15" s="30"/>
      <c r="W15" s="30"/>
    </row>
    <row r="16" customFormat="false" ht="12.8" hidden="false" customHeight="false" outlineLevel="0" collapsed="false">
      <c r="A16" s="30" t="str">
        <f aca="false">LEFT(B16,7)</f>
        <v>2521873</v>
      </c>
      <c r="B16" s="30" t="s">
        <v>285</v>
      </c>
      <c r="C16" s="30" t="str">
        <f aca="false">VLOOKUP(A16,bsih,4,0)</f>
        <v>420750 Indaial</v>
      </c>
      <c r="D16" s="30" t="n">
        <f aca="false">VLOOKUP(B16,Geralm,2,0)</f>
        <v>10</v>
      </c>
      <c r="E16" s="30" t="n">
        <f aca="false">VLOOKUP(B16,Geralm,3,0)</f>
        <v>14600.71</v>
      </c>
      <c r="F16" s="36" t="n">
        <f aca="false">D16-H16</f>
        <v>5</v>
      </c>
      <c r="G16" s="37" t="n">
        <f aca="false">E16-I16</f>
        <v>10337.78</v>
      </c>
      <c r="H16" s="30" t="n">
        <f aca="false">VLOOKUP(B16,santa,2,0)</f>
        <v>5</v>
      </c>
      <c r="I16" s="30" t="n">
        <f aca="false">VLOOKUP(B16,santa,3,0)</f>
        <v>4262.93</v>
      </c>
      <c r="J16" s="30" t="n">
        <f aca="false">VLOOKUP(B16,pacsc,14,0)</f>
        <v>10</v>
      </c>
      <c r="K16" s="30" t="n">
        <f aca="false">VLOOKUP(B16,pacasc,14,0)</f>
        <v>3850</v>
      </c>
      <c r="L16" s="38" t="n">
        <f aca="false">VLOOKUP(B16,presc,49,0)</f>
        <v>10</v>
      </c>
      <c r="M16" s="30" t="n">
        <f aca="false">VLOOKUP(B16,preasc,49,0)</f>
        <v>5756.68</v>
      </c>
      <c r="N16" s="30" t="n">
        <f aca="false">VLOOKUP(B16,Geralf,2,0)</f>
        <v>29</v>
      </c>
      <c r="O16" s="30" t="n">
        <f aca="false">VLOOKUP(B16,Geralf,3,0)</f>
        <v>32104.97</v>
      </c>
      <c r="P16" s="30" t="n">
        <f aca="false">VLOOKUP(B16,minis,2,0)</f>
        <v>24</v>
      </c>
      <c r="Q16" s="30" t="n">
        <f aca="false">VLOOKUP(B16,minis,3,0)</f>
        <v>26645.18</v>
      </c>
      <c r="R16" s="30" t="n">
        <f aca="false">VLOOKUP(B16,pacms,10,0)</f>
        <v>24</v>
      </c>
      <c r="S16" s="30" t="n">
        <f aca="false">VLOOKUP(B16,pacams,10,0)</f>
        <v>8350</v>
      </c>
      <c r="T16" s="30" t="n">
        <f aca="false">VLOOKUP(B16,prems,39,0)</f>
        <v>24</v>
      </c>
      <c r="U16" s="30" t="n">
        <f aca="false">VLOOKUP(B16,preams,39,0)</f>
        <v>1968.74</v>
      </c>
      <c r="V16" s="30"/>
      <c r="W16" s="30"/>
    </row>
    <row r="17" customFormat="false" ht="12.8" hidden="false" customHeight="false" outlineLevel="0" collapsed="false">
      <c r="A17" s="30" t="str">
        <f aca="false">LEFT(B17,7)</f>
        <v>2522209</v>
      </c>
      <c r="B17" s="30" t="s">
        <v>288</v>
      </c>
      <c r="C17" s="30" t="str">
        <f aca="false">VLOOKUP(A17,bsih,4,0)</f>
        <v>420240 Blumenau</v>
      </c>
      <c r="D17" s="30" t="n">
        <f aca="false">VLOOKUP(B17,Geralm,2,0)</f>
        <v>41</v>
      </c>
      <c r="E17" s="30" t="n">
        <f aca="false">VLOOKUP(B17,Geralm,3,0)</f>
        <v>36004.88</v>
      </c>
      <c r="F17" s="36" t="n">
        <f aca="false">D17-H17</f>
        <v>0</v>
      </c>
      <c r="G17" s="37" t="n">
        <f aca="false">E17-I17</f>
        <v>0</v>
      </c>
      <c r="H17" s="30" t="n">
        <f aca="false">VLOOKUP(B17,santa,2,0)</f>
        <v>41</v>
      </c>
      <c r="I17" s="30" t="n">
        <f aca="false">VLOOKUP(B17,santa,3,0)</f>
        <v>36004.88</v>
      </c>
      <c r="J17" s="30" t="n">
        <f aca="false">VLOOKUP(B17,pacsc,14,0)</f>
        <v>41</v>
      </c>
      <c r="K17" s="30" t="n">
        <f aca="false">VLOOKUP(B17,pacasc,14,0)</f>
        <v>18350</v>
      </c>
      <c r="L17" s="38" t="n">
        <f aca="false">VLOOKUP(B17,presc,49,0)</f>
        <v>41</v>
      </c>
      <c r="M17" s="30" t="n">
        <f aca="false">VLOOKUP(B17,preasc,49,0)</f>
        <v>31218.2</v>
      </c>
      <c r="N17" s="30" t="n">
        <f aca="false">VLOOKUP(B17,Geralf,2,0)</f>
        <v>42</v>
      </c>
      <c r="O17" s="30" t="n">
        <f aca="false">VLOOKUP(B17,Geralf,3,0)</f>
        <v>66948.76</v>
      </c>
      <c r="P17" s="30" t="n">
        <f aca="false">VLOOKUP(B17,minis,2,0)</f>
        <v>42</v>
      </c>
      <c r="Q17" s="30" t="n">
        <f aca="false">VLOOKUP(B17,minis,3,0)</f>
        <v>66948.76</v>
      </c>
      <c r="R17" s="30" t="n">
        <f aca="false">VLOOKUP(B17,pacms,10,0)</f>
        <v>42</v>
      </c>
      <c r="S17" s="30" t="n">
        <f aca="false">VLOOKUP(B17,pacams,10,0)</f>
        <v>14000</v>
      </c>
      <c r="T17" s="30" t="n">
        <f aca="false">VLOOKUP(B17,prems,39,0)</f>
        <v>42</v>
      </c>
      <c r="U17" s="30" t="n">
        <f aca="false">VLOOKUP(B17,preams,39,0)</f>
        <v>2404.75</v>
      </c>
      <c r="V17" s="30"/>
      <c r="W17" s="30"/>
    </row>
    <row r="18" customFormat="false" ht="12.8" hidden="false" customHeight="false" outlineLevel="0" collapsed="false">
      <c r="A18" s="30" t="str">
        <f aca="false">LEFT(B18,7)</f>
        <v>2522411</v>
      </c>
      <c r="B18" s="30" t="s">
        <v>291</v>
      </c>
      <c r="C18" s="30" t="str">
        <f aca="false">VLOOKUP(A18,bsih,4,0)</f>
        <v>420290 Brusque</v>
      </c>
      <c r="D18" s="30" t="n">
        <f aca="false">VLOOKUP(B18,Geralm,2,0)</f>
        <v>76</v>
      </c>
      <c r="E18" s="30" t="n">
        <f aca="false">VLOOKUP(B18,Geralm,3,0)</f>
        <v>84933.02</v>
      </c>
      <c r="F18" s="36" t="n">
        <f aca="false">D18-H18</f>
        <v>55</v>
      </c>
      <c r="G18" s="37" t="n">
        <f aca="false">E18-I18</f>
        <v>73611.95</v>
      </c>
      <c r="H18" s="30" t="n">
        <f aca="false">VLOOKUP(B18,santa,2,0)</f>
        <v>21</v>
      </c>
      <c r="I18" s="30" t="n">
        <f aca="false">VLOOKUP(B18,santa,3,0)</f>
        <v>11321.07</v>
      </c>
      <c r="J18" s="30" t="n">
        <f aca="false">VLOOKUP(B18,pacsc,14,0)</f>
        <v>76</v>
      </c>
      <c r="K18" s="30" t="n">
        <f aca="false">VLOOKUP(B18,pacasc,14,0)</f>
        <v>28950</v>
      </c>
      <c r="L18" s="38" t="n">
        <f aca="false">VLOOKUP(B18,presc,49,0)</f>
        <v>76</v>
      </c>
      <c r="M18" s="30" t="n">
        <f aca="false">VLOOKUP(B18,preasc,49,0)</f>
        <v>43059.23</v>
      </c>
      <c r="N18" s="30" t="n">
        <f aca="false">VLOOKUP(B18,Geralf,2,0)</f>
        <v>94</v>
      </c>
      <c r="O18" s="30" t="n">
        <f aca="false">VLOOKUP(B18,Geralf,3,0)</f>
        <v>144904.27</v>
      </c>
      <c r="P18" s="30" t="n">
        <f aca="false">VLOOKUP(B18,minis,2,0)</f>
        <v>7</v>
      </c>
      <c r="Q18" s="30" t="n">
        <f aca="false">VLOOKUP(B18,minis,3,0)</f>
        <v>5607.64</v>
      </c>
      <c r="R18" s="30" t="n">
        <f aca="false">VLOOKUP(B18,pacms,10,0)</f>
        <v>7</v>
      </c>
      <c r="S18" s="30" t="n">
        <f aca="false">VLOOKUP(B18,pacams,10,0)</f>
        <v>2750</v>
      </c>
      <c r="T18" s="30" t="n">
        <f aca="false">VLOOKUP(B18,prems,39,0)</f>
        <v>7</v>
      </c>
      <c r="U18" s="30" t="n">
        <f aca="false">VLOOKUP(B18,preams,39,0)</f>
        <v>257.45</v>
      </c>
      <c r="V18" s="30"/>
      <c r="W18" s="30"/>
    </row>
    <row r="19" customFormat="false" ht="12.8" hidden="false" customHeight="false" outlineLevel="0" collapsed="false">
      <c r="A19" s="30" t="str">
        <f aca="false">LEFT(B19,7)</f>
        <v>2522489</v>
      </c>
      <c r="B19" s="30" t="s">
        <v>294</v>
      </c>
      <c r="C19" s="30" t="str">
        <f aca="false">VLOOKUP(A19,bsih,4,0)</f>
        <v>420290 Brusque</v>
      </c>
      <c r="D19" s="30" t="n">
        <f aca="false">VLOOKUP(B19,Geralm,2,0)</f>
        <v>8</v>
      </c>
      <c r="E19" s="30" t="n">
        <f aca="false">VLOOKUP(B19,Geralm,3,0)</f>
        <v>3664.76</v>
      </c>
      <c r="F19" s="36" t="n">
        <f aca="false">D19-H19</f>
        <v>7</v>
      </c>
      <c r="G19" s="37" t="n">
        <f aca="false">E19-I19</f>
        <v>2672.31</v>
      </c>
      <c r="H19" s="30" t="n">
        <f aca="false">VLOOKUP(B19,santa,2,0)</f>
        <v>1</v>
      </c>
      <c r="I19" s="30" t="n">
        <f aca="false">VLOOKUP(B19,santa,3,0)</f>
        <v>992.45</v>
      </c>
      <c r="J19" s="30" t="n">
        <f aca="false">VLOOKUP(B19,pacsc,14,0)</f>
        <v>8</v>
      </c>
      <c r="K19" s="30" t="n">
        <f aca="false">VLOOKUP(B19,pacasc,14,0)</f>
        <v>3250</v>
      </c>
      <c r="L19" s="38" t="n">
        <f aca="false">VLOOKUP(B19,presc,49,0)</f>
        <v>8</v>
      </c>
      <c r="M19" s="30" t="n">
        <f aca="false">VLOOKUP(B19,preasc,49,0)</f>
        <v>4592.45</v>
      </c>
      <c r="N19" s="30" t="n">
        <f aca="false">VLOOKUP(B19,Geralf,2,0)</f>
        <v>79</v>
      </c>
      <c r="O19" s="30" t="n">
        <f aca="false">VLOOKUP(B19,Geralf,3,0)</f>
        <v>106225.84</v>
      </c>
      <c r="P19" s="30" t="n">
        <f aca="false">VLOOKUP(B19,minis,2,0)</f>
        <v>2</v>
      </c>
      <c r="Q19" s="30" t="n">
        <f aca="false">VLOOKUP(B19,minis,3,0)</f>
        <v>1802.68</v>
      </c>
      <c r="R19" s="30" t="n">
        <f aca="false">VLOOKUP(B19,pacms,10,0)</f>
        <v>2</v>
      </c>
      <c r="S19" s="30" t="n">
        <f aca="false">VLOOKUP(B19,pacams,10,0)</f>
        <v>750</v>
      </c>
      <c r="T19" s="30" t="n">
        <f aca="false">VLOOKUP(B19,prems,39,0)</f>
        <v>2</v>
      </c>
      <c r="U19" s="30" t="n">
        <f aca="false">VLOOKUP(B19,preams,39,0)</f>
        <v>702.66</v>
      </c>
      <c r="V19" s="30"/>
      <c r="W19" s="30"/>
    </row>
    <row r="20" customFormat="false" ht="12.8" hidden="false" customHeight="false" outlineLevel="0" collapsed="false">
      <c r="A20" s="30" t="str">
        <f aca="false">LEFT(B20,7)</f>
        <v>2522691</v>
      </c>
      <c r="B20" s="30" t="s">
        <v>296</v>
      </c>
      <c r="C20" s="30" t="str">
        <f aca="false">VLOOKUP(A20,bsih,4,0)</f>
        <v>420820 Itajaí</v>
      </c>
      <c r="D20" s="30" t="n">
        <f aca="false">VLOOKUP(B20,Geralm,2,0)</f>
        <v>32</v>
      </c>
      <c r="E20" s="30" t="n">
        <f aca="false">VLOOKUP(B20,Geralm,3,0)</f>
        <v>169367.9</v>
      </c>
      <c r="F20" s="36" t="e">
        <f aca="false">D20-H20</f>
        <v>#N/A</v>
      </c>
      <c r="G20" s="37" t="e">
        <f aca="false">E20-I20</f>
        <v>#N/A</v>
      </c>
      <c r="H20" s="30" t="e">
        <f aca="false">VLOOKUP(B20,santa,2,0)</f>
        <v>#N/A</v>
      </c>
      <c r="I20" s="30" t="e">
        <f aca="false">VLOOKUP(B20,santa,3,0)</f>
        <v>#N/A</v>
      </c>
      <c r="J20" s="30" t="n">
        <f aca="false">VLOOKUP(B20,pacsc,14,0)</f>
        <v>32</v>
      </c>
      <c r="K20" s="30" t="n">
        <f aca="false">VLOOKUP(B20,pacasc,14,0)</f>
        <v>13750</v>
      </c>
      <c r="L20" s="38" t="n">
        <f aca="false">VLOOKUP(B20,presc,49,0)</f>
        <v>32</v>
      </c>
      <c r="M20" s="30" t="n">
        <f aca="false">VLOOKUP(B20,preasc,49,0)</f>
        <v>21130.29</v>
      </c>
      <c r="N20" s="30" t="n">
        <f aca="false">VLOOKUP(B20,Geralf,2,0)</f>
        <v>28</v>
      </c>
      <c r="O20" s="30" t="n">
        <f aca="false">VLOOKUP(B20,Geralf,3,0)</f>
        <v>85072.76</v>
      </c>
      <c r="P20" s="30" t="e">
        <f aca="false">VLOOKUP(B20,minis,2,0)</f>
        <v>#N/A</v>
      </c>
      <c r="Q20" s="30" t="e">
        <f aca="false">VLOOKUP(B20,minis,3,0)</f>
        <v>#N/A</v>
      </c>
      <c r="R20" s="30" t="e">
        <f aca="false">VLOOKUP(B20,pacms,10,0)</f>
        <v>#N/A</v>
      </c>
      <c r="S20" s="30" t="e">
        <f aca="false">VLOOKUP(B20,pacams,10,0)</f>
        <v>#N/A</v>
      </c>
      <c r="T20" s="30" t="e">
        <f aca="false">VLOOKUP(B20,prems,39,0)</f>
        <v>#N/A</v>
      </c>
      <c r="U20" s="30" t="e">
        <f aca="false">VLOOKUP(B20,preams,39,0)</f>
        <v>#N/A</v>
      </c>
      <c r="V20" s="30"/>
      <c r="W20" s="30"/>
    </row>
    <row r="21" customFormat="false" ht="12.8" hidden="false" customHeight="false" outlineLevel="0" collapsed="false">
      <c r="A21" s="30" t="str">
        <f aca="false">LEFT(B21,7)</f>
        <v>2537788</v>
      </c>
      <c r="B21" s="30" t="s">
        <v>306</v>
      </c>
      <c r="C21" s="30" t="str">
        <f aca="false">VLOOKUP(A21,bsih,4,0)</f>
        <v>420420 Chapecó</v>
      </c>
      <c r="D21" s="30" t="n">
        <f aca="false">VLOOKUP(B21,Geralm,2,0)</f>
        <v>64</v>
      </c>
      <c r="E21" s="30" t="n">
        <f aca="false">VLOOKUP(B21,Geralm,3,0)</f>
        <v>96462.47</v>
      </c>
      <c r="F21" s="36" t="n">
        <f aca="false">D21-H21</f>
        <v>58</v>
      </c>
      <c r="G21" s="37" t="n">
        <f aca="false">E21-I21</f>
        <v>90522.27</v>
      </c>
      <c r="H21" s="30" t="n">
        <f aca="false">VLOOKUP(B21,santa,2,0)</f>
        <v>6</v>
      </c>
      <c r="I21" s="30" t="n">
        <f aca="false">VLOOKUP(B21,santa,3,0)</f>
        <v>5940.2</v>
      </c>
      <c r="J21" s="30" t="n">
        <f aca="false">VLOOKUP(B21,pacsc,14,0)</f>
        <v>64</v>
      </c>
      <c r="K21" s="30" t="n">
        <f aca="false">VLOOKUP(B21,pacasc,14,0)</f>
        <v>25950</v>
      </c>
      <c r="L21" s="38" t="n">
        <f aca="false">VLOOKUP(B21,presc,49,0)</f>
        <v>64</v>
      </c>
      <c r="M21" s="30" t="n">
        <f aca="false">VLOOKUP(B21,preasc,49,0)</f>
        <v>44364.4</v>
      </c>
      <c r="N21" s="30" t="n">
        <f aca="false">VLOOKUP(B21,Geralf,2,0)</f>
        <v>30</v>
      </c>
      <c r="O21" s="30" t="n">
        <f aca="false">VLOOKUP(B21,Geralf,3,0)</f>
        <v>23769.24</v>
      </c>
      <c r="P21" s="30" t="n">
        <f aca="false">VLOOKUP(B21,minis,2,0)</f>
        <v>10</v>
      </c>
      <c r="Q21" s="30" t="n">
        <f aca="false">VLOOKUP(B21,minis,3,0)</f>
        <v>7234.72</v>
      </c>
      <c r="R21" s="30" t="n">
        <f aca="false">VLOOKUP(B21,pacms,10,0)</f>
        <v>10</v>
      </c>
      <c r="S21" s="30" t="n">
        <f aca="false">VLOOKUP(B21,pacams,10,0)</f>
        <v>4500</v>
      </c>
      <c r="T21" s="30" t="n">
        <f aca="false">VLOOKUP(B21,prems,39,0)</f>
        <v>10</v>
      </c>
      <c r="U21" s="30" t="n">
        <f aca="false">VLOOKUP(B21,preams,39,0)</f>
        <v>1929.94</v>
      </c>
      <c r="V21" s="30"/>
      <c r="W21" s="30"/>
    </row>
    <row r="22" customFormat="false" ht="12.8" hidden="false" customHeight="false" outlineLevel="0" collapsed="false">
      <c r="A22" s="30" t="str">
        <f aca="false">LEFT(B22,7)</f>
        <v>2543079</v>
      </c>
      <c r="B22" s="30" t="s">
        <v>338</v>
      </c>
      <c r="C22" s="30" t="str">
        <f aca="false">VLOOKUP(A22,bsih,4,0)</f>
        <v>421030 Major Vieira</v>
      </c>
      <c r="D22" s="30" t="n">
        <f aca="false">VLOOKUP(B22,Geralm,2,0)</f>
        <v>2</v>
      </c>
      <c r="E22" s="30" t="n">
        <f aca="false">VLOOKUP(B22,Geralm,3,0)</f>
        <v>713.62</v>
      </c>
      <c r="F22" s="36" t="n">
        <f aca="false">D22-H22</f>
        <v>0</v>
      </c>
      <c r="G22" s="37" t="n">
        <f aca="false">E22-I22</f>
        <v>0</v>
      </c>
      <c r="H22" s="30" t="n">
        <f aca="false">VLOOKUP(B22,santa,2,0)</f>
        <v>2</v>
      </c>
      <c r="I22" s="30" t="n">
        <f aca="false">VLOOKUP(B22,santa,3,0)</f>
        <v>713.62</v>
      </c>
      <c r="J22" s="30" t="n">
        <f aca="false">VLOOKUP(B22,pacsc,14,0)</f>
        <v>2</v>
      </c>
      <c r="K22" s="30" t="n">
        <f aca="false">VLOOKUP(B22,pacasc,14,0)</f>
        <v>500</v>
      </c>
      <c r="L22" s="38" t="n">
        <f aca="false">VLOOKUP(B22,presc,49,0)</f>
        <v>2</v>
      </c>
      <c r="M22" s="30" t="n">
        <f aca="false">VLOOKUP(B22,preasc,49,0)</f>
        <v>800</v>
      </c>
      <c r="N22" s="30" t="e">
        <f aca="false">VLOOKUP(B22,Geralf,2,0)</f>
        <v>#N/A</v>
      </c>
      <c r="O22" s="30" t="e">
        <f aca="false">VLOOKUP(B22,Geralf,3,0)</f>
        <v>#N/A</v>
      </c>
      <c r="P22" s="30" t="e">
        <f aca="false">VLOOKUP(B22,minis,2,0)</f>
        <v>#N/A</v>
      </c>
      <c r="Q22" s="30" t="e">
        <f aca="false">VLOOKUP(B22,minis,3,0)</f>
        <v>#N/A</v>
      </c>
      <c r="R22" s="30" t="e">
        <f aca="false">VLOOKUP(B22,pacms,10,0)</f>
        <v>#N/A</v>
      </c>
      <c r="S22" s="30" t="e">
        <f aca="false">VLOOKUP(B22,pacams,10,0)</f>
        <v>#N/A</v>
      </c>
      <c r="T22" s="30" t="e">
        <f aca="false">VLOOKUP(B22,prems,39,0)</f>
        <v>#N/A</v>
      </c>
      <c r="U22" s="30" t="e">
        <f aca="false">VLOOKUP(B22,preams,39,0)</f>
        <v>#N/A</v>
      </c>
      <c r="V22" s="30"/>
      <c r="W22" s="30"/>
    </row>
    <row r="23" customFormat="false" ht="12.8" hidden="false" customHeight="false" outlineLevel="0" collapsed="false">
      <c r="A23" s="30" t="str">
        <f aca="false">LEFT(B23,7)</f>
        <v>2555840</v>
      </c>
      <c r="B23" s="30" t="s">
        <v>361</v>
      </c>
      <c r="C23" s="30" t="str">
        <f aca="false">VLOOKUP(A23,bsih,4,0)</f>
        <v>421170 Orleans</v>
      </c>
      <c r="D23" s="30" t="n">
        <f aca="false">VLOOKUP(B23,Geralm,2,0)</f>
        <v>3</v>
      </c>
      <c r="E23" s="30" t="n">
        <f aca="false">VLOOKUP(B23,Geralm,3,0)</f>
        <v>2319.77</v>
      </c>
      <c r="F23" s="36" t="n">
        <f aca="false">D23-H23</f>
        <v>2</v>
      </c>
      <c r="G23" s="37" t="n">
        <f aca="false">E23-I23</f>
        <v>1053.01</v>
      </c>
      <c r="H23" s="30" t="n">
        <f aca="false">VLOOKUP(B23,santa,2,0)</f>
        <v>1</v>
      </c>
      <c r="I23" s="30" t="n">
        <f aca="false">VLOOKUP(B23,santa,3,0)</f>
        <v>1266.76</v>
      </c>
      <c r="J23" s="30" t="n">
        <f aca="false">VLOOKUP(B23,pacsc,14,0)</f>
        <v>3</v>
      </c>
      <c r="K23" s="30" t="n">
        <f aca="false">VLOOKUP(B23,pacasc,14,0)</f>
        <v>1000</v>
      </c>
      <c r="L23" s="38" t="n">
        <f aca="false">VLOOKUP(B23,presc,49,0)</f>
        <v>3</v>
      </c>
      <c r="M23" s="30" t="n">
        <f aca="false">VLOOKUP(B23,preasc,49,0)</f>
        <v>1903.64</v>
      </c>
      <c r="N23" s="30" t="n">
        <f aca="false">VLOOKUP(B23,Geralf,2,0)</f>
        <v>49</v>
      </c>
      <c r="O23" s="30" t="n">
        <f aca="false">VLOOKUP(B23,Geralf,3,0)</f>
        <v>49284.14</v>
      </c>
      <c r="P23" s="30" t="n">
        <f aca="false">VLOOKUP(B23,minis,2,0)</f>
        <v>15</v>
      </c>
      <c r="Q23" s="30" t="n">
        <f aca="false">VLOOKUP(B23,minis,3,0)</f>
        <v>12633.96</v>
      </c>
      <c r="R23" s="30" t="n">
        <f aca="false">VLOOKUP(B23,pacms,10,0)</f>
        <v>15</v>
      </c>
      <c r="S23" s="30" t="n">
        <f aca="false">VLOOKUP(B23,pacams,10,0)</f>
        <v>5450</v>
      </c>
      <c r="T23" s="30" t="n">
        <f aca="false">VLOOKUP(B23,prems,39,0)</f>
        <v>15</v>
      </c>
      <c r="U23" s="30" t="n">
        <f aca="false">VLOOKUP(B23,preams,39,0)</f>
        <v>2780.25</v>
      </c>
      <c r="V23" s="30"/>
      <c r="W23" s="30"/>
    </row>
    <row r="24" customFormat="false" ht="12.8" hidden="false" customHeight="false" outlineLevel="0" collapsed="false">
      <c r="A24" s="30" t="str">
        <f aca="false">LEFT(B24,7)</f>
        <v>2558246</v>
      </c>
      <c r="B24" s="30" t="s">
        <v>370</v>
      </c>
      <c r="C24" s="30" t="str">
        <f aca="false">VLOOKUP(A24,bsih,4,0)</f>
        <v>420240 Blumenau</v>
      </c>
      <c r="D24" s="30" t="n">
        <f aca="false">VLOOKUP(B24,Geralm,2,0)</f>
        <v>83</v>
      </c>
      <c r="E24" s="30" t="n">
        <f aca="false">VLOOKUP(B24,Geralm,3,0)</f>
        <v>78107.29</v>
      </c>
      <c r="F24" s="36" t="e">
        <f aca="false">D24-H24</f>
        <v>#N/A</v>
      </c>
      <c r="G24" s="37" t="e">
        <f aca="false">E24-I24</f>
        <v>#N/A</v>
      </c>
      <c r="H24" s="30" t="e">
        <f aca="false">VLOOKUP(B24,santa,2,0)</f>
        <v>#N/A</v>
      </c>
      <c r="I24" s="30" t="e">
        <f aca="false">VLOOKUP(B24,santa,3,0)</f>
        <v>#N/A</v>
      </c>
      <c r="J24" s="30" t="n">
        <f aca="false">VLOOKUP(B24,pacsc,14,0)</f>
        <v>83</v>
      </c>
      <c r="K24" s="30" t="n">
        <f aca="false">VLOOKUP(B24,pacasc,14,0)</f>
        <v>23250</v>
      </c>
      <c r="L24" s="38" t="n">
        <f aca="false">VLOOKUP(B24,presc,49,0)</f>
        <v>83</v>
      </c>
      <c r="M24" s="30" t="n">
        <f aca="false">VLOOKUP(B24,preasc,49,0)</f>
        <v>55975.42</v>
      </c>
      <c r="N24" s="30" t="n">
        <f aca="false">VLOOKUP(B24,Geralf,2,0)</f>
        <v>49</v>
      </c>
      <c r="O24" s="30" t="n">
        <f aca="false">VLOOKUP(B24,Geralf,3,0)</f>
        <v>91851.66</v>
      </c>
      <c r="P24" s="30" t="n">
        <f aca="false">VLOOKUP(B24,minis,2,0)</f>
        <v>48</v>
      </c>
      <c r="Q24" s="30" t="n">
        <f aca="false">VLOOKUP(B24,minis,3,0)</f>
        <v>66041.97</v>
      </c>
      <c r="R24" s="30" t="n">
        <f aca="false">VLOOKUP(B24,pacms,10,0)</f>
        <v>48</v>
      </c>
      <c r="S24" s="30" t="n">
        <f aca="false">VLOOKUP(B24,pacams,10,0)</f>
        <v>15000</v>
      </c>
      <c r="T24" s="30" t="n">
        <f aca="false">VLOOKUP(B24,prems,39,0)</f>
        <v>48</v>
      </c>
      <c r="U24" s="30" t="n">
        <f aca="false">VLOOKUP(B24,preams,39,0)</f>
        <v>3157.8</v>
      </c>
      <c r="V24" s="30"/>
      <c r="W24" s="30"/>
    </row>
    <row r="25" s="26" customFormat="true" ht="12.8" hidden="false" customHeight="false" outlineLevel="0" collapsed="false">
      <c r="A25" s="30" t="str">
        <f aca="false">LEFT(B25,7)</f>
        <v>2558254</v>
      </c>
      <c r="B25" s="30" t="s">
        <v>372</v>
      </c>
      <c r="C25" s="30" t="str">
        <f aca="false">VLOOKUP(A25,bsih,4,0)</f>
        <v>420240 Blumenau</v>
      </c>
      <c r="D25" s="30" t="n">
        <f aca="false">VLOOKUP(B25,Geralm,2,0)</f>
        <v>66</v>
      </c>
      <c r="E25" s="30" t="n">
        <f aca="false">VLOOKUP(B25,Geralm,3,0)</f>
        <v>103695.79</v>
      </c>
      <c r="F25" s="36" t="n">
        <f aca="false">D25-H25</f>
        <v>54</v>
      </c>
      <c r="G25" s="37" t="n">
        <f aca="false">E25-I25</f>
        <v>78456.29</v>
      </c>
      <c r="H25" s="30" t="n">
        <f aca="false">VLOOKUP(B25,santa,2,0)</f>
        <v>12</v>
      </c>
      <c r="I25" s="30" t="n">
        <f aca="false">VLOOKUP(B25,santa,3,0)</f>
        <v>25239.5</v>
      </c>
      <c r="J25" s="30" t="n">
        <f aca="false">VLOOKUP(B25,pacsc,14,0)</f>
        <v>66</v>
      </c>
      <c r="K25" s="30" t="n">
        <f aca="false">VLOOKUP(B25,pacasc,14,0)</f>
        <v>26350</v>
      </c>
      <c r="L25" s="38" t="n">
        <f aca="false">VLOOKUP(B25,presc,49,0)</f>
        <v>66</v>
      </c>
      <c r="M25" s="30" t="n">
        <f aca="false">VLOOKUP(B25,preasc,49,0)</f>
        <v>36577.26</v>
      </c>
      <c r="N25" s="30" t="n">
        <f aca="false">VLOOKUP(B25,Geralf,2,0)</f>
        <v>40</v>
      </c>
      <c r="O25" s="30" t="n">
        <f aca="false">VLOOKUP(B25,Geralf,3,0)</f>
        <v>83207.97</v>
      </c>
      <c r="P25" s="30" t="n">
        <f aca="false">VLOOKUP(B25,minis,2,0)</f>
        <v>29</v>
      </c>
      <c r="Q25" s="30" t="n">
        <f aca="false">VLOOKUP(B25,minis,3,0)</f>
        <v>27137.97</v>
      </c>
      <c r="R25" s="30" t="n">
        <f aca="false">VLOOKUP(B25,pacms,10,0)</f>
        <v>29</v>
      </c>
      <c r="S25" s="30" t="n">
        <f aca="false">VLOOKUP(B25,pacams,10,0)</f>
        <v>9400</v>
      </c>
      <c r="T25" s="30" t="n">
        <f aca="false">VLOOKUP(B25,prems,39,0)</f>
        <v>29</v>
      </c>
      <c r="U25" s="30" t="n">
        <f aca="false">VLOOKUP(B25,preams,39,0)</f>
        <v>3666.86</v>
      </c>
      <c r="V25" s="38"/>
      <c r="W25" s="38"/>
    </row>
    <row r="26" customFormat="false" ht="12.8" hidden="false" customHeight="false" outlineLevel="0" collapsed="false">
      <c r="A26" s="30" t="str">
        <f aca="false">LEFT(B26,7)</f>
        <v>2568713</v>
      </c>
      <c r="B26" s="30" t="s">
        <v>380</v>
      </c>
      <c r="C26" s="30" t="str">
        <f aca="false">VLOOKUP(A26,bsih,4,0)</f>
        <v>421480 Rio do Sul</v>
      </c>
      <c r="D26" s="30" t="n">
        <f aca="false">VLOOKUP(B26,Geralm,2,0)</f>
        <v>9</v>
      </c>
      <c r="E26" s="30" t="n">
        <f aca="false">VLOOKUP(B26,Geralm,3,0)</f>
        <v>20944.09</v>
      </c>
      <c r="F26" s="36" t="n">
        <f aca="false">D26-H26</f>
        <v>5</v>
      </c>
      <c r="G26" s="37" t="n">
        <f aca="false">E26-I26</f>
        <v>2229.14</v>
      </c>
      <c r="H26" s="30" t="n">
        <f aca="false">VLOOKUP(B26,santa,2,0)</f>
        <v>4</v>
      </c>
      <c r="I26" s="30" t="n">
        <f aca="false">VLOOKUP(B26,santa,3,0)</f>
        <v>18714.95</v>
      </c>
      <c r="J26" s="30" t="n">
        <f aca="false">VLOOKUP(B26,pacsc,14,0)</f>
        <v>9</v>
      </c>
      <c r="K26" s="30" t="n">
        <f aca="false">VLOOKUP(B26,pacasc,14,0)</f>
        <v>3400</v>
      </c>
      <c r="L26" s="38" t="n">
        <f aca="false">VLOOKUP(B26,presc,49,0)</f>
        <v>9</v>
      </c>
      <c r="M26" s="30" t="n">
        <f aca="false">VLOOKUP(B26,preasc,49,0)</f>
        <v>4900</v>
      </c>
      <c r="N26" s="30" t="n">
        <f aca="false">VLOOKUP(B26,Geralf,2,0)</f>
        <v>22</v>
      </c>
      <c r="O26" s="30" t="n">
        <f aca="false">VLOOKUP(B26,Geralf,3,0)</f>
        <v>83671.53</v>
      </c>
      <c r="P26" s="30" t="n">
        <f aca="false">VLOOKUP(B26,minis,2,0)</f>
        <v>20</v>
      </c>
      <c r="Q26" s="30" t="n">
        <f aca="false">VLOOKUP(B26,minis,3,0)</f>
        <v>71007.41</v>
      </c>
      <c r="R26" s="30" t="n">
        <f aca="false">VLOOKUP(B26,pacms,10,0)</f>
        <v>20</v>
      </c>
      <c r="S26" s="30" t="n">
        <f aca="false">VLOOKUP(B26,pacams,10,0)</f>
        <v>5750</v>
      </c>
      <c r="T26" s="30" t="n">
        <f aca="false">VLOOKUP(B26,prems,39,0)</f>
        <v>20</v>
      </c>
      <c r="U26" s="30" t="n">
        <f aca="false">VLOOKUP(B26,preams,39,0)</f>
        <v>543.81</v>
      </c>
      <c r="V26" s="30"/>
      <c r="W26" s="30"/>
    </row>
    <row r="27" customFormat="false" ht="12.8" hidden="false" customHeight="false" outlineLevel="0" collapsed="false">
      <c r="A27" s="30" t="str">
        <f aca="false">LEFT(B27,7)</f>
        <v>2658372</v>
      </c>
      <c r="B27" s="30" t="s">
        <v>562</v>
      </c>
      <c r="C27" s="30" t="str">
        <f aca="false">VLOOKUP(A27,bsih,4,0)</f>
        <v>420500 Dionísio Cerqueira</v>
      </c>
      <c r="D27" s="30" t="n">
        <f aca="false">VLOOKUP(B27,Geralm,2,0)</f>
        <v>2</v>
      </c>
      <c r="E27" s="30" t="n">
        <f aca="false">VLOOKUP(B27,Geralm,3,0)</f>
        <v>541.31</v>
      </c>
      <c r="F27" s="36" t="n">
        <f aca="false">D27-H27</f>
        <v>0</v>
      </c>
      <c r="G27" s="37" t="n">
        <f aca="false">E27-I27</f>
        <v>0</v>
      </c>
      <c r="H27" s="30" t="n">
        <f aca="false">VLOOKUP(B27,santa,2,0)</f>
        <v>2</v>
      </c>
      <c r="I27" s="30" t="n">
        <f aca="false">VLOOKUP(B27,santa,3,0)</f>
        <v>541.31</v>
      </c>
      <c r="J27" s="30" t="n">
        <f aca="false">VLOOKUP(B27,pacsc,14,0)</f>
        <v>2</v>
      </c>
      <c r="K27" s="30" t="n">
        <f aca="false">VLOOKUP(B27,pacasc,14,0)</f>
        <v>500</v>
      </c>
      <c r="L27" s="38" t="n">
        <f aca="false">VLOOKUP(B27,presc,49,0)</f>
        <v>2</v>
      </c>
      <c r="M27" s="30" t="n">
        <f aca="false">VLOOKUP(B27,preasc,49,0)</f>
        <v>800</v>
      </c>
      <c r="N27" s="30" t="n">
        <f aca="false">VLOOKUP(B27,Geralf,2,0)</f>
        <v>6</v>
      </c>
      <c r="O27" s="30" t="n">
        <f aca="false">VLOOKUP(B27,Geralf,3,0)</f>
        <v>3820.09</v>
      </c>
      <c r="P27" s="30" t="n">
        <f aca="false">VLOOKUP(B27,minis,2,0)</f>
        <v>6</v>
      </c>
      <c r="Q27" s="30" t="n">
        <f aca="false">VLOOKUP(B27,minis,3,0)</f>
        <v>3820.09</v>
      </c>
      <c r="R27" s="30" t="n">
        <f aca="false">VLOOKUP(B27,pacms,10,0)</f>
        <v>6</v>
      </c>
      <c r="S27" s="30" t="n">
        <f aca="false">VLOOKUP(B27,pacams,10,0)</f>
        <v>1750</v>
      </c>
      <c r="T27" s="30" t="n">
        <f aca="false">VLOOKUP(B27,prems,39,0)</f>
        <v>6</v>
      </c>
      <c r="U27" s="30" t="n">
        <f aca="false">VLOOKUP(B27,preams,39,0)</f>
        <v>75.65</v>
      </c>
      <c r="V27" s="30"/>
      <c r="W27" s="30"/>
    </row>
    <row r="28" customFormat="false" ht="12.8" hidden="false" customHeight="false" outlineLevel="0" collapsed="false">
      <c r="A28" s="30" t="str">
        <f aca="false">LEFT(B28,7)</f>
        <v>2691485</v>
      </c>
      <c r="B28" s="30" t="s">
        <v>449</v>
      </c>
      <c r="C28" s="30" t="str">
        <f aca="false">VLOOKUP(A28,bsih,4,0)</f>
        <v>420590 Gaspar</v>
      </c>
      <c r="D28" s="30" t="n">
        <f aca="false">VLOOKUP(B28,Geralm,2,0)</f>
        <v>17</v>
      </c>
      <c r="E28" s="30" t="n">
        <f aca="false">VLOOKUP(B28,Geralm,3,0)</f>
        <v>9754.18</v>
      </c>
      <c r="F28" s="36" t="e">
        <f aca="false">D28-H28</f>
        <v>#N/A</v>
      </c>
      <c r="G28" s="37" t="e">
        <f aca="false">E28-I28</f>
        <v>#N/A</v>
      </c>
      <c r="H28" s="30" t="e">
        <f aca="false">VLOOKUP(B28,santa,2,0)</f>
        <v>#N/A</v>
      </c>
      <c r="I28" s="30" t="e">
        <f aca="false">VLOOKUP(B28,santa,3,0)</f>
        <v>#N/A</v>
      </c>
      <c r="J28" s="30" t="n">
        <f aca="false">VLOOKUP(B28,pacsc,14,0)</f>
        <v>17</v>
      </c>
      <c r="K28" s="30" t="n">
        <f aca="false">VLOOKUP(B28,pacasc,14,0)</f>
        <v>5000</v>
      </c>
      <c r="L28" s="38" t="n">
        <f aca="false">VLOOKUP(B28,presc,49,0)</f>
        <v>17</v>
      </c>
      <c r="M28" s="30" t="n">
        <f aca="false">VLOOKUP(B28,preasc,49,0)</f>
        <v>9207.93</v>
      </c>
      <c r="N28" s="30" t="n">
        <f aca="false">VLOOKUP(B28,Geralf,2,0)</f>
        <v>58</v>
      </c>
      <c r="O28" s="30" t="n">
        <f aca="false">VLOOKUP(B28,Geralf,3,0)</f>
        <v>38001.21</v>
      </c>
      <c r="P28" s="30" t="n">
        <f aca="false">VLOOKUP(B28,minis,2,0)</f>
        <v>54</v>
      </c>
      <c r="Q28" s="30" t="n">
        <f aca="false">VLOOKUP(B28,minis,3,0)</f>
        <v>35194.73</v>
      </c>
      <c r="R28" s="30" t="n">
        <f aca="false">VLOOKUP(B28,pacms,10,0)</f>
        <v>54</v>
      </c>
      <c r="S28" s="30" t="n">
        <f aca="false">VLOOKUP(B28,pacams,10,0)</f>
        <v>13750</v>
      </c>
      <c r="T28" s="30" t="n">
        <f aca="false">VLOOKUP(B28,prems,39,0)</f>
        <v>54</v>
      </c>
      <c r="U28" s="30" t="n">
        <f aca="false">VLOOKUP(B28,preams,39,0)</f>
        <v>3294.48</v>
      </c>
      <c r="V28" s="30"/>
      <c r="W28" s="30"/>
    </row>
    <row r="29" customFormat="false" ht="12.8" hidden="false" customHeight="false" outlineLevel="0" collapsed="false">
      <c r="A29" s="30" t="str">
        <f aca="false">LEFT(B29,7)</f>
        <v>2744937</v>
      </c>
      <c r="B29" s="30" t="s">
        <v>563</v>
      </c>
      <c r="C29" s="30" t="str">
        <f aca="false">VLOOKUP(A29,bsih,4,0)</f>
        <v>420820 Itajaí</v>
      </c>
      <c r="D29" s="30" t="n">
        <f aca="false">VLOOKUP(B29,Geralm,2,0)</f>
        <v>13</v>
      </c>
      <c r="E29" s="30" t="n">
        <f aca="false">VLOOKUP(B29,Geralm,3,0)</f>
        <v>9504.47</v>
      </c>
      <c r="F29" s="36" t="e">
        <f aca="false">D29-H29</f>
        <v>#N/A</v>
      </c>
      <c r="G29" s="37" t="e">
        <f aca="false">E29-I29</f>
        <v>#N/A</v>
      </c>
      <c r="H29" s="30" t="e">
        <f aca="false">VLOOKUP(B29,santa,2,0)</f>
        <v>#N/A</v>
      </c>
      <c r="I29" s="30" t="e">
        <f aca="false">VLOOKUP(B29,santa,3,0)</f>
        <v>#N/A</v>
      </c>
      <c r="J29" s="30" t="n">
        <f aca="false">VLOOKUP(B29,pacsc,14,0)</f>
        <v>13</v>
      </c>
      <c r="K29" s="30" t="n">
        <f aca="false">VLOOKUP(B29,pacasc,14,0)</f>
        <v>4450</v>
      </c>
      <c r="L29" s="38" t="n">
        <f aca="false">VLOOKUP(B29,presc,49,0)</f>
        <v>13</v>
      </c>
      <c r="M29" s="30" t="n">
        <f aca="false">VLOOKUP(B29,preasc,49,0)</f>
        <v>6000</v>
      </c>
      <c r="N29" s="30" t="n">
        <f aca="false">VLOOKUP(B29,Geralf,2,0)</f>
        <v>39</v>
      </c>
      <c r="O29" s="30" t="n">
        <f aca="false">VLOOKUP(B29,Geralf,3,0)</f>
        <v>41281.18</v>
      </c>
      <c r="P29" s="30" t="e">
        <f aca="false">VLOOKUP(B29,minis,2,0)</f>
        <v>#N/A</v>
      </c>
      <c r="Q29" s="30" t="e">
        <f aca="false">VLOOKUP(B29,minis,3,0)</f>
        <v>#N/A</v>
      </c>
      <c r="R29" s="30" t="e">
        <f aca="false">VLOOKUP(B29,pacms,10,0)</f>
        <v>#N/A</v>
      </c>
      <c r="S29" s="30" t="e">
        <f aca="false">VLOOKUP(B29,pacams,10,0)</f>
        <v>#N/A</v>
      </c>
      <c r="T29" s="30" t="e">
        <f aca="false">VLOOKUP(B29,prems,39,0)</f>
        <v>#N/A</v>
      </c>
      <c r="U29" s="30" t="e">
        <f aca="false">VLOOKUP(B29,preams,39,0)</f>
        <v>#N/A</v>
      </c>
      <c r="V29" s="30"/>
      <c r="W29" s="30"/>
    </row>
    <row r="30" customFormat="false" ht="12.8" hidden="false" customHeight="false" outlineLevel="0" collapsed="false">
      <c r="A30" s="30" t="str">
        <f aca="false">LEFT(B30,7)</f>
        <v>2758164</v>
      </c>
      <c r="B30" s="30" t="s">
        <v>488</v>
      </c>
      <c r="C30" s="30" t="str">
        <f aca="false">VLOOKUP(A30,bsih,4,0)</f>
        <v>420460 Criciúma</v>
      </c>
      <c r="D30" s="30" t="n">
        <f aca="false">VLOOKUP(B30,Geralm,2,0)</f>
        <v>16</v>
      </c>
      <c r="E30" s="30" t="n">
        <f aca="false">VLOOKUP(B30,Geralm,3,0)</f>
        <v>13229.81</v>
      </c>
      <c r="F30" s="36" t="n">
        <f aca="false">D30-H30</f>
        <v>13</v>
      </c>
      <c r="G30" s="37" t="n">
        <f aca="false">E30-I30</f>
        <v>8315.28</v>
      </c>
      <c r="H30" s="30" t="n">
        <f aca="false">VLOOKUP(B30,santa,2,0)</f>
        <v>3</v>
      </c>
      <c r="I30" s="30" t="n">
        <f aca="false">VLOOKUP(B30,santa,3,0)</f>
        <v>4914.53</v>
      </c>
      <c r="J30" s="30" t="n">
        <f aca="false">VLOOKUP(B30,pacsc,14,0)</f>
        <v>16</v>
      </c>
      <c r="K30" s="30" t="n">
        <f aca="false">VLOOKUP(B30,pacasc,14,0)</f>
        <v>5400</v>
      </c>
      <c r="L30" s="38" t="n">
        <f aca="false">VLOOKUP(B30,presc,49,0)</f>
        <v>16</v>
      </c>
      <c r="M30" s="30" t="n">
        <f aca="false">VLOOKUP(B30,preasc,49,0)</f>
        <v>8400</v>
      </c>
      <c r="N30" s="30" t="n">
        <f aca="false">VLOOKUP(B30,Geralf,2,0)</f>
        <v>12</v>
      </c>
      <c r="O30" s="30" t="n">
        <f aca="false">VLOOKUP(B30,Geralf,3,0)</f>
        <v>208200.23</v>
      </c>
      <c r="P30" s="30" t="e">
        <f aca="false">VLOOKUP(B30,minis,2,0)</f>
        <v>#N/A</v>
      </c>
      <c r="Q30" s="30" t="e">
        <f aca="false">VLOOKUP(B30,minis,3,0)</f>
        <v>#N/A</v>
      </c>
      <c r="R30" s="30" t="e">
        <f aca="false">VLOOKUP(B30,pacms,10,0)</f>
        <v>#N/A</v>
      </c>
      <c r="S30" s="30" t="e">
        <f aca="false">VLOOKUP(B30,pacams,10,0)</f>
        <v>#N/A</v>
      </c>
      <c r="T30" s="30" t="e">
        <f aca="false">VLOOKUP(B30,prems,39,0)</f>
        <v>#N/A</v>
      </c>
      <c r="U30" s="30" t="e">
        <f aca="false">VLOOKUP(B30,preams,39,0)</f>
        <v>#N/A</v>
      </c>
      <c r="V30" s="30"/>
      <c r="W30" s="30"/>
    </row>
    <row r="31" customFormat="false" ht="12.8" hidden="false" customHeight="false" outlineLevel="0" collapsed="false">
      <c r="A31" s="30" t="str">
        <f aca="false">LEFT(B31,7)</f>
        <v>2778831</v>
      </c>
      <c r="B31" s="30" t="s">
        <v>492</v>
      </c>
      <c r="C31" s="30" t="str">
        <f aca="false">VLOOKUP(A31,bsih,4,0)</f>
        <v>421150 Nova Trento</v>
      </c>
      <c r="D31" s="30" t="n">
        <f aca="false">VLOOKUP(B31,Geralm,2,0)</f>
        <v>1</v>
      </c>
      <c r="E31" s="30" t="n">
        <f aca="false">VLOOKUP(B31,Geralm,3,0)</f>
        <v>775.8</v>
      </c>
      <c r="F31" s="36" t="e">
        <f aca="false">D31-H31</f>
        <v>#N/A</v>
      </c>
      <c r="G31" s="37" t="e">
        <f aca="false">E31-I31</f>
        <v>#N/A</v>
      </c>
      <c r="H31" s="30" t="e">
        <f aca="false">VLOOKUP(B31,santa,2,0)</f>
        <v>#N/A</v>
      </c>
      <c r="I31" s="30" t="e">
        <f aca="false">VLOOKUP(B31,santa,3,0)</f>
        <v>#N/A</v>
      </c>
      <c r="J31" s="30" t="n">
        <f aca="false">VLOOKUP(B31,pacsc,14,0)</f>
        <v>1</v>
      </c>
      <c r="K31" s="30" t="n">
        <f aca="false">VLOOKUP(B31,pacasc,14,0)</f>
        <v>500</v>
      </c>
      <c r="L31" s="38" t="n">
        <f aca="false">VLOOKUP(B31,presc,49,0)</f>
        <v>1</v>
      </c>
      <c r="M31" s="30" t="n">
        <f aca="false">VLOOKUP(B31,preasc,49,0)</f>
        <v>1000</v>
      </c>
      <c r="N31" s="30" t="n">
        <f aca="false">VLOOKUP(B31,Geralf,2,0)</f>
        <v>17</v>
      </c>
      <c r="O31" s="30" t="n">
        <f aca="false">VLOOKUP(B31,Geralf,3,0)</f>
        <v>18873.07</v>
      </c>
      <c r="P31" s="30" t="e">
        <f aca="false">VLOOKUP(B31,minis,2,0)</f>
        <v>#N/A</v>
      </c>
      <c r="Q31" s="30" t="e">
        <f aca="false">VLOOKUP(B31,minis,3,0)</f>
        <v>#N/A</v>
      </c>
      <c r="R31" s="30" t="e">
        <f aca="false">VLOOKUP(B31,pacms,10,0)</f>
        <v>#N/A</v>
      </c>
      <c r="S31" s="30" t="e">
        <f aca="false">VLOOKUP(B31,pacams,10,0)</f>
        <v>#N/A</v>
      </c>
      <c r="T31" s="30" t="e">
        <f aca="false">VLOOKUP(B31,prems,39,0)</f>
        <v>#N/A</v>
      </c>
      <c r="U31" s="30" t="e">
        <f aca="false">VLOOKUP(B31,preams,39,0)</f>
        <v>#N/A</v>
      </c>
      <c r="V31" s="30"/>
      <c r="W31" s="30"/>
    </row>
    <row r="32" customFormat="false" ht="12.8" hidden="false" customHeight="false" outlineLevel="0" collapsed="false">
      <c r="A32" s="30" t="str">
        <f aca="false">LEFT(B32,7)</f>
        <v>6854729</v>
      </c>
      <c r="B32" s="30" t="s">
        <v>518</v>
      </c>
      <c r="C32" s="30" t="str">
        <f aca="false">VLOOKUP(A32,bsih,4,0)</f>
        <v>420200 Balneário Camboriú</v>
      </c>
      <c r="D32" s="30" t="n">
        <f aca="false">VLOOKUP(B32,Geralm,2,0)</f>
        <v>59</v>
      </c>
      <c r="E32" s="30" t="n">
        <f aca="false">VLOOKUP(B32,Geralm,3,0)</f>
        <v>32573.86</v>
      </c>
      <c r="F32" s="36" t="e">
        <f aca="false">D32-H32</f>
        <v>#N/A</v>
      </c>
      <c r="G32" s="37" t="e">
        <f aca="false">E32-I32</f>
        <v>#N/A</v>
      </c>
      <c r="H32" s="30" t="e">
        <f aca="false">VLOOKUP(B32,santa,2,0)</f>
        <v>#N/A</v>
      </c>
      <c r="I32" s="30" t="e">
        <f aca="false">VLOOKUP(B32,santa,3,0)</f>
        <v>#N/A</v>
      </c>
      <c r="J32" s="30" t="n">
        <f aca="false">VLOOKUP(B32,pacsc,14,0)</f>
        <v>59</v>
      </c>
      <c r="K32" s="30" t="n">
        <f aca="false">VLOOKUP(B32,pacasc,14,0)</f>
        <v>27850</v>
      </c>
      <c r="L32" s="38" t="n">
        <f aca="false">VLOOKUP(B32,presc,49,0)</f>
        <v>59</v>
      </c>
      <c r="M32" s="30" t="n">
        <f aca="false">VLOOKUP(B32,preasc,49,0)</f>
        <v>26797.07</v>
      </c>
      <c r="N32" s="30" t="n">
        <f aca="false">VLOOKUP(B32,Geralf,2,0)</f>
        <v>44</v>
      </c>
      <c r="O32" s="30" t="n">
        <f aca="false">VLOOKUP(B32,Geralf,3,0)</f>
        <v>24409.25</v>
      </c>
      <c r="P32" s="30" t="n">
        <f aca="false">VLOOKUP(B32,minis,2,0)</f>
        <v>30</v>
      </c>
      <c r="Q32" s="30" t="n">
        <f aca="false">VLOOKUP(B32,minis,3,0)</f>
        <v>12521.87</v>
      </c>
      <c r="R32" s="30" t="n">
        <f aca="false">VLOOKUP(B32,pacms,10,0)</f>
        <v>30</v>
      </c>
      <c r="S32" s="30" t="n">
        <f aca="false">VLOOKUP(B32,pacams,10,0)</f>
        <v>13350</v>
      </c>
      <c r="T32" s="30" t="n">
        <f aca="false">VLOOKUP(B32,prems,39,0)</f>
        <v>30</v>
      </c>
      <c r="U32" s="30" t="n">
        <f aca="false">VLOOKUP(B32,preams,39,0)</f>
        <v>9356.32</v>
      </c>
      <c r="V32" s="30"/>
      <c r="W32" s="30"/>
    </row>
    <row r="33" customFormat="false" ht="12.8" hidden="false" customHeight="false" outlineLevel="0" collapsed="false">
      <c r="A33" s="30" t="str">
        <f aca="false">LEFT(B33,7)</f>
        <v>7486596</v>
      </c>
      <c r="B33" s="30" t="s">
        <v>564</v>
      </c>
      <c r="C33" s="30" t="str">
        <f aca="false">VLOOKUP(A33,bsih,4,0)</f>
        <v>420230 Biguaçu</v>
      </c>
      <c r="D33" s="30" t="n">
        <f aca="false">VLOOKUP(B33,Geralm,2,0)</f>
        <v>2</v>
      </c>
      <c r="E33" s="30" t="n">
        <f aca="false">VLOOKUP(B33,Geralm,3,0)</f>
        <v>10060.72</v>
      </c>
      <c r="F33" s="36" t="n">
        <f aca="false">D33-H33</f>
        <v>0</v>
      </c>
      <c r="G33" s="37" t="n">
        <f aca="false">E33-I33</f>
        <v>0</v>
      </c>
      <c r="H33" s="30" t="n">
        <f aca="false">VLOOKUP(B33,santa,2,0)</f>
        <v>2</v>
      </c>
      <c r="I33" s="30" t="n">
        <f aca="false">VLOOKUP(B33,santa,3,0)</f>
        <v>10060.72</v>
      </c>
      <c r="J33" s="30" t="n">
        <f aca="false">VLOOKUP(B33,pacsc,14,0)</f>
        <v>2</v>
      </c>
      <c r="K33" s="30" t="n">
        <f aca="false">VLOOKUP(B33,pacasc,14,0)</f>
        <v>750</v>
      </c>
      <c r="L33" s="38" t="n">
        <f aca="false">VLOOKUP(B33,presc,49,0)</f>
        <v>2</v>
      </c>
      <c r="M33" s="30" t="n">
        <f aca="false">VLOOKUP(B33,preasc,49,0)</f>
        <v>1339.92</v>
      </c>
      <c r="N33" s="30" t="n">
        <f aca="false">VLOOKUP(B33,Geralf,2,0)</f>
        <v>171</v>
      </c>
      <c r="O33" s="30" t="n">
        <f aca="false">VLOOKUP(B33,Geralf,3,0)</f>
        <v>91828.78</v>
      </c>
      <c r="P33" s="30" t="n">
        <f aca="false">VLOOKUP(B33,minis,2,0)</f>
        <v>171</v>
      </c>
      <c r="Q33" s="30" t="n">
        <f aca="false">VLOOKUP(B33,minis,3,0)</f>
        <v>91828.78</v>
      </c>
      <c r="R33" s="30" t="n">
        <f aca="false">VLOOKUP(B33,pacms,10,0)</f>
        <v>171</v>
      </c>
      <c r="S33" s="30" t="n">
        <f aca="false">VLOOKUP(B33,pacams,10,0)</f>
        <v>51850</v>
      </c>
      <c r="T33" s="30" t="n">
        <f aca="false">VLOOKUP(B33,prems,39,0)</f>
        <v>171</v>
      </c>
      <c r="U33" s="30" t="n">
        <f aca="false">VLOOKUP(B33,preams,39,0)</f>
        <v>17350.53</v>
      </c>
      <c r="V33" s="30"/>
      <c r="W33" s="30"/>
    </row>
    <row r="34" customFormat="false" ht="12.8" hidden="false" customHeight="false" outlineLevel="0" collapsed="false">
      <c r="A34" s="30" t="str">
        <f aca="false">LEFT(B34,7)</f>
        <v>7847777</v>
      </c>
      <c r="B34" s="30" t="s">
        <v>565</v>
      </c>
      <c r="C34" s="30" t="str">
        <f aca="false">VLOOKUP(A34,bsih,4,0)</f>
        <v>421060 Massaranduba</v>
      </c>
      <c r="D34" s="30" t="n">
        <f aca="false">VLOOKUP(B34,Geralm,2,0)</f>
        <v>16</v>
      </c>
      <c r="E34" s="30" t="n">
        <f aca="false">VLOOKUP(B34,Geralm,3,0)</f>
        <v>8796.49</v>
      </c>
      <c r="F34" s="36" t="e">
        <f aca="false">D34-H34</f>
        <v>#N/A</v>
      </c>
      <c r="G34" s="37" t="e">
        <f aca="false">E34-I34</f>
        <v>#N/A</v>
      </c>
      <c r="H34" s="30" t="e">
        <f aca="false">VLOOKUP(B34,santa,2,0)</f>
        <v>#N/A</v>
      </c>
      <c r="I34" s="30" t="e">
        <f aca="false">VLOOKUP(B34,santa,3,0)</f>
        <v>#N/A</v>
      </c>
      <c r="J34" s="30" t="n">
        <f aca="false">VLOOKUP(B34,pacsc,14,0)</f>
        <v>16</v>
      </c>
      <c r="K34" s="30" t="n">
        <f aca="false">VLOOKUP(B34,pacasc,14,0)</f>
        <v>4350</v>
      </c>
      <c r="L34" s="38" t="n">
        <f aca="false">VLOOKUP(B34,presc,49,0)</f>
        <v>16</v>
      </c>
      <c r="M34" s="30" t="n">
        <f aca="false">VLOOKUP(B34,preasc,49,0)</f>
        <v>10112.4</v>
      </c>
      <c r="N34" s="30" t="n">
        <f aca="false">VLOOKUP(B34,Geralf,2,0)</f>
        <v>4</v>
      </c>
      <c r="O34" s="30" t="n">
        <f aca="false">VLOOKUP(B34,Geralf,3,0)</f>
        <v>16333.58</v>
      </c>
      <c r="P34" s="30" t="e">
        <f aca="false">VLOOKUP(B34,minis,2,0)</f>
        <v>#N/A</v>
      </c>
      <c r="Q34" s="30" t="e">
        <f aca="false">VLOOKUP(B34,minis,3,0)</f>
        <v>#N/A</v>
      </c>
      <c r="R34" s="30" t="e">
        <f aca="false">VLOOKUP(B34,pacms,10,0)</f>
        <v>#N/A</v>
      </c>
      <c r="S34" s="30" t="e">
        <f aca="false">VLOOKUP(B34,pacams,10,0)</f>
        <v>#N/A</v>
      </c>
      <c r="T34" s="30" t="e">
        <f aca="false">VLOOKUP(B34,prems,39,0)</f>
        <v>#N/A</v>
      </c>
      <c r="U34" s="30" t="e">
        <f aca="false">VLOOKUP(B34,preams,39,0)</f>
        <v>#N/A</v>
      </c>
      <c r="V34" s="30"/>
      <c r="W34" s="30"/>
    </row>
    <row r="35" customFormat="false" ht="12.8" hidden="false" customHeight="false" outlineLevel="0" collapsed="false">
      <c r="A35" s="30" t="str">
        <f aca="false">LEFT(B35,7)</f>
        <v>9175849</v>
      </c>
      <c r="B35" s="30" t="s">
        <v>552</v>
      </c>
      <c r="C35" s="30" t="str">
        <f aca="false">VLOOKUP(A35,bsih,4,0)</f>
        <v>420910 Joinville</v>
      </c>
      <c r="D35" s="30" t="n">
        <f aca="false">VLOOKUP(B35,Geralm,2,0)</f>
        <v>6</v>
      </c>
      <c r="E35" s="30" t="n">
        <f aca="false">VLOOKUP(B35,Geralm,3,0)</f>
        <v>27692.32</v>
      </c>
      <c r="F35" s="36" t="n">
        <f aca="false">D35-H35</f>
        <v>0</v>
      </c>
      <c r="G35" s="37" t="n">
        <f aca="false">E35-I35</f>
        <v>0</v>
      </c>
      <c r="H35" s="30" t="n">
        <f aca="false">VLOOKUP(B35,santa,2,0)</f>
        <v>6</v>
      </c>
      <c r="I35" s="30" t="n">
        <f aca="false">VLOOKUP(B35,santa,3,0)</f>
        <v>27692.32</v>
      </c>
      <c r="J35" s="30" t="n">
        <f aca="false">VLOOKUP(B35,pacsc,14,0)</f>
        <v>6</v>
      </c>
      <c r="K35" s="30" t="n">
        <f aca="false">VLOOKUP(B35,pacasc,14,0)</f>
        <v>900</v>
      </c>
      <c r="L35" s="38" t="n">
        <f aca="false">VLOOKUP(B35,presc,49,0)</f>
        <v>6</v>
      </c>
      <c r="M35" s="30" t="n">
        <f aca="false">VLOOKUP(B35,preasc,49,0)</f>
        <v>19338.22</v>
      </c>
      <c r="N35" s="30" t="e">
        <f aca="false">VLOOKUP(B35,Geralf,2,0)</f>
        <v>#N/A</v>
      </c>
      <c r="O35" s="30" t="e">
        <f aca="false">VLOOKUP(B35,Geralf,3,0)</f>
        <v>#N/A</v>
      </c>
      <c r="P35" s="30" t="e">
        <f aca="false">VLOOKUP(B35,minis,2,0)</f>
        <v>#N/A</v>
      </c>
      <c r="Q35" s="30" t="e">
        <f aca="false">VLOOKUP(B35,minis,3,0)</f>
        <v>#N/A</v>
      </c>
      <c r="R35" s="30" t="e">
        <f aca="false">VLOOKUP(B35,pacms,10,0)</f>
        <v>#N/A</v>
      </c>
      <c r="S35" s="30" t="e">
        <f aca="false">VLOOKUP(B35,pacams,10,0)</f>
        <v>#N/A</v>
      </c>
      <c r="T35" s="30" t="e">
        <f aca="false">VLOOKUP(B35,prems,39,0)</f>
        <v>#N/A</v>
      </c>
      <c r="U35" s="30" t="e">
        <f aca="false">VLOOKUP(B35,preams,39,0)</f>
        <v>#N/A</v>
      </c>
      <c r="V35" s="30"/>
      <c r="W35" s="30"/>
    </row>
    <row r="36" customFormat="false" ht="12.8" hidden="false" customHeight="false" outlineLevel="0" collapsed="false">
      <c r="A36" s="30" t="str">
        <f aca="false">LEFT(B36,7)</f>
        <v>2379627</v>
      </c>
      <c r="B36" s="30" t="s">
        <v>176</v>
      </c>
      <c r="C36" s="30" t="str">
        <f aca="false">VLOOKUP(A36,bsih,4,0)</f>
        <v>421480 Rio do Sul</v>
      </c>
      <c r="D36" s="30" t="e">
        <f aca="false">VLOOKUP(B36,Geralm,2,0)</f>
        <v>#N/A</v>
      </c>
      <c r="E36" s="30" t="e">
        <f aca="false">VLOOKUP(B36,Geralm,3,0)</f>
        <v>#N/A</v>
      </c>
      <c r="F36" s="36" t="e">
        <f aca="false">D36-H36</f>
        <v>#N/A</v>
      </c>
      <c r="G36" s="37" t="e">
        <f aca="false">E36-I36</f>
        <v>#N/A</v>
      </c>
      <c r="H36" s="30" t="e">
        <f aca="false">VLOOKUP(B36,santa,2,0)</f>
        <v>#N/A</v>
      </c>
      <c r="I36" s="30" t="e">
        <f aca="false">VLOOKUP(B36,santa,3,0)</f>
        <v>#N/A</v>
      </c>
      <c r="J36" s="30" t="e">
        <f aca="false">VLOOKUP(B36,pacsc,14,0)</f>
        <v>#N/A</v>
      </c>
      <c r="K36" s="30" t="e">
        <f aca="false">VLOOKUP(B36,pacasc,14,0)</f>
        <v>#N/A</v>
      </c>
      <c r="L36" s="38" t="e">
        <f aca="false">VLOOKUP(B36,presc,49,0)</f>
        <v>#N/A</v>
      </c>
      <c r="M36" s="30" t="e">
        <f aca="false">VLOOKUP(B36,preasc,49,0)</f>
        <v>#N/A</v>
      </c>
      <c r="N36" s="30" t="n">
        <f aca="false">VLOOKUP(B36,Geralf,2,0)</f>
        <v>35</v>
      </c>
      <c r="O36" s="30" t="n">
        <f aca="false">VLOOKUP(B36,Geralf,3,0)</f>
        <v>26404.64</v>
      </c>
      <c r="P36" s="30" t="n">
        <f aca="false">VLOOKUP(B36,minis,2,0)</f>
        <v>15</v>
      </c>
      <c r="Q36" s="30" t="n">
        <f aca="false">VLOOKUP(B36,minis,3,0)</f>
        <v>14672.18</v>
      </c>
      <c r="R36" s="30" t="n">
        <f aca="false">VLOOKUP(B36,pacms,10,0)</f>
        <v>15</v>
      </c>
      <c r="S36" s="30" t="n">
        <f aca="false">VLOOKUP(B36,pacams,10,0)</f>
        <v>4200</v>
      </c>
      <c r="T36" s="30" t="n">
        <f aca="false">VLOOKUP(B36,prems,39,0)</f>
        <v>15</v>
      </c>
      <c r="U36" s="30" t="n">
        <f aca="false">VLOOKUP(B36,preams,39,0)</f>
        <v>3021.9</v>
      </c>
      <c r="V36" s="30"/>
      <c r="W36" s="30"/>
    </row>
    <row r="37" customFormat="false" ht="12.8" hidden="false" customHeight="false" outlineLevel="0" collapsed="false">
      <c r="A37" s="30" t="str">
        <f aca="false">LEFT(B37,7)</f>
        <v>2419653</v>
      </c>
      <c r="B37" s="30" t="s">
        <v>235</v>
      </c>
      <c r="C37" s="30" t="str">
        <f aca="false">VLOOKUP(A37,bsih,4,0)</f>
        <v>421900 Urussanga</v>
      </c>
      <c r="D37" s="30" t="e">
        <f aca="false">VLOOKUP(B37,Geralm,2,0)</f>
        <v>#N/A</v>
      </c>
      <c r="E37" s="30" t="e">
        <f aca="false">VLOOKUP(B37,Geralm,3,0)</f>
        <v>#N/A</v>
      </c>
      <c r="F37" s="36" t="e">
        <f aca="false">D37-H37</f>
        <v>#N/A</v>
      </c>
      <c r="G37" s="37" t="e">
        <f aca="false">E37-I37</f>
        <v>#N/A</v>
      </c>
      <c r="H37" s="30" t="e">
        <f aca="false">VLOOKUP(B37,santa,2,0)</f>
        <v>#N/A</v>
      </c>
      <c r="I37" s="30" t="e">
        <f aca="false">VLOOKUP(B37,santa,3,0)</f>
        <v>#N/A</v>
      </c>
      <c r="J37" s="30" t="e">
        <f aca="false">VLOOKUP(B37,pacsc,14,0)</f>
        <v>#N/A</v>
      </c>
      <c r="K37" s="30" t="e">
        <f aca="false">VLOOKUP(B37,pacasc,14,0)</f>
        <v>#N/A</v>
      </c>
      <c r="L37" s="38" t="e">
        <f aca="false">VLOOKUP(B37,presc,49,0)</f>
        <v>#N/A</v>
      </c>
      <c r="M37" s="30" t="e">
        <f aca="false">VLOOKUP(B37,preasc,49,0)</f>
        <v>#N/A</v>
      </c>
      <c r="N37" s="30" t="n">
        <f aca="false">VLOOKUP(B37,Geralf,2,0)</f>
        <v>31</v>
      </c>
      <c r="O37" s="30" t="n">
        <f aca="false">VLOOKUP(B37,Geralf,3,0)</f>
        <v>21049.41</v>
      </c>
      <c r="P37" s="30" t="n">
        <f aca="false">VLOOKUP(B37,minis,2,0)</f>
        <v>31</v>
      </c>
      <c r="Q37" s="30" t="n">
        <f aca="false">VLOOKUP(B37,minis,3,0)</f>
        <v>21049.41</v>
      </c>
      <c r="R37" s="30" t="n">
        <f aca="false">VLOOKUP(B37,pacms,10,0)</f>
        <v>31</v>
      </c>
      <c r="S37" s="30" t="n">
        <f aca="false">VLOOKUP(B37,pacams,10,0)</f>
        <v>12400</v>
      </c>
      <c r="T37" s="30" t="n">
        <f aca="false">VLOOKUP(B37,prems,39,0)</f>
        <v>31</v>
      </c>
      <c r="U37" s="30" t="n">
        <f aca="false">VLOOKUP(B37,preams,39,0)</f>
        <v>9799.14</v>
      </c>
      <c r="V37" s="30"/>
      <c r="W37" s="30"/>
    </row>
    <row r="38" customFormat="false" ht="12.8" hidden="false" customHeight="false" outlineLevel="0" collapsed="false">
      <c r="A38" s="30" t="str">
        <f aca="false">LEFT(B38,7)</f>
        <v>2521695</v>
      </c>
      <c r="B38" s="30" t="s">
        <v>279</v>
      </c>
      <c r="C38" s="30" t="str">
        <f aca="false">VLOOKUP(A38,bsih,4,0)</f>
        <v>421500 Rio Negrinho</v>
      </c>
      <c r="D38" s="30" t="e">
        <f aca="false">VLOOKUP(B38,Geralm,2,0)</f>
        <v>#N/A</v>
      </c>
      <c r="E38" s="30" t="e">
        <f aca="false">VLOOKUP(B38,Geralm,3,0)</f>
        <v>#N/A</v>
      </c>
      <c r="F38" s="36" t="e">
        <f aca="false">D38-H38</f>
        <v>#N/A</v>
      </c>
      <c r="G38" s="37" t="e">
        <f aca="false">E38-I38</f>
        <v>#N/A</v>
      </c>
      <c r="H38" s="30" t="e">
        <f aca="false">VLOOKUP(B38,santa,2,0)</f>
        <v>#N/A</v>
      </c>
      <c r="I38" s="30" t="e">
        <f aca="false">VLOOKUP(B38,santa,3,0)</f>
        <v>#N/A</v>
      </c>
      <c r="J38" s="30" t="e">
        <f aca="false">VLOOKUP(B38,pacsc,14,0)</f>
        <v>#N/A</v>
      </c>
      <c r="K38" s="30" t="e">
        <f aca="false">VLOOKUP(B38,pacasc,14,0)</f>
        <v>#N/A</v>
      </c>
      <c r="L38" s="38" t="e">
        <f aca="false">VLOOKUP(B38,presc,49,0)</f>
        <v>#N/A</v>
      </c>
      <c r="M38" s="30" t="e">
        <f aca="false">VLOOKUP(B38,preasc,49,0)</f>
        <v>#N/A</v>
      </c>
      <c r="N38" s="30" t="n">
        <f aca="false">VLOOKUP(B38,Geralf,2,0)</f>
        <v>106</v>
      </c>
      <c r="O38" s="30" t="n">
        <f aca="false">VLOOKUP(B38,Geralf,3,0)</f>
        <v>127194.65</v>
      </c>
      <c r="P38" s="30" t="n">
        <f aca="false">VLOOKUP(B38,minis,2,0)</f>
        <v>9</v>
      </c>
      <c r="Q38" s="30" t="n">
        <f aca="false">VLOOKUP(B38,minis,3,0)</f>
        <v>58225.29</v>
      </c>
      <c r="R38" s="30" t="n">
        <f aca="false">VLOOKUP(B38,pacms,10,0)</f>
        <v>9</v>
      </c>
      <c r="S38" s="30" t="n">
        <f aca="false">VLOOKUP(B38,pacams,10,0)</f>
        <v>4500</v>
      </c>
      <c r="T38" s="30" t="n">
        <f aca="false">VLOOKUP(B38,prems,39,0)</f>
        <v>9</v>
      </c>
      <c r="U38" s="30" t="n">
        <f aca="false">VLOOKUP(B38,preams,39,0)</f>
        <v>0</v>
      </c>
      <c r="V38" s="30"/>
      <c r="W38" s="30"/>
    </row>
    <row r="39" customFormat="false" ht="12.8" hidden="false" customHeight="false" outlineLevel="0" collapsed="false">
      <c r="A39" s="30" t="str">
        <f aca="false">LEFT(B39,7)</f>
        <v>2538342</v>
      </c>
      <c r="B39" s="30" t="s">
        <v>329</v>
      </c>
      <c r="C39" s="30" t="str">
        <f aca="false">VLOOKUP(A39,bsih,4,0)</f>
        <v>421420 Quilombo</v>
      </c>
      <c r="D39" s="30" t="e">
        <f aca="false">VLOOKUP(B39,Geralm,2,0)</f>
        <v>#N/A</v>
      </c>
      <c r="E39" s="30" t="e">
        <f aca="false">VLOOKUP(B39,Geralm,3,0)</f>
        <v>#N/A</v>
      </c>
      <c r="F39" s="36" t="e">
        <f aca="false">D39-H39</f>
        <v>#N/A</v>
      </c>
      <c r="G39" s="37" t="e">
        <f aca="false">E39-I39</f>
        <v>#N/A</v>
      </c>
      <c r="H39" s="30" t="e">
        <f aca="false">VLOOKUP(B39,santa,2,0)</f>
        <v>#N/A</v>
      </c>
      <c r="I39" s="30" t="e">
        <f aca="false">VLOOKUP(B39,santa,3,0)</f>
        <v>#N/A</v>
      </c>
      <c r="J39" s="30" t="e">
        <f aca="false">VLOOKUP(B39,pacsc,14,0)</f>
        <v>#N/A</v>
      </c>
      <c r="K39" s="30" t="e">
        <f aca="false">VLOOKUP(B39,pacasc,14,0)</f>
        <v>#N/A</v>
      </c>
      <c r="L39" s="38" t="e">
        <f aca="false">VLOOKUP(B39,presc,49,0)</f>
        <v>#N/A</v>
      </c>
      <c r="M39" s="30" t="e">
        <f aca="false">VLOOKUP(B39,preasc,49,0)</f>
        <v>#N/A</v>
      </c>
      <c r="N39" s="30" t="n">
        <f aca="false">VLOOKUP(B39,Geralf,2,0)</f>
        <v>7</v>
      </c>
      <c r="O39" s="30" t="n">
        <f aca="false">VLOOKUP(B39,Geralf,3,0)</f>
        <v>4455.31</v>
      </c>
      <c r="P39" s="30" t="n">
        <f aca="false">VLOOKUP(B39,minis,2,0)</f>
        <v>5</v>
      </c>
      <c r="Q39" s="30" t="n">
        <f aca="false">VLOOKUP(B39,minis,3,0)</f>
        <v>3200.36</v>
      </c>
      <c r="R39" s="30" t="n">
        <f aca="false">VLOOKUP(B39,pacms,10,0)</f>
        <v>5</v>
      </c>
      <c r="S39" s="30" t="n">
        <f aca="false">VLOOKUP(B39,pacams,10,0)</f>
        <v>1300</v>
      </c>
      <c r="T39" s="30" t="n">
        <f aca="false">VLOOKUP(B39,prems,39,0)</f>
        <v>5</v>
      </c>
      <c r="U39" s="30" t="n">
        <f aca="false">VLOOKUP(B39,preams,39,0)</f>
        <v>126.14</v>
      </c>
      <c r="V39" s="30"/>
      <c r="W39" s="30"/>
    </row>
    <row r="40" customFormat="false" ht="12.8" hidden="false" customHeight="false" outlineLevel="0" collapsed="false">
      <c r="A40" s="30" t="str">
        <f aca="false">LEFT(B40,7)</f>
        <v>2662914</v>
      </c>
      <c r="B40" s="30" t="s">
        <v>626</v>
      </c>
      <c r="C40" s="30" t="str">
        <f aca="false">VLOOKUP(A40,bsih,4,0)</f>
        <v>420930 Lages</v>
      </c>
      <c r="D40" s="30" t="e">
        <f aca="false">VLOOKUP(B40,Geralm,2,0)</f>
        <v>#N/A</v>
      </c>
      <c r="E40" s="30" t="e">
        <f aca="false">VLOOKUP(B40,Geralm,3,0)</f>
        <v>#N/A</v>
      </c>
      <c r="F40" s="36" t="e">
        <f aca="false">D40-H40</f>
        <v>#N/A</v>
      </c>
      <c r="G40" s="37" t="e">
        <f aca="false">E40-I40</f>
        <v>#N/A</v>
      </c>
      <c r="H40" s="30" t="e">
        <f aca="false">VLOOKUP(B40,santa,2,0)</f>
        <v>#N/A</v>
      </c>
      <c r="I40" s="30" t="e">
        <f aca="false">VLOOKUP(B40,santa,3,0)</f>
        <v>#N/A</v>
      </c>
      <c r="J40" s="30" t="e">
        <f aca="false">VLOOKUP(B40,pacsc,14,0)</f>
        <v>#N/A</v>
      </c>
      <c r="K40" s="30" t="e">
        <f aca="false">VLOOKUP(B40,pacasc,14,0)</f>
        <v>#N/A</v>
      </c>
      <c r="L40" s="38" t="e">
        <f aca="false">VLOOKUP(B40,presc,49,0)</f>
        <v>#N/A</v>
      </c>
      <c r="M40" s="30" t="e">
        <f aca="false">VLOOKUP(B40,preasc,49,0)</f>
        <v>#N/A</v>
      </c>
      <c r="N40" s="30" t="n">
        <f aca="false">VLOOKUP(B40,Geralf,2,0)</f>
        <v>24</v>
      </c>
      <c r="O40" s="30" t="n">
        <f aca="false">VLOOKUP(B40,Geralf,3,0)</f>
        <v>13041.66</v>
      </c>
      <c r="P40" s="30" t="n">
        <f aca="false">VLOOKUP(B40,minis,2,0)</f>
        <v>14</v>
      </c>
      <c r="Q40" s="30" t="n">
        <f aca="false">VLOOKUP(B40,minis,3,0)</f>
        <v>7729.48</v>
      </c>
      <c r="R40" s="30" t="n">
        <f aca="false">VLOOKUP(B40,pacms,10,0)</f>
        <v>14</v>
      </c>
      <c r="S40" s="30" t="n">
        <f aca="false">VLOOKUP(B40,pacams,10,0)</f>
        <v>4350</v>
      </c>
      <c r="T40" s="30" t="n">
        <f aca="false">VLOOKUP(B40,prems,39,0)</f>
        <v>14</v>
      </c>
      <c r="U40" s="30" t="n">
        <f aca="false">VLOOKUP(B40,preams,39,0)</f>
        <v>2250.14</v>
      </c>
      <c r="V40" s="30"/>
      <c r="W40" s="30"/>
    </row>
    <row r="41" customFormat="false" ht="12.8" hidden="false" customHeight="false" outlineLevel="0" collapsed="false">
      <c r="A41" s="30" t="str">
        <f aca="false">LEFT(B41,7)</f>
        <v>7286082</v>
      </c>
      <c r="B41" s="30" t="s">
        <v>527</v>
      </c>
      <c r="C41" s="30" t="str">
        <f aca="false">VLOOKUP(A41,bsih,4,0)</f>
        <v>420420 Chapecó</v>
      </c>
      <c r="D41" s="30" t="e">
        <f aca="false">VLOOKUP(B41,Geralm,2,0)</f>
        <v>#N/A</v>
      </c>
      <c r="E41" s="30" t="e">
        <f aca="false">VLOOKUP(B41,Geralm,3,0)</f>
        <v>#N/A</v>
      </c>
      <c r="F41" s="36" t="e">
        <f aca="false">D41-H41</f>
        <v>#N/A</v>
      </c>
      <c r="G41" s="37" t="e">
        <f aca="false">E41-I41</f>
        <v>#N/A</v>
      </c>
      <c r="H41" s="30" t="e">
        <f aca="false">VLOOKUP(B41,santa,2,0)</f>
        <v>#N/A</v>
      </c>
      <c r="I41" s="30" t="e">
        <f aca="false">VLOOKUP(B41,santa,3,0)</f>
        <v>#N/A</v>
      </c>
      <c r="J41" s="30" t="e">
        <f aca="false">VLOOKUP(B41,pacsc,14,0)</f>
        <v>#N/A</v>
      </c>
      <c r="K41" s="30" t="e">
        <f aca="false">VLOOKUP(B41,pacasc,14,0)</f>
        <v>#N/A</v>
      </c>
      <c r="L41" s="38" t="e">
        <f aca="false">VLOOKUP(B41,presc,49,0)</f>
        <v>#N/A</v>
      </c>
      <c r="M41" s="30" t="e">
        <f aca="false">VLOOKUP(B41,preasc,49,0)</f>
        <v>#N/A</v>
      </c>
      <c r="N41" s="30" t="n">
        <f aca="false">VLOOKUP(B41,Geralf,2,0)</f>
        <v>20</v>
      </c>
      <c r="O41" s="30" t="n">
        <f aca="false">VLOOKUP(B41,Geralf,3,0)</f>
        <v>23856.38</v>
      </c>
      <c r="P41" s="30" t="n">
        <f aca="false">VLOOKUP(B41,minis,2,0)</f>
        <v>8</v>
      </c>
      <c r="Q41" s="30" t="n">
        <f aca="false">VLOOKUP(B41,minis,3,0)</f>
        <v>9385.58</v>
      </c>
      <c r="R41" s="30" t="n">
        <f aca="false">VLOOKUP(B41,pacms,10,0)</f>
        <v>8</v>
      </c>
      <c r="S41" s="30" t="n">
        <f aca="false">VLOOKUP(B41,pacams,10,0)</f>
        <v>2100</v>
      </c>
      <c r="T41" s="30" t="n">
        <f aca="false">VLOOKUP(B41,prems,39,0)</f>
        <v>8</v>
      </c>
      <c r="U41" s="30" t="n">
        <f aca="false">VLOOKUP(B41,preams,39,0)</f>
        <v>985.02</v>
      </c>
      <c r="V41" s="30"/>
      <c r="W41" s="30"/>
    </row>
  </sheetData>
  <autoFilter ref="B2:U41"/>
  <mergeCells count="10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48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B6" activeCellId="0" sqref="B6"/>
    </sheetView>
  </sheetViews>
  <sheetFormatPr defaultColWidth="12.12109375" defaultRowHeight="12.8" zeroHeight="false" outlineLevelRow="0" outlineLevelCol="0"/>
  <cols>
    <col collapsed="false" customWidth="true" hidden="false" outlineLevel="0" max="1" min="1" style="0" width="1.39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18" width="8.47"/>
    <col collapsed="false" customWidth="true" hidden="false" outlineLevel="0" max="5" min="5" style="39" width="14.86"/>
    <col collapsed="false" customWidth="true" hidden="false" outlineLevel="0" max="6" min="6" style="18" width="8.47"/>
    <col collapsed="false" customWidth="true" hidden="false" outlineLevel="0" max="7" min="7" style="19" width="14.86"/>
    <col collapsed="false" customWidth="true" hidden="false" outlineLevel="0" max="8" min="8" style="18" width="8.47"/>
    <col collapsed="false" customWidth="true" hidden="false" outlineLevel="0" max="9" min="9" style="39" width="14.86"/>
    <col collapsed="false" customWidth="true" hidden="false" outlineLevel="0" max="10" min="10" style="18" width="8.47"/>
    <col collapsed="false" customWidth="true" hidden="false" outlineLevel="0" max="11" min="11" style="39" width="14.86"/>
    <col collapsed="false" customWidth="true" hidden="false" outlineLevel="0" max="12" min="12" style="18" width="8.47"/>
    <col collapsed="false" customWidth="true" hidden="false" outlineLevel="0" max="13" min="13" style="39" width="14.86"/>
    <col collapsed="false" customWidth="true" hidden="false" outlineLevel="0" max="14" min="14" style="18" width="10.97"/>
    <col collapsed="false" customWidth="true" hidden="false" outlineLevel="0" max="15" min="15" style="39" width="14.86"/>
    <col collapsed="false" customWidth="true" hidden="false" outlineLevel="0" max="16" min="16" style="18" width="8.47"/>
    <col collapsed="false" customWidth="true" hidden="false" outlineLevel="0" max="17" min="17" style="39" width="14.86"/>
    <col collapsed="false" customWidth="true" hidden="false" outlineLevel="0" max="18" min="18" style="18" width="8.47"/>
    <col collapsed="false" customWidth="true" hidden="false" outlineLevel="0" max="19" min="19" style="39" width="14.86"/>
    <col collapsed="false" customWidth="true" hidden="false" outlineLevel="0" max="20" min="20" style="18" width="8.47"/>
    <col collapsed="false" customWidth="true" hidden="false" outlineLevel="0" max="21" min="21" style="39" width="14.86"/>
    <col collapsed="false" customWidth="true" hidden="false" outlineLevel="0" max="22" min="22" style="18" width="8.47"/>
    <col collapsed="false" customWidth="true" hidden="false" outlineLevel="0" max="23" min="23" style="39" width="15.84"/>
  </cols>
  <sheetData>
    <row r="1" customFormat="false" ht="12.8" hidden="false" customHeight="false" outlineLevel="0" collapsed="false">
      <c r="B1" s="40" t="s">
        <v>678</v>
      </c>
      <c r="D1" s="41"/>
      <c r="F1" s="41"/>
      <c r="G1" s="39"/>
      <c r="H1" s="41"/>
      <c r="J1" s="42"/>
      <c r="L1" s="42"/>
      <c r="N1" s="42"/>
      <c r="O1" s="19"/>
      <c r="Q1" s="19"/>
      <c r="S1" s="19"/>
      <c r="U1" s="19"/>
      <c r="W1" s="19"/>
    </row>
    <row r="2" customFormat="false" ht="12.8" hidden="false" customHeight="false" outlineLevel="0" collapsed="false">
      <c r="B2" s="40" t="s">
        <v>679</v>
      </c>
      <c r="D2" s="41"/>
      <c r="F2" s="41"/>
      <c r="G2" s="39"/>
      <c r="H2" s="41"/>
      <c r="J2" s="42"/>
      <c r="L2" s="42"/>
      <c r="N2" s="42"/>
      <c r="O2" s="19"/>
      <c r="Q2" s="19"/>
      <c r="S2" s="19"/>
      <c r="U2" s="19"/>
      <c r="W2" s="19"/>
    </row>
    <row r="3" customFormat="false" ht="12.8" hidden="false" customHeight="false" outlineLevel="0" collapsed="false">
      <c r="B3" s="40" t="s">
        <v>680</v>
      </c>
      <c r="D3" s="41"/>
      <c r="F3" s="41"/>
      <c r="G3" s="39"/>
      <c r="H3" s="41"/>
      <c r="J3" s="42"/>
      <c r="L3" s="42"/>
      <c r="N3" s="42"/>
      <c r="O3" s="19"/>
      <c r="Q3" s="19"/>
      <c r="S3" s="19"/>
      <c r="U3" s="19"/>
      <c r="W3" s="19"/>
    </row>
    <row r="4" customFormat="false" ht="12.8" hidden="false" customHeight="false" outlineLevel="0" collapsed="false">
      <c r="B4" s="40" t="s">
        <v>681</v>
      </c>
      <c r="D4" s="41"/>
      <c r="F4" s="41"/>
      <c r="G4" s="39"/>
      <c r="H4" s="41"/>
      <c r="J4" s="42"/>
      <c r="L4" s="42"/>
      <c r="N4" s="42"/>
      <c r="O4" s="19"/>
      <c r="Q4" s="19"/>
      <c r="S4" s="19"/>
      <c r="U4" s="19"/>
      <c r="W4" s="19"/>
    </row>
    <row r="5" customFormat="false" ht="12.8" hidden="false" customHeight="false" outlineLevel="0" collapsed="false">
      <c r="B5" s="40"/>
      <c r="D5" s="41"/>
      <c r="F5" s="41"/>
      <c r="G5" s="39"/>
      <c r="H5" s="41"/>
      <c r="J5" s="42"/>
      <c r="L5" s="42"/>
      <c r="N5" s="42"/>
      <c r="O5" s="19"/>
      <c r="Q5" s="19"/>
      <c r="S5" s="19"/>
      <c r="U5" s="19"/>
      <c r="W5" s="19"/>
    </row>
    <row r="6" customFormat="false" ht="12.8" hidden="false" customHeight="false" outlineLevel="0" collapsed="false">
      <c r="B6" s="43" t="s">
        <v>682</v>
      </c>
      <c r="C6" s="43" t="s">
        <v>675</v>
      </c>
      <c r="D6" s="43" t="s">
        <v>666</v>
      </c>
      <c r="E6" s="43"/>
      <c r="F6" s="43" t="s">
        <v>667</v>
      </c>
      <c r="G6" s="43"/>
      <c r="H6" s="43" t="s">
        <v>668</v>
      </c>
      <c r="I6" s="43"/>
      <c r="J6" s="43" t="s">
        <v>669</v>
      </c>
      <c r="K6" s="43"/>
      <c r="L6" s="43" t="s">
        <v>670</v>
      </c>
      <c r="M6" s="43"/>
      <c r="N6" s="43" t="s">
        <v>671</v>
      </c>
      <c r="O6" s="43"/>
      <c r="P6" s="43" t="s">
        <v>672</v>
      </c>
      <c r="Q6" s="43"/>
      <c r="R6" s="43" t="s">
        <v>673</v>
      </c>
      <c r="S6" s="43"/>
      <c r="T6" s="43" t="s">
        <v>674</v>
      </c>
      <c r="U6" s="43"/>
      <c r="V6" s="43"/>
      <c r="W6" s="43"/>
    </row>
    <row r="7" customFormat="false" ht="12.8" hidden="false" customHeight="false" outlineLevel="0" collapsed="false">
      <c r="B7" s="30"/>
      <c r="C7" s="30"/>
      <c r="D7" s="43" t="s">
        <v>666</v>
      </c>
      <c r="E7" s="43"/>
      <c r="F7" s="43" t="s">
        <v>667</v>
      </c>
      <c r="G7" s="43"/>
      <c r="H7" s="44" t="s">
        <v>668</v>
      </c>
      <c r="I7" s="44"/>
      <c r="J7" s="44" t="s">
        <v>669</v>
      </c>
      <c r="K7" s="44"/>
      <c r="L7" s="44" t="s">
        <v>670</v>
      </c>
      <c r="M7" s="44"/>
      <c r="N7" s="43" t="s">
        <v>671</v>
      </c>
      <c r="O7" s="43"/>
      <c r="P7" s="43" t="s">
        <v>672</v>
      </c>
      <c r="Q7" s="43"/>
      <c r="R7" s="44" t="s">
        <v>673</v>
      </c>
      <c r="S7" s="44"/>
      <c r="T7" s="44" t="s">
        <v>674</v>
      </c>
      <c r="U7" s="44"/>
      <c r="V7" s="43" t="s">
        <v>566</v>
      </c>
      <c r="W7" s="43"/>
    </row>
    <row r="8" customFormat="false" ht="12.8" hidden="false" customHeight="false" outlineLevel="0" collapsed="false">
      <c r="B8" s="45" t="s">
        <v>2</v>
      </c>
      <c r="C8" s="45" t="s">
        <v>675</v>
      </c>
      <c r="D8" s="45" t="s">
        <v>676</v>
      </c>
      <c r="E8" s="46" t="s">
        <v>677</v>
      </c>
      <c r="F8" s="45" t="s">
        <v>676</v>
      </c>
      <c r="G8" s="47" t="s">
        <v>677</v>
      </c>
      <c r="H8" s="48" t="s">
        <v>676</v>
      </c>
      <c r="I8" s="49" t="s">
        <v>677</v>
      </c>
      <c r="J8" s="48" t="s">
        <v>676</v>
      </c>
      <c r="K8" s="49" t="s">
        <v>677</v>
      </c>
      <c r="L8" s="48" t="s">
        <v>676</v>
      </c>
      <c r="M8" s="49" t="s">
        <v>677</v>
      </c>
      <c r="N8" s="45" t="s">
        <v>676</v>
      </c>
      <c r="O8" s="46" t="s">
        <v>677</v>
      </c>
      <c r="P8" s="45" t="s">
        <v>676</v>
      </c>
      <c r="Q8" s="46" t="s">
        <v>677</v>
      </c>
      <c r="R8" s="48" t="s">
        <v>676</v>
      </c>
      <c r="S8" s="49" t="s">
        <v>677</v>
      </c>
      <c r="T8" s="48" t="s">
        <v>676</v>
      </c>
      <c r="U8" s="49" t="s">
        <v>677</v>
      </c>
      <c r="V8" s="45" t="s">
        <v>676</v>
      </c>
      <c r="W8" s="46" t="s">
        <v>677</v>
      </c>
    </row>
    <row r="9" customFormat="false" ht="12.8" hidden="false" customHeight="false" outlineLevel="0" collapsed="false">
      <c r="B9" s="31" t="s">
        <v>518</v>
      </c>
      <c r="C9" s="31" t="s">
        <v>519</v>
      </c>
      <c r="D9" s="50" t="n">
        <v>59</v>
      </c>
      <c r="E9" s="51" t="n">
        <v>32573.86</v>
      </c>
      <c r="F9" s="50" t="n">
        <v>0</v>
      </c>
      <c r="G9" s="51" t="n">
        <v>0</v>
      </c>
      <c r="H9" s="52" t="n">
        <v>0</v>
      </c>
      <c r="I9" s="53" t="n">
        <v>0</v>
      </c>
      <c r="J9" s="52" t="n">
        <v>59</v>
      </c>
      <c r="K9" s="53" t="n">
        <v>27850</v>
      </c>
      <c r="L9" s="52" t="n">
        <v>59</v>
      </c>
      <c r="M9" s="53" t="n">
        <v>26797.07</v>
      </c>
      <c r="N9" s="50" t="n">
        <v>44</v>
      </c>
      <c r="O9" s="51" t="n">
        <v>24409.25</v>
      </c>
      <c r="P9" s="50" t="n">
        <v>30</v>
      </c>
      <c r="Q9" s="51" t="n">
        <v>12521.87</v>
      </c>
      <c r="R9" s="52" t="n">
        <v>30</v>
      </c>
      <c r="S9" s="53" t="n">
        <v>13350</v>
      </c>
      <c r="T9" s="52" t="n">
        <v>30</v>
      </c>
      <c r="U9" s="53" t="n">
        <v>9356.32</v>
      </c>
      <c r="V9" s="50" t="n">
        <f aca="false">L9+T9</f>
        <v>89</v>
      </c>
      <c r="W9" s="54" t="n">
        <f aca="false">I9+K9+M9+S9+U9</f>
        <v>77353.39</v>
      </c>
    </row>
    <row r="10" customFormat="false" ht="12.8" hidden="false" customHeight="false" outlineLevel="0" collapsed="false">
      <c r="B10" s="31" t="s">
        <v>564</v>
      </c>
      <c r="C10" s="31" t="s">
        <v>530</v>
      </c>
      <c r="D10" s="50" t="n">
        <v>2</v>
      </c>
      <c r="E10" s="51" t="n">
        <v>10060.72</v>
      </c>
      <c r="F10" s="50" t="n">
        <v>0</v>
      </c>
      <c r="G10" s="51" t="n">
        <v>0</v>
      </c>
      <c r="H10" s="52" t="n">
        <v>2</v>
      </c>
      <c r="I10" s="53" t="n">
        <v>10060.72</v>
      </c>
      <c r="J10" s="52" t="n">
        <v>2</v>
      </c>
      <c r="K10" s="53" t="n">
        <v>750</v>
      </c>
      <c r="L10" s="52" t="n">
        <v>2</v>
      </c>
      <c r="M10" s="53" t="n">
        <v>1339.92</v>
      </c>
      <c r="N10" s="50" t="n">
        <v>171</v>
      </c>
      <c r="O10" s="51" t="n">
        <v>91828.78</v>
      </c>
      <c r="P10" s="50" t="n">
        <v>171</v>
      </c>
      <c r="Q10" s="51" t="n">
        <v>91828.78</v>
      </c>
      <c r="R10" s="52" t="n">
        <v>171</v>
      </c>
      <c r="S10" s="53" t="n">
        <v>51850</v>
      </c>
      <c r="T10" s="52" t="n">
        <v>171</v>
      </c>
      <c r="U10" s="53" t="n">
        <v>17350.53</v>
      </c>
      <c r="V10" s="50" t="n">
        <f aca="false">L10+T10</f>
        <v>173</v>
      </c>
      <c r="W10" s="54" t="n">
        <f aca="false">I10+K10+M10+S10+U10</f>
        <v>81351.17</v>
      </c>
    </row>
    <row r="11" customFormat="false" ht="12.8" hidden="false" customHeight="false" outlineLevel="0" collapsed="false">
      <c r="B11" s="31" t="s">
        <v>288</v>
      </c>
      <c r="C11" s="31" t="s">
        <v>289</v>
      </c>
      <c r="D11" s="50" t="n">
        <v>41</v>
      </c>
      <c r="E11" s="51" t="n">
        <v>36004.88</v>
      </c>
      <c r="F11" s="50" t="n">
        <v>0</v>
      </c>
      <c r="G11" s="51" t="n">
        <v>0</v>
      </c>
      <c r="H11" s="52" t="n">
        <v>41</v>
      </c>
      <c r="I11" s="53" t="n">
        <v>36004.88</v>
      </c>
      <c r="J11" s="52" t="n">
        <v>41</v>
      </c>
      <c r="K11" s="53" t="n">
        <v>18350</v>
      </c>
      <c r="L11" s="52" t="n">
        <v>41</v>
      </c>
      <c r="M11" s="53" t="n">
        <v>31218.2</v>
      </c>
      <c r="N11" s="50" t="n">
        <v>42</v>
      </c>
      <c r="O11" s="51" t="n">
        <v>66948.76</v>
      </c>
      <c r="P11" s="50" t="n">
        <v>42</v>
      </c>
      <c r="Q11" s="51" t="n">
        <v>66948.76</v>
      </c>
      <c r="R11" s="52" t="n">
        <v>42</v>
      </c>
      <c r="S11" s="53" t="n">
        <v>14000</v>
      </c>
      <c r="T11" s="52" t="n">
        <v>42</v>
      </c>
      <c r="U11" s="53" t="n">
        <v>2404.75</v>
      </c>
      <c r="V11" s="50" t="n">
        <f aca="false">L11+T11</f>
        <v>83</v>
      </c>
      <c r="W11" s="54" t="n">
        <f aca="false">I11+K11+M11+S11+U11</f>
        <v>101977.83</v>
      </c>
    </row>
    <row r="12" customFormat="false" ht="12.8" hidden="false" customHeight="false" outlineLevel="0" collapsed="false">
      <c r="B12" s="31" t="s">
        <v>370</v>
      </c>
      <c r="C12" s="31" t="s">
        <v>289</v>
      </c>
      <c r="D12" s="50" t="n">
        <v>83</v>
      </c>
      <c r="E12" s="51" t="n">
        <v>78107.29</v>
      </c>
      <c r="F12" s="50" t="n">
        <v>0</v>
      </c>
      <c r="G12" s="51" t="n">
        <v>0</v>
      </c>
      <c r="H12" s="52" t="n">
        <v>0</v>
      </c>
      <c r="I12" s="53" t="n">
        <v>0</v>
      </c>
      <c r="J12" s="52" t="n">
        <v>83</v>
      </c>
      <c r="K12" s="53" t="n">
        <v>23250</v>
      </c>
      <c r="L12" s="52" t="n">
        <v>83</v>
      </c>
      <c r="M12" s="53" t="n">
        <v>55975.42</v>
      </c>
      <c r="N12" s="50" t="n">
        <v>49</v>
      </c>
      <c r="O12" s="51" t="n">
        <v>91851.66</v>
      </c>
      <c r="P12" s="50" t="n">
        <v>48</v>
      </c>
      <c r="Q12" s="51" t="n">
        <v>66041.97</v>
      </c>
      <c r="R12" s="52" t="n">
        <v>48</v>
      </c>
      <c r="S12" s="53" t="n">
        <v>15000</v>
      </c>
      <c r="T12" s="52" t="n">
        <v>48</v>
      </c>
      <c r="U12" s="53" t="n">
        <v>3157.8</v>
      </c>
      <c r="V12" s="50" t="n">
        <f aca="false">L12+T12</f>
        <v>131</v>
      </c>
      <c r="W12" s="54" t="n">
        <f aca="false">I12+K12+M12+S12+U12</f>
        <v>97383.22</v>
      </c>
    </row>
    <row r="13" customFormat="false" ht="12.8" hidden="false" customHeight="false" outlineLevel="0" collapsed="false">
      <c r="B13" s="31" t="s">
        <v>372</v>
      </c>
      <c r="C13" s="31" t="s">
        <v>289</v>
      </c>
      <c r="D13" s="50" t="n">
        <v>66</v>
      </c>
      <c r="E13" s="51" t="n">
        <v>103695.79</v>
      </c>
      <c r="F13" s="50" t="n">
        <v>54</v>
      </c>
      <c r="G13" s="51" t="n">
        <v>78456.29</v>
      </c>
      <c r="H13" s="52" t="n">
        <v>12</v>
      </c>
      <c r="I13" s="53" t="n">
        <v>25239.5</v>
      </c>
      <c r="J13" s="52" t="n">
        <v>66</v>
      </c>
      <c r="K13" s="53" t="n">
        <v>26350</v>
      </c>
      <c r="L13" s="52" t="n">
        <v>66</v>
      </c>
      <c r="M13" s="53" t="n">
        <v>36577.26</v>
      </c>
      <c r="N13" s="50" t="n">
        <v>40</v>
      </c>
      <c r="O13" s="51" t="n">
        <v>83207.97</v>
      </c>
      <c r="P13" s="50" t="n">
        <v>29</v>
      </c>
      <c r="Q13" s="51" t="n">
        <v>27137.97</v>
      </c>
      <c r="R13" s="52" t="n">
        <v>29</v>
      </c>
      <c r="S13" s="53" t="n">
        <v>9400</v>
      </c>
      <c r="T13" s="52" t="n">
        <v>29</v>
      </c>
      <c r="U13" s="53" t="n">
        <v>3666.86</v>
      </c>
      <c r="V13" s="50" t="n">
        <f aca="false">L13+T13</f>
        <v>95</v>
      </c>
      <c r="W13" s="54" t="n">
        <f aca="false">I13+K13+M13+S13+U13</f>
        <v>101233.62</v>
      </c>
    </row>
    <row r="14" customFormat="false" ht="12.8" hidden="false" customHeight="false" outlineLevel="0" collapsed="false">
      <c r="B14" s="31" t="s">
        <v>291</v>
      </c>
      <c r="C14" s="31" t="s">
        <v>292</v>
      </c>
      <c r="D14" s="50" t="n">
        <v>76</v>
      </c>
      <c r="E14" s="51" t="n">
        <v>84933.02</v>
      </c>
      <c r="F14" s="50" t="n">
        <v>55</v>
      </c>
      <c r="G14" s="51" t="n">
        <v>73611.95</v>
      </c>
      <c r="H14" s="52" t="n">
        <v>21</v>
      </c>
      <c r="I14" s="53" t="n">
        <v>11321.07</v>
      </c>
      <c r="J14" s="52" t="n">
        <v>76</v>
      </c>
      <c r="K14" s="53" t="n">
        <v>28950</v>
      </c>
      <c r="L14" s="52" t="n">
        <v>76</v>
      </c>
      <c r="M14" s="53" t="n">
        <v>43059.23</v>
      </c>
      <c r="N14" s="50" t="n">
        <v>94</v>
      </c>
      <c r="O14" s="51" t="n">
        <v>144904.27</v>
      </c>
      <c r="P14" s="50" t="n">
        <v>7</v>
      </c>
      <c r="Q14" s="51" t="n">
        <v>5607.64</v>
      </c>
      <c r="R14" s="52" t="n">
        <v>7</v>
      </c>
      <c r="S14" s="53" t="n">
        <v>2750</v>
      </c>
      <c r="T14" s="52" t="n">
        <v>7</v>
      </c>
      <c r="U14" s="53" t="n">
        <v>257.45</v>
      </c>
      <c r="V14" s="50" t="n">
        <f aca="false">L14+T14</f>
        <v>83</v>
      </c>
      <c r="W14" s="54" t="n">
        <f aca="false">I14+K14+M14+S14+U14</f>
        <v>86337.75</v>
      </c>
    </row>
    <row r="15" customFormat="false" ht="12.8" hidden="false" customHeight="false" outlineLevel="0" collapsed="false">
      <c r="B15" s="31" t="s">
        <v>294</v>
      </c>
      <c r="C15" s="7" t="s">
        <v>292</v>
      </c>
      <c r="D15" s="50" t="n">
        <v>8</v>
      </c>
      <c r="E15" s="51" t="n">
        <v>3664.76</v>
      </c>
      <c r="F15" s="50" t="n">
        <v>7</v>
      </c>
      <c r="G15" s="51" t="n">
        <v>2672.31</v>
      </c>
      <c r="H15" s="52" t="n">
        <v>1</v>
      </c>
      <c r="I15" s="53" t="n">
        <v>992.45</v>
      </c>
      <c r="J15" s="52" t="n">
        <v>8</v>
      </c>
      <c r="K15" s="53" t="n">
        <v>3250</v>
      </c>
      <c r="L15" s="52" t="n">
        <v>8</v>
      </c>
      <c r="M15" s="53" t="n">
        <v>4592.45</v>
      </c>
      <c r="N15" s="50" t="n">
        <v>79</v>
      </c>
      <c r="O15" s="51" t="n">
        <v>106225.84</v>
      </c>
      <c r="P15" s="50" t="n">
        <v>2</v>
      </c>
      <c r="Q15" s="51" t="n">
        <v>1802.68</v>
      </c>
      <c r="R15" s="52" t="n">
        <v>2</v>
      </c>
      <c r="S15" s="53" t="n">
        <v>750</v>
      </c>
      <c r="T15" s="52" t="n">
        <v>2</v>
      </c>
      <c r="U15" s="53" t="n">
        <v>702.66</v>
      </c>
      <c r="V15" s="50" t="n">
        <f aca="false">L15+T15</f>
        <v>10</v>
      </c>
      <c r="W15" s="54" t="n">
        <f aca="false">I15+K15+M15+S15+U15</f>
        <v>10287.56</v>
      </c>
    </row>
    <row r="16" customFormat="false" ht="12.8" hidden="false" customHeight="false" outlineLevel="0" collapsed="false">
      <c r="B16" s="31" t="s">
        <v>306</v>
      </c>
      <c r="C16" s="31" t="s">
        <v>303</v>
      </c>
      <c r="D16" s="50" t="n">
        <v>64</v>
      </c>
      <c r="E16" s="51" t="n">
        <v>96462.47</v>
      </c>
      <c r="F16" s="50" t="n">
        <v>58</v>
      </c>
      <c r="G16" s="51" t="n">
        <v>90522.27</v>
      </c>
      <c r="H16" s="52" t="n">
        <v>6</v>
      </c>
      <c r="I16" s="53" t="n">
        <v>5940.2</v>
      </c>
      <c r="J16" s="52" t="n">
        <v>64</v>
      </c>
      <c r="K16" s="53" t="n">
        <v>25950</v>
      </c>
      <c r="L16" s="52" t="n">
        <v>64</v>
      </c>
      <c r="M16" s="53" t="n">
        <v>44364.4</v>
      </c>
      <c r="N16" s="50" t="n">
        <v>30</v>
      </c>
      <c r="O16" s="51" t="n">
        <v>23769.24</v>
      </c>
      <c r="P16" s="50" t="n">
        <v>10</v>
      </c>
      <c r="Q16" s="51" t="n">
        <v>7234.72</v>
      </c>
      <c r="R16" s="52" t="n">
        <v>10</v>
      </c>
      <c r="S16" s="53" t="n">
        <v>4500</v>
      </c>
      <c r="T16" s="52" t="n">
        <v>10</v>
      </c>
      <c r="U16" s="53" t="n">
        <v>1929.94</v>
      </c>
      <c r="V16" s="50" t="n">
        <f aca="false">L16+T16</f>
        <v>74</v>
      </c>
      <c r="W16" s="54" t="n">
        <f aca="false">I16+K16+M16+S16+U16</f>
        <v>82684.54</v>
      </c>
    </row>
    <row r="17" customFormat="false" ht="12.8" hidden="false" customHeight="false" outlineLevel="0" collapsed="false">
      <c r="B17" s="31" t="s">
        <v>527</v>
      </c>
      <c r="C17" s="31" t="s">
        <v>303</v>
      </c>
      <c r="D17" s="50" t="n">
        <v>0</v>
      </c>
      <c r="E17" s="51" t="n">
        <v>0</v>
      </c>
      <c r="F17" s="50" t="n">
        <v>0</v>
      </c>
      <c r="G17" s="51" t="n">
        <v>0</v>
      </c>
      <c r="H17" s="52" t="n">
        <v>0</v>
      </c>
      <c r="I17" s="53" t="n">
        <v>0</v>
      </c>
      <c r="J17" s="52" t="n">
        <v>0</v>
      </c>
      <c r="K17" s="53" t="n">
        <v>0</v>
      </c>
      <c r="L17" s="52" t="n">
        <v>0</v>
      </c>
      <c r="M17" s="53" t="n">
        <v>0</v>
      </c>
      <c r="N17" s="50" t="n">
        <v>20</v>
      </c>
      <c r="O17" s="51" t="n">
        <v>23856.38</v>
      </c>
      <c r="P17" s="50" t="n">
        <v>8</v>
      </c>
      <c r="Q17" s="51" t="n">
        <v>9385.58</v>
      </c>
      <c r="R17" s="52" t="n">
        <v>8</v>
      </c>
      <c r="S17" s="53" t="n">
        <v>2100</v>
      </c>
      <c r="T17" s="52" t="n">
        <v>8</v>
      </c>
      <c r="U17" s="53" t="n">
        <v>985.02</v>
      </c>
      <c r="V17" s="50" t="n">
        <f aca="false">L17+T17</f>
        <v>8</v>
      </c>
      <c r="W17" s="54" t="n">
        <f aca="false">I17+K17+M17+S17+U17</f>
        <v>3085.02</v>
      </c>
    </row>
    <row r="18" customFormat="false" ht="12.8" hidden="false" customHeight="false" outlineLevel="0" collapsed="false">
      <c r="B18" s="31" t="s">
        <v>80</v>
      </c>
      <c r="C18" s="31" t="s">
        <v>81</v>
      </c>
      <c r="D18" s="50" t="n">
        <v>18</v>
      </c>
      <c r="E18" s="51" t="n">
        <v>13242.69</v>
      </c>
      <c r="F18" s="50" t="n">
        <v>10</v>
      </c>
      <c r="G18" s="51" t="n">
        <v>5559.26</v>
      </c>
      <c r="H18" s="52" t="n">
        <v>8</v>
      </c>
      <c r="I18" s="53" t="n">
        <v>7683.43</v>
      </c>
      <c r="J18" s="52" t="n">
        <v>18</v>
      </c>
      <c r="K18" s="53" t="n">
        <v>7200</v>
      </c>
      <c r="L18" s="52" t="n">
        <v>18</v>
      </c>
      <c r="M18" s="53" t="n">
        <v>12140.08</v>
      </c>
      <c r="N18" s="50" t="n">
        <v>0</v>
      </c>
      <c r="O18" s="51" t="n">
        <v>0</v>
      </c>
      <c r="P18" s="50" t="n">
        <v>0</v>
      </c>
      <c r="Q18" s="51" t="n">
        <v>0</v>
      </c>
      <c r="R18" s="52" t="n">
        <v>0</v>
      </c>
      <c r="S18" s="53" t="n">
        <v>0</v>
      </c>
      <c r="T18" s="52" t="n">
        <v>0</v>
      </c>
      <c r="U18" s="53" t="n">
        <v>0</v>
      </c>
      <c r="V18" s="50" t="n">
        <f aca="false">L18+T18</f>
        <v>18</v>
      </c>
      <c r="W18" s="54" t="n">
        <f aca="false">I18+K18+M18+S18+U18</f>
        <v>27023.51</v>
      </c>
    </row>
    <row r="19" customFormat="false" ht="12.8" hidden="false" customHeight="false" outlineLevel="0" collapsed="false">
      <c r="B19" s="31" t="s">
        <v>488</v>
      </c>
      <c r="C19" s="31" t="s">
        <v>386</v>
      </c>
      <c r="D19" s="50" t="n">
        <v>16</v>
      </c>
      <c r="E19" s="51" t="n">
        <v>13229.81</v>
      </c>
      <c r="F19" s="50" t="n">
        <v>13</v>
      </c>
      <c r="G19" s="51" t="n">
        <v>8315.28</v>
      </c>
      <c r="H19" s="52" t="n">
        <v>3</v>
      </c>
      <c r="I19" s="53" t="n">
        <v>4914.53</v>
      </c>
      <c r="J19" s="52" t="n">
        <v>16</v>
      </c>
      <c r="K19" s="53" t="n">
        <v>5400</v>
      </c>
      <c r="L19" s="52" t="n">
        <v>16</v>
      </c>
      <c r="M19" s="53" t="n">
        <v>8400</v>
      </c>
      <c r="N19" s="50" t="n">
        <v>12</v>
      </c>
      <c r="O19" s="51" t="n">
        <v>208200.23</v>
      </c>
      <c r="P19" s="50" t="n">
        <v>0</v>
      </c>
      <c r="Q19" s="51" t="n">
        <v>0</v>
      </c>
      <c r="R19" s="52" t="n">
        <v>0</v>
      </c>
      <c r="S19" s="53" t="n">
        <v>0</v>
      </c>
      <c r="T19" s="52" t="n">
        <v>0</v>
      </c>
      <c r="U19" s="53" t="n">
        <v>0</v>
      </c>
      <c r="V19" s="50" t="n">
        <f aca="false">L19+T19</f>
        <v>16</v>
      </c>
      <c r="W19" s="54" t="n">
        <f aca="false">I19+K19+M19+S19+U19</f>
        <v>18714.53</v>
      </c>
    </row>
    <row r="20" customFormat="false" ht="12.8" hidden="false" customHeight="false" outlineLevel="0" collapsed="false">
      <c r="B20" s="31" t="s">
        <v>562</v>
      </c>
      <c r="C20" s="31" t="s">
        <v>404</v>
      </c>
      <c r="D20" s="50" t="n">
        <v>2</v>
      </c>
      <c r="E20" s="51" t="n">
        <v>541.31</v>
      </c>
      <c r="F20" s="50" t="n">
        <v>0</v>
      </c>
      <c r="G20" s="51" t="n">
        <v>0</v>
      </c>
      <c r="H20" s="52" t="n">
        <v>2</v>
      </c>
      <c r="I20" s="53" t="n">
        <v>541.31</v>
      </c>
      <c r="J20" s="52" t="n">
        <v>2</v>
      </c>
      <c r="K20" s="53" t="n">
        <v>500</v>
      </c>
      <c r="L20" s="52" t="n">
        <v>2</v>
      </c>
      <c r="M20" s="53" t="n">
        <v>800</v>
      </c>
      <c r="N20" s="50" t="n">
        <v>6</v>
      </c>
      <c r="O20" s="51" t="n">
        <v>3820.09</v>
      </c>
      <c r="P20" s="50" t="n">
        <v>6</v>
      </c>
      <c r="Q20" s="51" t="n">
        <v>3820.09</v>
      </c>
      <c r="R20" s="52" t="n">
        <v>6</v>
      </c>
      <c r="S20" s="53" t="n">
        <v>1750</v>
      </c>
      <c r="T20" s="52" t="n">
        <v>6</v>
      </c>
      <c r="U20" s="53" t="n">
        <v>75.65</v>
      </c>
      <c r="V20" s="50" t="n">
        <f aca="false">L20+T20</f>
        <v>8</v>
      </c>
      <c r="W20" s="54" t="n">
        <f aca="false">I20+K20+M20+S20+U20</f>
        <v>3666.96</v>
      </c>
    </row>
    <row r="21" customFormat="false" ht="12.8" hidden="false" customHeight="false" outlineLevel="0" collapsed="false">
      <c r="B21" s="31" t="s">
        <v>449</v>
      </c>
      <c r="C21" s="31" t="s">
        <v>450</v>
      </c>
      <c r="D21" s="50" t="n">
        <v>17</v>
      </c>
      <c r="E21" s="51" t="n">
        <v>9754.18</v>
      </c>
      <c r="F21" s="50" t="n">
        <v>0</v>
      </c>
      <c r="G21" s="51" t="n">
        <v>0</v>
      </c>
      <c r="H21" s="52" t="n">
        <v>0</v>
      </c>
      <c r="I21" s="53" t="n">
        <v>0</v>
      </c>
      <c r="J21" s="52" t="n">
        <v>17</v>
      </c>
      <c r="K21" s="53" t="n">
        <v>5000</v>
      </c>
      <c r="L21" s="52" t="n">
        <v>17</v>
      </c>
      <c r="M21" s="53" t="n">
        <v>9207.93</v>
      </c>
      <c r="N21" s="50" t="n">
        <v>58</v>
      </c>
      <c r="O21" s="51" t="n">
        <v>38001.21</v>
      </c>
      <c r="P21" s="50" t="n">
        <v>54</v>
      </c>
      <c r="Q21" s="51" t="n">
        <v>35194.73</v>
      </c>
      <c r="R21" s="52" t="n">
        <v>54</v>
      </c>
      <c r="S21" s="53" t="n">
        <v>13750</v>
      </c>
      <c r="T21" s="52" t="n">
        <v>54</v>
      </c>
      <c r="U21" s="53" t="n">
        <v>3294.48</v>
      </c>
      <c r="V21" s="50" t="n">
        <f aca="false">L21+T21</f>
        <v>71</v>
      </c>
      <c r="W21" s="54" t="n">
        <f aca="false">I21+K21+M21+S21+U21</f>
        <v>31252.41</v>
      </c>
    </row>
    <row r="22" customFormat="false" ht="12.8" hidden="false" customHeight="false" outlineLevel="0" collapsed="false">
      <c r="B22" s="31" t="s">
        <v>261</v>
      </c>
      <c r="C22" s="31" t="s">
        <v>262</v>
      </c>
      <c r="D22" s="50" t="n">
        <v>45</v>
      </c>
      <c r="E22" s="51" t="n">
        <v>90664.92</v>
      </c>
      <c r="F22" s="50" t="n">
        <v>4</v>
      </c>
      <c r="G22" s="51" t="n">
        <v>8275.64</v>
      </c>
      <c r="H22" s="52" t="n">
        <v>41</v>
      </c>
      <c r="I22" s="53" t="n">
        <v>82389.28</v>
      </c>
      <c r="J22" s="52" t="n">
        <v>45</v>
      </c>
      <c r="K22" s="53" t="n">
        <v>19250</v>
      </c>
      <c r="L22" s="52" t="n">
        <v>45</v>
      </c>
      <c r="M22" s="53" t="n">
        <v>32336.01</v>
      </c>
      <c r="N22" s="50" t="n">
        <v>75</v>
      </c>
      <c r="O22" s="51" t="n">
        <v>42669.03</v>
      </c>
      <c r="P22" s="50" t="n">
        <v>9</v>
      </c>
      <c r="Q22" s="51" t="n">
        <v>4934.89</v>
      </c>
      <c r="R22" s="52" t="n">
        <v>9</v>
      </c>
      <c r="S22" s="53" t="n">
        <v>2250</v>
      </c>
      <c r="T22" s="52" t="n">
        <v>9</v>
      </c>
      <c r="U22" s="53" t="n">
        <v>1133.82</v>
      </c>
      <c r="V22" s="50" t="n">
        <f aca="false">L22+T22</f>
        <v>54</v>
      </c>
      <c r="W22" s="54" t="n">
        <f aca="false">I22+K22+M22+S22+U22</f>
        <v>137359.11</v>
      </c>
    </row>
    <row r="23" customFormat="false" ht="12.8" hidden="false" customHeight="false" outlineLevel="0" collapsed="false">
      <c r="B23" s="31" t="s">
        <v>285</v>
      </c>
      <c r="C23" s="31" t="s">
        <v>286</v>
      </c>
      <c r="D23" s="50" t="n">
        <v>10</v>
      </c>
      <c r="E23" s="51" t="n">
        <v>14600.71</v>
      </c>
      <c r="F23" s="50" t="n">
        <v>5</v>
      </c>
      <c r="G23" s="51" t="n">
        <v>10337.78</v>
      </c>
      <c r="H23" s="52" t="n">
        <v>5</v>
      </c>
      <c r="I23" s="53" t="n">
        <v>4262.93</v>
      </c>
      <c r="J23" s="52" t="n">
        <v>10</v>
      </c>
      <c r="K23" s="53" t="n">
        <v>3850</v>
      </c>
      <c r="L23" s="52" t="n">
        <v>10</v>
      </c>
      <c r="M23" s="53" t="n">
        <v>5756.68</v>
      </c>
      <c r="N23" s="50" t="n">
        <v>29</v>
      </c>
      <c r="O23" s="51" t="n">
        <v>32104.97</v>
      </c>
      <c r="P23" s="50" t="n">
        <v>24</v>
      </c>
      <c r="Q23" s="51" t="n">
        <v>26645.18</v>
      </c>
      <c r="R23" s="52" t="n">
        <v>24</v>
      </c>
      <c r="S23" s="53" t="n">
        <v>8350</v>
      </c>
      <c r="T23" s="52" t="n">
        <v>24</v>
      </c>
      <c r="U23" s="53" t="n">
        <v>1968.74</v>
      </c>
      <c r="V23" s="50" t="n">
        <f aca="false">L23+T23</f>
        <v>34</v>
      </c>
      <c r="W23" s="54" t="n">
        <f aca="false">I23+K23+M23+S23+U23</f>
        <v>24188.35</v>
      </c>
    </row>
    <row r="24" customFormat="false" ht="12.8" hidden="false" customHeight="false" outlineLevel="0" collapsed="false">
      <c r="B24" s="31" t="s">
        <v>296</v>
      </c>
      <c r="C24" s="31" t="s">
        <v>297</v>
      </c>
      <c r="D24" s="50" t="n">
        <v>32</v>
      </c>
      <c r="E24" s="51" t="n">
        <v>169367.9</v>
      </c>
      <c r="F24" s="50" t="n">
        <v>0</v>
      </c>
      <c r="G24" s="51" t="n">
        <v>0</v>
      </c>
      <c r="H24" s="52" t="n">
        <v>0</v>
      </c>
      <c r="I24" s="53" t="n">
        <v>0</v>
      </c>
      <c r="J24" s="52" t="n">
        <v>32</v>
      </c>
      <c r="K24" s="53" t="n">
        <v>13750</v>
      </c>
      <c r="L24" s="52" t="n">
        <v>32</v>
      </c>
      <c r="M24" s="53" t="n">
        <v>21130.29</v>
      </c>
      <c r="N24" s="50" t="n">
        <v>28</v>
      </c>
      <c r="O24" s="51" t="n">
        <v>85072.76</v>
      </c>
      <c r="P24" s="50" t="n">
        <v>0</v>
      </c>
      <c r="Q24" s="51" t="n">
        <v>0</v>
      </c>
      <c r="R24" s="52" t="n">
        <v>0</v>
      </c>
      <c r="S24" s="53" t="n">
        <v>0</v>
      </c>
      <c r="T24" s="52" t="n">
        <v>0</v>
      </c>
      <c r="U24" s="53" t="n">
        <v>0</v>
      </c>
      <c r="V24" s="50" t="n">
        <f aca="false">L24+T24</f>
        <v>32</v>
      </c>
      <c r="W24" s="54" t="n">
        <f aca="false">I24+K24+M24+S24+U24</f>
        <v>34880.29</v>
      </c>
    </row>
    <row r="25" customFormat="false" ht="12.8" hidden="false" customHeight="false" outlineLevel="0" collapsed="false">
      <c r="B25" s="31" t="s">
        <v>563</v>
      </c>
      <c r="C25" s="31" t="s">
        <v>297</v>
      </c>
      <c r="D25" s="50" t="n">
        <v>13</v>
      </c>
      <c r="E25" s="51" t="n">
        <v>9504.47</v>
      </c>
      <c r="F25" s="50" t="n">
        <v>0</v>
      </c>
      <c r="G25" s="51" t="n">
        <v>0</v>
      </c>
      <c r="H25" s="52" t="n">
        <v>0</v>
      </c>
      <c r="I25" s="53" t="n">
        <v>0</v>
      </c>
      <c r="J25" s="52" t="n">
        <v>13</v>
      </c>
      <c r="K25" s="53" t="n">
        <v>4450</v>
      </c>
      <c r="L25" s="52" t="n">
        <v>13</v>
      </c>
      <c r="M25" s="53" t="n">
        <v>6000</v>
      </c>
      <c r="N25" s="50" t="n">
        <v>39</v>
      </c>
      <c r="O25" s="51" t="n">
        <v>41281.18</v>
      </c>
      <c r="P25" s="50" t="n">
        <v>0</v>
      </c>
      <c r="Q25" s="51" t="n">
        <v>0</v>
      </c>
      <c r="R25" s="52" t="n">
        <v>0</v>
      </c>
      <c r="S25" s="53" t="n">
        <v>0</v>
      </c>
      <c r="T25" s="52" t="n">
        <v>0</v>
      </c>
      <c r="U25" s="53" t="n">
        <v>0</v>
      </c>
      <c r="V25" s="50" t="n">
        <f aca="false">L25+T25</f>
        <v>13</v>
      </c>
      <c r="W25" s="54" t="n">
        <f aca="false">I25+K25+M25+S25+U25</f>
        <v>10450</v>
      </c>
    </row>
    <row r="26" customFormat="false" ht="12.8" hidden="false" customHeight="false" outlineLevel="0" collapsed="false">
      <c r="B26" s="31" t="s">
        <v>557</v>
      </c>
      <c r="C26" s="31" t="s">
        <v>76</v>
      </c>
      <c r="D26" s="50" t="n">
        <v>2</v>
      </c>
      <c r="E26" s="51" t="n">
        <v>529.92</v>
      </c>
      <c r="F26" s="50" t="n">
        <v>0</v>
      </c>
      <c r="G26" s="51" t="n">
        <v>0</v>
      </c>
      <c r="H26" s="52" t="n">
        <v>2</v>
      </c>
      <c r="I26" s="53" t="n">
        <v>529.92</v>
      </c>
      <c r="J26" s="52" t="n">
        <v>2</v>
      </c>
      <c r="K26" s="53" t="n">
        <v>500</v>
      </c>
      <c r="L26" s="52" t="n">
        <v>2</v>
      </c>
      <c r="M26" s="53" t="n">
        <v>1200</v>
      </c>
      <c r="N26" s="50" t="n">
        <v>64</v>
      </c>
      <c r="O26" s="51" t="n">
        <v>41374.56</v>
      </c>
      <c r="P26" s="50" t="n">
        <v>0</v>
      </c>
      <c r="Q26" s="51" t="n">
        <v>0</v>
      </c>
      <c r="R26" s="52" t="n">
        <v>0</v>
      </c>
      <c r="S26" s="53" t="n">
        <v>0</v>
      </c>
      <c r="T26" s="52" t="n">
        <v>0</v>
      </c>
      <c r="U26" s="53" t="n">
        <v>0</v>
      </c>
      <c r="V26" s="50" t="n">
        <f aca="false">L26+T26</f>
        <v>2</v>
      </c>
      <c r="W26" s="54" t="n">
        <f aca="false">I26+K26+M26+S26+U26</f>
        <v>2229.92</v>
      </c>
    </row>
    <row r="27" customFormat="false" ht="12.8" hidden="false" customHeight="false" outlineLevel="0" collapsed="false">
      <c r="B27" s="31" t="s">
        <v>96</v>
      </c>
      <c r="C27" s="31" t="s">
        <v>97</v>
      </c>
      <c r="D27" s="50" t="n">
        <v>52</v>
      </c>
      <c r="E27" s="51" t="n">
        <v>69798.64</v>
      </c>
      <c r="F27" s="50" t="n">
        <v>5</v>
      </c>
      <c r="G27" s="51" t="n">
        <v>6386.77</v>
      </c>
      <c r="H27" s="52" t="n">
        <v>47</v>
      </c>
      <c r="I27" s="53" t="n">
        <v>63411.87</v>
      </c>
      <c r="J27" s="52" t="n">
        <v>52</v>
      </c>
      <c r="K27" s="53" t="n">
        <v>16500</v>
      </c>
      <c r="L27" s="52" t="n">
        <v>52</v>
      </c>
      <c r="M27" s="53" t="n">
        <v>32686.5</v>
      </c>
      <c r="N27" s="50" t="n">
        <v>62</v>
      </c>
      <c r="O27" s="51" t="n">
        <v>54319.42</v>
      </c>
      <c r="P27" s="50" t="n">
        <v>0</v>
      </c>
      <c r="Q27" s="51" t="n">
        <v>0</v>
      </c>
      <c r="R27" s="52" t="n">
        <v>0</v>
      </c>
      <c r="S27" s="53" t="n">
        <v>0</v>
      </c>
      <c r="T27" s="52" t="n">
        <v>0</v>
      </c>
      <c r="U27" s="53" t="n">
        <v>0</v>
      </c>
      <c r="V27" s="50" t="n">
        <f aca="false">L27+T27</f>
        <v>52</v>
      </c>
      <c r="W27" s="54" t="n">
        <f aca="false">I27+K27+M27+S27+U27</f>
        <v>112598.37</v>
      </c>
    </row>
    <row r="28" customFormat="false" ht="12.8" hidden="false" customHeight="false" outlineLevel="0" collapsed="false">
      <c r="B28" s="31" t="s">
        <v>558</v>
      </c>
      <c r="C28" s="31" t="s">
        <v>97</v>
      </c>
      <c r="D28" s="50" t="n">
        <v>9</v>
      </c>
      <c r="E28" s="51" t="n">
        <v>6921.36</v>
      </c>
      <c r="F28" s="50" t="n">
        <v>0</v>
      </c>
      <c r="G28" s="51" t="n">
        <v>0</v>
      </c>
      <c r="H28" s="52" t="n">
        <v>9</v>
      </c>
      <c r="I28" s="53" t="n">
        <v>6921.36</v>
      </c>
      <c r="J28" s="52" t="n">
        <v>9</v>
      </c>
      <c r="K28" s="53" t="n">
        <v>3000</v>
      </c>
      <c r="L28" s="52" t="n">
        <v>9</v>
      </c>
      <c r="M28" s="53" t="n">
        <v>4345.68</v>
      </c>
      <c r="N28" s="50" t="n">
        <v>95</v>
      </c>
      <c r="O28" s="51" t="n">
        <v>135380.36</v>
      </c>
      <c r="P28" s="50" t="n">
        <v>0</v>
      </c>
      <c r="Q28" s="51" t="n">
        <v>0</v>
      </c>
      <c r="R28" s="52" t="n">
        <v>0</v>
      </c>
      <c r="S28" s="53" t="n">
        <v>0</v>
      </c>
      <c r="T28" s="52" t="n">
        <v>0</v>
      </c>
      <c r="U28" s="53" t="n">
        <v>0</v>
      </c>
      <c r="V28" s="50" t="n">
        <f aca="false">L28+T28</f>
        <v>9</v>
      </c>
      <c r="W28" s="54" t="n">
        <f aca="false">I28+K28+M28+S28+U28</f>
        <v>14267.04</v>
      </c>
    </row>
    <row r="29" customFormat="false" ht="12.8" hidden="false" customHeight="false" outlineLevel="0" collapsed="false">
      <c r="B29" s="31" t="s">
        <v>245</v>
      </c>
      <c r="C29" s="31" t="s">
        <v>242</v>
      </c>
      <c r="D29" s="50" t="n">
        <v>123</v>
      </c>
      <c r="E29" s="51" t="n">
        <v>122357.18</v>
      </c>
      <c r="F29" s="50" t="n">
        <v>0</v>
      </c>
      <c r="G29" s="51" t="n">
        <v>0</v>
      </c>
      <c r="H29" s="52" t="n">
        <v>0</v>
      </c>
      <c r="I29" s="53" t="n">
        <v>0</v>
      </c>
      <c r="J29" s="52" t="n">
        <v>123</v>
      </c>
      <c r="K29" s="53" t="n">
        <v>51600</v>
      </c>
      <c r="L29" s="52" t="n">
        <v>123</v>
      </c>
      <c r="M29" s="53" t="n">
        <v>77838.24</v>
      </c>
      <c r="N29" s="50" t="n">
        <v>0</v>
      </c>
      <c r="O29" s="51" t="n">
        <v>0</v>
      </c>
      <c r="P29" s="50" t="n">
        <v>0</v>
      </c>
      <c r="Q29" s="51" t="n">
        <v>0</v>
      </c>
      <c r="R29" s="52" t="n">
        <v>0</v>
      </c>
      <c r="S29" s="53" t="n">
        <v>0</v>
      </c>
      <c r="T29" s="52" t="n">
        <v>0</v>
      </c>
      <c r="U29" s="53" t="n">
        <v>0</v>
      </c>
      <c r="V29" s="50" t="n">
        <f aca="false">L29+T29</f>
        <v>123</v>
      </c>
      <c r="W29" s="54" t="n">
        <f aca="false">I29+K29+M29+S29+U29</f>
        <v>129438.24</v>
      </c>
    </row>
    <row r="30" customFormat="false" ht="12.8" hidden="false" customHeight="false" outlineLevel="0" collapsed="false">
      <c r="B30" s="31" t="s">
        <v>273</v>
      </c>
      <c r="C30" s="31" t="s">
        <v>242</v>
      </c>
      <c r="D30" s="50" t="n">
        <v>68</v>
      </c>
      <c r="E30" s="51" t="n">
        <v>26740.62</v>
      </c>
      <c r="F30" s="50" t="n">
        <v>0</v>
      </c>
      <c r="G30" s="51" t="n">
        <v>0</v>
      </c>
      <c r="H30" s="52" t="n">
        <v>0</v>
      </c>
      <c r="I30" s="53" t="n">
        <v>0</v>
      </c>
      <c r="J30" s="52" t="n">
        <v>68</v>
      </c>
      <c r="K30" s="53" t="n">
        <v>18250</v>
      </c>
      <c r="L30" s="52" t="n">
        <v>68</v>
      </c>
      <c r="M30" s="53" t="n">
        <v>33877.72</v>
      </c>
      <c r="N30" s="50" t="n">
        <v>475</v>
      </c>
      <c r="O30" s="51" t="n">
        <v>1243157.13</v>
      </c>
      <c r="P30" s="50" t="n">
        <v>176</v>
      </c>
      <c r="Q30" s="51" t="n">
        <v>443671.16</v>
      </c>
      <c r="R30" s="52" t="n">
        <v>176</v>
      </c>
      <c r="S30" s="53" t="n">
        <v>75750</v>
      </c>
      <c r="T30" s="52" t="n">
        <v>176</v>
      </c>
      <c r="U30" s="53" t="n">
        <v>4333.88</v>
      </c>
      <c r="V30" s="50" t="n">
        <f aca="false">L30+T30</f>
        <v>244</v>
      </c>
      <c r="W30" s="54" t="n">
        <f aca="false">I30+K30+M30+S30+U30</f>
        <v>132211.6</v>
      </c>
    </row>
    <row r="31" customFormat="false" ht="12.8" hidden="false" customHeight="false" outlineLevel="0" collapsed="false">
      <c r="B31" s="31" t="s">
        <v>552</v>
      </c>
      <c r="C31" s="31" t="s">
        <v>242</v>
      </c>
      <c r="D31" s="50" t="n">
        <v>6</v>
      </c>
      <c r="E31" s="51" t="n">
        <v>27692.32</v>
      </c>
      <c r="F31" s="50" t="n">
        <v>0</v>
      </c>
      <c r="G31" s="51" t="n">
        <v>0</v>
      </c>
      <c r="H31" s="52" t="n">
        <v>6</v>
      </c>
      <c r="I31" s="53" t="n">
        <v>27692.32</v>
      </c>
      <c r="J31" s="52" t="n">
        <v>6</v>
      </c>
      <c r="K31" s="53" t="n">
        <v>900</v>
      </c>
      <c r="L31" s="52" t="n">
        <v>6</v>
      </c>
      <c r="M31" s="53" t="n">
        <v>19338.22</v>
      </c>
      <c r="N31" s="50" t="n">
        <v>0</v>
      </c>
      <c r="O31" s="51" t="n">
        <v>0</v>
      </c>
      <c r="P31" s="50" t="n">
        <v>0</v>
      </c>
      <c r="Q31" s="51" t="n">
        <v>0</v>
      </c>
      <c r="R31" s="52" t="n">
        <v>0</v>
      </c>
      <c r="S31" s="53" t="n">
        <v>0</v>
      </c>
      <c r="T31" s="52" t="n">
        <v>0</v>
      </c>
      <c r="U31" s="53" t="n">
        <v>0</v>
      </c>
      <c r="V31" s="50" t="n">
        <f aca="false">L31+T31</f>
        <v>6</v>
      </c>
      <c r="W31" s="54" t="n">
        <f aca="false">I31+K31+M31+S31+U31</f>
        <v>47930.54</v>
      </c>
    </row>
    <row r="32" customFormat="false" ht="12.8" hidden="false" customHeight="false" outlineLevel="0" collapsed="false">
      <c r="B32" s="31" t="s">
        <v>561</v>
      </c>
      <c r="C32" s="31" t="s">
        <v>265</v>
      </c>
      <c r="D32" s="50" t="n">
        <v>7</v>
      </c>
      <c r="E32" s="51" t="n">
        <v>53220.6</v>
      </c>
      <c r="F32" s="50" t="n">
        <v>6</v>
      </c>
      <c r="G32" s="51" t="n">
        <v>51427.55</v>
      </c>
      <c r="H32" s="52" t="n">
        <v>1</v>
      </c>
      <c r="I32" s="53" t="n">
        <v>1793.05</v>
      </c>
      <c r="J32" s="52" t="n">
        <v>7</v>
      </c>
      <c r="K32" s="53" t="n">
        <v>3500</v>
      </c>
      <c r="L32" s="52" t="n">
        <v>7</v>
      </c>
      <c r="M32" s="53" t="n">
        <v>5600</v>
      </c>
      <c r="N32" s="50" t="n">
        <v>7</v>
      </c>
      <c r="O32" s="51" t="n">
        <v>43874.63</v>
      </c>
      <c r="P32" s="50" t="n">
        <v>6</v>
      </c>
      <c r="Q32" s="51" t="n">
        <v>30935.02</v>
      </c>
      <c r="R32" s="52" t="n">
        <v>6</v>
      </c>
      <c r="S32" s="53" t="n">
        <v>3000</v>
      </c>
      <c r="T32" s="52" t="n">
        <v>6</v>
      </c>
      <c r="U32" s="53" t="n">
        <v>248.34</v>
      </c>
      <c r="V32" s="50" t="n">
        <f aca="false">L32+T32</f>
        <v>13</v>
      </c>
      <c r="W32" s="54" t="n">
        <f aca="false">I32+K32+M32+S32+U32</f>
        <v>14141.39</v>
      </c>
    </row>
    <row r="33" customFormat="false" ht="12.8" hidden="false" customHeight="false" outlineLevel="0" collapsed="false">
      <c r="B33" s="31" t="s">
        <v>626</v>
      </c>
      <c r="C33" s="31" t="s">
        <v>265</v>
      </c>
      <c r="D33" s="50" t="n">
        <v>0</v>
      </c>
      <c r="E33" s="51" t="n">
        <v>0</v>
      </c>
      <c r="F33" s="50" t="n">
        <v>0</v>
      </c>
      <c r="G33" s="51" t="n">
        <v>0</v>
      </c>
      <c r="H33" s="52" t="n">
        <v>0</v>
      </c>
      <c r="I33" s="53" t="n">
        <v>0</v>
      </c>
      <c r="J33" s="52" t="n">
        <v>0</v>
      </c>
      <c r="K33" s="53" t="n">
        <v>0</v>
      </c>
      <c r="L33" s="52" t="n">
        <v>0</v>
      </c>
      <c r="M33" s="53" t="n">
        <v>0</v>
      </c>
      <c r="N33" s="50" t="n">
        <v>24</v>
      </c>
      <c r="O33" s="51" t="n">
        <v>13041.66</v>
      </c>
      <c r="P33" s="50" t="n">
        <v>14</v>
      </c>
      <c r="Q33" s="51" t="n">
        <v>7729.48</v>
      </c>
      <c r="R33" s="52" t="n">
        <v>14</v>
      </c>
      <c r="S33" s="53" t="n">
        <v>4350</v>
      </c>
      <c r="T33" s="52" t="n">
        <v>14</v>
      </c>
      <c r="U33" s="53" t="n">
        <v>2250.14</v>
      </c>
      <c r="V33" s="50" t="n">
        <f aca="false">L33+T33</f>
        <v>14</v>
      </c>
      <c r="W33" s="54" t="n">
        <f aca="false">I33+K33+M33+S33+U33</f>
        <v>6600.14</v>
      </c>
    </row>
    <row r="34" s="26" customFormat="true" ht="12.8" hidden="false" customHeight="false" outlineLevel="0" collapsed="false">
      <c r="B34" s="31" t="s">
        <v>338</v>
      </c>
      <c r="C34" s="7" t="s">
        <v>339</v>
      </c>
      <c r="D34" s="50" t="n">
        <v>2</v>
      </c>
      <c r="E34" s="51" t="n">
        <v>713.62</v>
      </c>
      <c r="F34" s="50" t="n">
        <v>0</v>
      </c>
      <c r="G34" s="51" t="n">
        <v>0</v>
      </c>
      <c r="H34" s="52" t="n">
        <v>2</v>
      </c>
      <c r="I34" s="53" t="n">
        <v>713.62</v>
      </c>
      <c r="J34" s="52" t="n">
        <v>2</v>
      </c>
      <c r="K34" s="53" t="n">
        <v>500</v>
      </c>
      <c r="L34" s="52" t="n">
        <v>2</v>
      </c>
      <c r="M34" s="53" t="n">
        <v>800</v>
      </c>
      <c r="N34" s="50" t="n">
        <v>0</v>
      </c>
      <c r="O34" s="51" t="n">
        <v>0</v>
      </c>
      <c r="P34" s="50" t="n">
        <v>0</v>
      </c>
      <c r="Q34" s="51" t="n">
        <v>0</v>
      </c>
      <c r="R34" s="52" t="n">
        <v>0</v>
      </c>
      <c r="S34" s="53" t="n">
        <v>0</v>
      </c>
      <c r="T34" s="52" t="n">
        <v>0</v>
      </c>
      <c r="U34" s="53" t="n">
        <v>0</v>
      </c>
      <c r="V34" s="50" t="n">
        <f aca="false">L34+T34</f>
        <v>2</v>
      </c>
      <c r="W34" s="54" t="n">
        <f aca="false">I34+K34+M34+S34+U34</f>
        <v>2013.62</v>
      </c>
    </row>
    <row r="35" customFormat="false" ht="12.8" hidden="false" customHeight="false" outlineLevel="0" collapsed="false">
      <c r="B35" s="31" t="s">
        <v>565</v>
      </c>
      <c r="C35" s="31" t="s">
        <v>535</v>
      </c>
      <c r="D35" s="50" t="n">
        <v>16</v>
      </c>
      <c r="E35" s="51" t="n">
        <v>8796.49</v>
      </c>
      <c r="F35" s="50" t="n">
        <v>0</v>
      </c>
      <c r="G35" s="51" t="n">
        <v>0</v>
      </c>
      <c r="H35" s="52" t="n">
        <v>0</v>
      </c>
      <c r="I35" s="53" t="n">
        <v>0</v>
      </c>
      <c r="J35" s="52" t="n">
        <v>16</v>
      </c>
      <c r="K35" s="53" t="n">
        <v>4350</v>
      </c>
      <c r="L35" s="52" t="n">
        <v>16</v>
      </c>
      <c r="M35" s="53" t="n">
        <v>10112.4</v>
      </c>
      <c r="N35" s="50" t="n">
        <v>4</v>
      </c>
      <c r="O35" s="51" t="n">
        <v>16333.58</v>
      </c>
      <c r="P35" s="50" t="n">
        <v>0</v>
      </c>
      <c r="Q35" s="51" t="n">
        <v>0</v>
      </c>
      <c r="R35" s="52" t="n">
        <v>0</v>
      </c>
      <c r="S35" s="53" t="n">
        <v>0</v>
      </c>
      <c r="T35" s="52" t="n">
        <v>0</v>
      </c>
      <c r="U35" s="53" t="n">
        <v>0</v>
      </c>
      <c r="V35" s="50" t="n">
        <f aca="false">L35+T35</f>
        <v>16</v>
      </c>
      <c r="W35" s="54" t="n">
        <f aca="false">I35+K35+M35+S35+U35</f>
        <v>14462.4</v>
      </c>
    </row>
    <row r="36" customFormat="false" ht="12.8" hidden="false" customHeight="false" outlineLevel="0" collapsed="false">
      <c r="B36" s="31" t="s">
        <v>492</v>
      </c>
      <c r="C36" s="31" t="s">
        <v>493</v>
      </c>
      <c r="D36" s="50" t="n">
        <v>1</v>
      </c>
      <c r="E36" s="51" t="n">
        <v>775.8</v>
      </c>
      <c r="F36" s="50" t="n">
        <v>0</v>
      </c>
      <c r="G36" s="51" t="n">
        <v>0</v>
      </c>
      <c r="H36" s="52" t="n">
        <v>0</v>
      </c>
      <c r="I36" s="53" t="n">
        <v>0</v>
      </c>
      <c r="J36" s="52" t="n">
        <v>1</v>
      </c>
      <c r="K36" s="53" t="n">
        <v>500</v>
      </c>
      <c r="L36" s="52" t="n">
        <v>1</v>
      </c>
      <c r="M36" s="53" t="n">
        <v>1000</v>
      </c>
      <c r="N36" s="50" t="n">
        <v>17</v>
      </c>
      <c r="O36" s="51" t="n">
        <v>18873.07</v>
      </c>
      <c r="P36" s="50" t="n">
        <v>0</v>
      </c>
      <c r="Q36" s="51" t="n">
        <v>0</v>
      </c>
      <c r="R36" s="52" t="n">
        <v>0</v>
      </c>
      <c r="S36" s="53" t="n">
        <v>0</v>
      </c>
      <c r="T36" s="52" t="n">
        <v>0</v>
      </c>
      <c r="U36" s="53" t="n">
        <v>0</v>
      </c>
      <c r="V36" s="50" t="n">
        <f aca="false">L36+T36</f>
        <v>1</v>
      </c>
      <c r="W36" s="54" t="n">
        <f aca="false">I36+K36+M36+S36+U36</f>
        <v>1500</v>
      </c>
    </row>
    <row r="37" customFormat="false" ht="12.8" hidden="false" customHeight="false" outlineLevel="0" collapsed="false">
      <c r="B37" s="31" t="s">
        <v>361</v>
      </c>
      <c r="C37" s="31" t="s">
        <v>362</v>
      </c>
      <c r="D37" s="50" t="n">
        <v>3</v>
      </c>
      <c r="E37" s="51" t="n">
        <v>2319.77</v>
      </c>
      <c r="F37" s="50" t="n">
        <v>2</v>
      </c>
      <c r="G37" s="51" t="n">
        <v>1053.01</v>
      </c>
      <c r="H37" s="52" t="n">
        <v>1</v>
      </c>
      <c r="I37" s="53" t="n">
        <v>1266.76</v>
      </c>
      <c r="J37" s="52" t="n">
        <v>3</v>
      </c>
      <c r="K37" s="53" t="n">
        <v>1000</v>
      </c>
      <c r="L37" s="52" t="n">
        <v>3</v>
      </c>
      <c r="M37" s="53" t="n">
        <v>1903.64</v>
      </c>
      <c r="N37" s="50" t="n">
        <v>49</v>
      </c>
      <c r="O37" s="51" t="n">
        <v>49284.14</v>
      </c>
      <c r="P37" s="50" t="n">
        <v>15</v>
      </c>
      <c r="Q37" s="51" t="n">
        <v>12633.96</v>
      </c>
      <c r="R37" s="52" t="n">
        <v>15</v>
      </c>
      <c r="S37" s="53" t="n">
        <v>5450</v>
      </c>
      <c r="T37" s="52" t="n">
        <v>15</v>
      </c>
      <c r="U37" s="53" t="n">
        <v>2780.25</v>
      </c>
      <c r="V37" s="50" t="n">
        <f aca="false">L37+T37</f>
        <v>18</v>
      </c>
      <c r="W37" s="54" t="n">
        <f aca="false">I37+K37+M37+S37+U37</f>
        <v>12400.65</v>
      </c>
    </row>
    <row r="38" customFormat="false" ht="12.8" hidden="false" customHeight="false" outlineLevel="0" collapsed="false">
      <c r="B38" s="31" t="s">
        <v>329</v>
      </c>
      <c r="C38" s="31" t="s">
        <v>330</v>
      </c>
      <c r="D38" s="50" t="n">
        <v>0</v>
      </c>
      <c r="E38" s="51" t="n">
        <v>0</v>
      </c>
      <c r="F38" s="50" t="n">
        <v>0</v>
      </c>
      <c r="G38" s="51" t="n">
        <v>0</v>
      </c>
      <c r="H38" s="52" t="n">
        <v>0</v>
      </c>
      <c r="I38" s="53" t="n">
        <v>0</v>
      </c>
      <c r="J38" s="52" t="n">
        <v>0</v>
      </c>
      <c r="K38" s="53" t="n">
        <v>0</v>
      </c>
      <c r="L38" s="52" t="n">
        <v>0</v>
      </c>
      <c r="M38" s="53" t="n">
        <v>0</v>
      </c>
      <c r="N38" s="50" t="n">
        <v>7</v>
      </c>
      <c r="O38" s="51" t="n">
        <v>4455.31</v>
      </c>
      <c r="P38" s="50" t="n">
        <v>5</v>
      </c>
      <c r="Q38" s="51" t="n">
        <v>3200.36</v>
      </c>
      <c r="R38" s="52" t="n">
        <v>5</v>
      </c>
      <c r="S38" s="53" t="n">
        <v>1300</v>
      </c>
      <c r="T38" s="52" t="n">
        <v>5</v>
      </c>
      <c r="U38" s="53" t="n">
        <v>126.14</v>
      </c>
      <c r="V38" s="50" t="n">
        <f aca="false">L38+T38</f>
        <v>5</v>
      </c>
      <c r="W38" s="54" t="n">
        <f aca="false">I38+K38+M38+S38+U38</f>
        <v>1426.14</v>
      </c>
    </row>
    <row r="39" customFormat="false" ht="12.8" hidden="false" customHeight="false" outlineLevel="0" collapsed="false">
      <c r="B39" s="31" t="s">
        <v>380</v>
      </c>
      <c r="C39" s="31" t="s">
        <v>177</v>
      </c>
      <c r="D39" s="50" t="n">
        <v>9</v>
      </c>
      <c r="E39" s="51" t="n">
        <v>20944.09</v>
      </c>
      <c r="F39" s="50" t="n">
        <v>5</v>
      </c>
      <c r="G39" s="51" t="n">
        <v>2229.14</v>
      </c>
      <c r="H39" s="52" t="n">
        <v>4</v>
      </c>
      <c r="I39" s="53" t="n">
        <v>18714.95</v>
      </c>
      <c r="J39" s="52" t="n">
        <v>9</v>
      </c>
      <c r="K39" s="53" t="n">
        <v>3400</v>
      </c>
      <c r="L39" s="52" t="n">
        <v>9</v>
      </c>
      <c r="M39" s="53" t="n">
        <v>4900</v>
      </c>
      <c r="N39" s="50" t="n">
        <v>22</v>
      </c>
      <c r="O39" s="51" t="n">
        <v>83671.53</v>
      </c>
      <c r="P39" s="50" t="n">
        <v>20</v>
      </c>
      <c r="Q39" s="51" t="n">
        <v>71007.41</v>
      </c>
      <c r="R39" s="52" t="n">
        <v>20</v>
      </c>
      <c r="S39" s="53" t="n">
        <v>5750</v>
      </c>
      <c r="T39" s="52" t="n">
        <v>20</v>
      </c>
      <c r="U39" s="53" t="n">
        <v>543.81</v>
      </c>
      <c r="V39" s="50" t="n">
        <f aca="false">L39+T39</f>
        <v>29</v>
      </c>
      <c r="W39" s="54" t="n">
        <f aca="false">I39+K39+M39+S39+U39</f>
        <v>33308.76</v>
      </c>
    </row>
    <row r="40" customFormat="false" ht="12.8" hidden="false" customHeight="false" outlineLevel="0" collapsed="false">
      <c r="B40" s="35" t="s">
        <v>176</v>
      </c>
      <c r="C40" s="35" t="s">
        <v>177</v>
      </c>
      <c r="D40" s="55" t="n">
        <v>0</v>
      </c>
      <c r="E40" s="56" t="n">
        <v>0</v>
      </c>
      <c r="F40" s="50" t="n">
        <v>0</v>
      </c>
      <c r="G40" s="51" t="n">
        <v>0</v>
      </c>
      <c r="H40" s="52" t="n">
        <v>0</v>
      </c>
      <c r="I40" s="53" t="n">
        <v>0</v>
      </c>
      <c r="J40" s="52" t="n">
        <v>0</v>
      </c>
      <c r="K40" s="53" t="n">
        <v>0</v>
      </c>
      <c r="L40" s="52" t="n">
        <v>0</v>
      </c>
      <c r="M40" s="53" t="n">
        <v>0</v>
      </c>
      <c r="N40" s="55" t="n">
        <v>35</v>
      </c>
      <c r="O40" s="56" t="n">
        <v>26404.64</v>
      </c>
      <c r="P40" s="55" t="n">
        <v>15</v>
      </c>
      <c r="Q40" s="56" t="n">
        <v>14672.18</v>
      </c>
      <c r="R40" s="52" t="n">
        <v>15</v>
      </c>
      <c r="S40" s="53" t="n">
        <v>4200</v>
      </c>
      <c r="T40" s="52" t="n">
        <v>15</v>
      </c>
      <c r="U40" s="53" t="n">
        <v>3021.9</v>
      </c>
      <c r="V40" s="50" t="n">
        <f aca="false">L40+T40</f>
        <v>15</v>
      </c>
      <c r="W40" s="54" t="n">
        <f aca="false">I40+K40+M40+S40+U40</f>
        <v>7221.9</v>
      </c>
    </row>
    <row r="41" customFormat="false" ht="12.8" hidden="false" customHeight="false" outlineLevel="0" collapsed="false">
      <c r="B41" s="31" t="s">
        <v>279</v>
      </c>
      <c r="C41" s="31" t="s">
        <v>280</v>
      </c>
      <c r="D41" s="50" t="n">
        <v>0</v>
      </c>
      <c r="E41" s="51" t="n">
        <v>0</v>
      </c>
      <c r="F41" s="50" t="n">
        <v>0</v>
      </c>
      <c r="G41" s="51" t="n">
        <v>0</v>
      </c>
      <c r="H41" s="52" t="n">
        <v>0</v>
      </c>
      <c r="I41" s="53" t="n">
        <v>0</v>
      </c>
      <c r="J41" s="52" t="n">
        <v>0</v>
      </c>
      <c r="K41" s="53" t="n">
        <v>0</v>
      </c>
      <c r="L41" s="52" t="n">
        <v>0</v>
      </c>
      <c r="M41" s="53" t="n">
        <v>0</v>
      </c>
      <c r="N41" s="50" t="n">
        <v>106</v>
      </c>
      <c r="O41" s="51" t="n">
        <v>127194.65</v>
      </c>
      <c r="P41" s="50" t="n">
        <v>9</v>
      </c>
      <c r="Q41" s="51" t="n">
        <v>58225.29</v>
      </c>
      <c r="R41" s="52" t="n">
        <v>9</v>
      </c>
      <c r="S41" s="53" t="n">
        <v>4500</v>
      </c>
      <c r="T41" s="52" t="n">
        <v>9</v>
      </c>
      <c r="U41" s="53" t="n">
        <v>0</v>
      </c>
      <c r="V41" s="50" t="n">
        <f aca="false">L41+T41</f>
        <v>9</v>
      </c>
      <c r="W41" s="54" t="n">
        <f aca="false">I41+K41+M41+S41+U41</f>
        <v>4500</v>
      </c>
    </row>
    <row r="42" customFormat="false" ht="12.8" hidden="false" customHeight="false" outlineLevel="0" collapsed="false">
      <c r="B42" s="31" t="s">
        <v>559</v>
      </c>
      <c r="C42" s="31" t="s">
        <v>217</v>
      </c>
      <c r="D42" s="50" t="n">
        <v>8</v>
      </c>
      <c r="E42" s="51" t="n">
        <v>30128.99</v>
      </c>
      <c r="F42" s="50" t="n">
        <v>2</v>
      </c>
      <c r="G42" s="51" t="n">
        <v>11506.86</v>
      </c>
      <c r="H42" s="52" t="n">
        <v>6</v>
      </c>
      <c r="I42" s="53" t="n">
        <v>18622.13</v>
      </c>
      <c r="J42" s="52" t="n">
        <v>8</v>
      </c>
      <c r="K42" s="53" t="n">
        <v>4000</v>
      </c>
      <c r="L42" s="52" t="n">
        <v>8</v>
      </c>
      <c r="M42" s="53" t="n">
        <v>6400</v>
      </c>
      <c r="N42" s="50" t="n">
        <v>124</v>
      </c>
      <c r="O42" s="51" t="n">
        <v>184883.52</v>
      </c>
      <c r="P42" s="50" t="n">
        <v>0</v>
      </c>
      <c r="Q42" s="51" t="n">
        <v>0</v>
      </c>
      <c r="R42" s="52" t="n">
        <v>0</v>
      </c>
      <c r="S42" s="53" t="n">
        <v>0</v>
      </c>
      <c r="T42" s="52" t="n">
        <v>0</v>
      </c>
      <c r="U42" s="53" t="n">
        <v>0</v>
      </c>
      <c r="V42" s="50" t="n">
        <f aca="false">L42+T42</f>
        <v>8</v>
      </c>
      <c r="W42" s="54" t="n">
        <f aca="false">I42+K42+M42+S42+U42</f>
        <v>29022.13</v>
      </c>
    </row>
    <row r="43" customFormat="false" ht="12.8" hidden="false" customHeight="false" outlineLevel="0" collapsed="false">
      <c r="B43" s="31" t="s">
        <v>282</v>
      </c>
      <c r="C43" s="31" t="s">
        <v>283</v>
      </c>
      <c r="D43" s="50" t="n">
        <v>17</v>
      </c>
      <c r="E43" s="51" t="n">
        <v>18014.57</v>
      </c>
      <c r="F43" s="50" t="n">
        <v>16</v>
      </c>
      <c r="G43" s="51" t="n">
        <v>17534.14</v>
      </c>
      <c r="H43" s="52" t="n">
        <v>1</v>
      </c>
      <c r="I43" s="53" t="n">
        <v>480.43</v>
      </c>
      <c r="J43" s="52" t="n">
        <v>17</v>
      </c>
      <c r="K43" s="53" t="n">
        <v>4000</v>
      </c>
      <c r="L43" s="52" t="n">
        <v>17</v>
      </c>
      <c r="M43" s="53" t="n">
        <v>9192.17</v>
      </c>
      <c r="N43" s="50" t="n">
        <v>68</v>
      </c>
      <c r="O43" s="51" t="n">
        <v>50280.2</v>
      </c>
      <c r="P43" s="50" t="n">
        <v>33</v>
      </c>
      <c r="Q43" s="51" t="n">
        <v>27998.75</v>
      </c>
      <c r="R43" s="52" t="n">
        <v>33</v>
      </c>
      <c r="S43" s="53" t="n">
        <v>9450</v>
      </c>
      <c r="T43" s="52" t="n">
        <v>33</v>
      </c>
      <c r="U43" s="53" t="n">
        <v>3328.52</v>
      </c>
      <c r="V43" s="50" t="n">
        <f aca="false">L43+T43</f>
        <v>50</v>
      </c>
      <c r="W43" s="54" t="n">
        <f aca="false">I43+K43+M43+S43+U43</f>
        <v>26451.12</v>
      </c>
    </row>
    <row r="44" customFormat="false" ht="12.8" hidden="false" customHeight="false" outlineLevel="0" collapsed="false">
      <c r="B44" s="31" t="s">
        <v>560</v>
      </c>
      <c r="C44" s="31" t="s">
        <v>226</v>
      </c>
      <c r="D44" s="50" t="n">
        <v>1</v>
      </c>
      <c r="E44" s="51" t="n">
        <v>666.83</v>
      </c>
      <c r="F44" s="50" t="n">
        <v>0</v>
      </c>
      <c r="G44" s="51" t="n">
        <v>0</v>
      </c>
      <c r="H44" s="52" t="n">
        <v>0</v>
      </c>
      <c r="I44" s="53" t="n">
        <v>0</v>
      </c>
      <c r="J44" s="52" t="n">
        <v>1</v>
      </c>
      <c r="K44" s="53" t="n">
        <v>250</v>
      </c>
      <c r="L44" s="52" t="n">
        <v>1</v>
      </c>
      <c r="M44" s="53" t="n">
        <v>500</v>
      </c>
      <c r="N44" s="50" t="n">
        <v>23</v>
      </c>
      <c r="O44" s="51" t="n">
        <v>26509.18</v>
      </c>
      <c r="P44" s="50" t="n">
        <v>0</v>
      </c>
      <c r="Q44" s="51" t="n">
        <v>0</v>
      </c>
      <c r="R44" s="52" t="n">
        <v>0</v>
      </c>
      <c r="S44" s="53" t="n">
        <v>0</v>
      </c>
      <c r="T44" s="52" t="n">
        <v>0</v>
      </c>
      <c r="U44" s="53" t="n">
        <v>0</v>
      </c>
      <c r="V44" s="50" t="n">
        <f aca="false">L44+T44</f>
        <v>1</v>
      </c>
      <c r="W44" s="54" t="n">
        <f aca="false">I44+K44+M44+S44+U44</f>
        <v>750</v>
      </c>
    </row>
    <row r="45" customFormat="false" ht="12.8" hidden="false" customHeight="false" outlineLevel="0" collapsed="false">
      <c r="B45" s="31" t="s">
        <v>84</v>
      </c>
      <c r="C45" s="31" t="s">
        <v>85</v>
      </c>
      <c r="D45" s="50" t="n">
        <v>1</v>
      </c>
      <c r="E45" s="51" t="n">
        <v>353.22</v>
      </c>
      <c r="F45" s="50" t="n">
        <v>0</v>
      </c>
      <c r="G45" s="51" t="n">
        <v>0</v>
      </c>
      <c r="H45" s="52" t="n">
        <v>0</v>
      </c>
      <c r="I45" s="53" t="n">
        <v>0</v>
      </c>
      <c r="J45" s="52" t="n">
        <v>1</v>
      </c>
      <c r="K45" s="53" t="n">
        <v>400</v>
      </c>
      <c r="L45" s="52" t="n">
        <v>1</v>
      </c>
      <c r="M45" s="53" t="n">
        <v>500</v>
      </c>
      <c r="N45" s="50" t="n">
        <v>10</v>
      </c>
      <c r="O45" s="51" t="n">
        <v>21852.42</v>
      </c>
      <c r="P45" s="50" t="n">
        <v>0</v>
      </c>
      <c r="Q45" s="51" t="n">
        <v>0</v>
      </c>
      <c r="R45" s="52" t="n">
        <v>0</v>
      </c>
      <c r="S45" s="53" t="n">
        <v>0</v>
      </c>
      <c r="T45" s="52" t="n">
        <v>0</v>
      </c>
      <c r="U45" s="53" t="n">
        <v>0</v>
      </c>
      <c r="V45" s="50" t="n">
        <f aca="false">L45+T45</f>
        <v>1</v>
      </c>
      <c r="W45" s="54" t="n">
        <f aca="false">I45+K45+M45+S45+U45</f>
        <v>900</v>
      </c>
    </row>
    <row r="46" customFormat="false" ht="12.8" hidden="false" customHeight="false" outlineLevel="0" collapsed="false">
      <c r="B46" s="31" t="s">
        <v>235</v>
      </c>
      <c r="C46" s="31" t="s">
        <v>236</v>
      </c>
      <c r="D46" s="50" t="n">
        <v>0</v>
      </c>
      <c r="E46" s="51" t="n">
        <v>0</v>
      </c>
      <c r="F46" s="50" t="n">
        <v>0</v>
      </c>
      <c r="G46" s="51" t="n">
        <v>0</v>
      </c>
      <c r="H46" s="52" t="n">
        <v>0</v>
      </c>
      <c r="I46" s="53" t="n">
        <v>0</v>
      </c>
      <c r="J46" s="52" t="n">
        <v>0</v>
      </c>
      <c r="K46" s="53" t="n">
        <v>0</v>
      </c>
      <c r="L46" s="52" t="n">
        <v>0</v>
      </c>
      <c r="M46" s="53" t="n">
        <v>0</v>
      </c>
      <c r="N46" s="50" t="n">
        <v>31</v>
      </c>
      <c r="O46" s="51" t="n">
        <v>21049.41</v>
      </c>
      <c r="P46" s="50" t="n">
        <v>31</v>
      </c>
      <c r="Q46" s="51" t="n">
        <v>21049.41</v>
      </c>
      <c r="R46" s="52" t="n">
        <v>31</v>
      </c>
      <c r="S46" s="53" t="n">
        <v>12400</v>
      </c>
      <c r="T46" s="52" t="n">
        <v>31</v>
      </c>
      <c r="U46" s="53" t="n">
        <v>9799.14</v>
      </c>
      <c r="V46" s="50" t="n">
        <f aca="false">L46+T46</f>
        <v>31</v>
      </c>
      <c r="W46" s="54" t="n">
        <f aca="false">I46+K46+M46+S46+U46</f>
        <v>22199.14</v>
      </c>
    </row>
    <row r="47" customFormat="false" ht="12.8" hidden="false" customHeight="false" outlineLevel="0" collapsed="false">
      <c r="B47" s="57" t="s">
        <v>566</v>
      </c>
      <c r="C47" s="31"/>
      <c r="D47" s="58" t="n">
        <f aca="false">SUM(D9:D46)</f>
        <v>877</v>
      </c>
      <c r="E47" s="46" t="n">
        <f aca="false">SUM(E9:E46)</f>
        <v>1156382.8</v>
      </c>
      <c r="F47" s="58" t="n">
        <f aca="false">SUM(F9:F46)</f>
        <v>242</v>
      </c>
      <c r="G47" s="46" t="n">
        <f aca="false">SUM(G9:G46)</f>
        <v>367888.25</v>
      </c>
      <c r="H47" s="58" t="n">
        <f aca="false">SUM(H9:H46)</f>
        <v>221</v>
      </c>
      <c r="I47" s="46" t="n">
        <f aca="false">SUM(I9:I46)</f>
        <v>329496.71</v>
      </c>
      <c r="J47" s="58" t="n">
        <f aca="false">SUM(J9:J46)</f>
        <v>877</v>
      </c>
      <c r="K47" s="46" t="n">
        <f aca="false">SUM(K9:K46)</f>
        <v>326750</v>
      </c>
      <c r="L47" s="58" t="n">
        <f aca="false">SUM(L9:L46)</f>
        <v>877</v>
      </c>
      <c r="M47" s="59" t="n">
        <f aca="false">SUM(M9:M46)</f>
        <v>549889.51</v>
      </c>
      <c r="N47" s="60" t="n">
        <f aca="false">SUM(N9:N46)</f>
        <v>2039</v>
      </c>
      <c r="O47" s="59" t="n">
        <f aca="false">SUM(O9:O46)</f>
        <v>3270091.03</v>
      </c>
      <c r="P47" s="58" t="n">
        <f aca="false">SUM(P9:P46)</f>
        <v>764</v>
      </c>
      <c r="Q47" s="46" t="n">
        <f aca="false">SUM(Q9:Q46)</f>
        <v>1050227.88</v>
      </c>
      <c r="R47" s="58" t="n">
        <f aca="false">SUM(R9:R46)</f>
        <v>764</v>
      </c>
      <c r="S47" s="46" t="n">
        <f aca="false">SUM(S9:S46)</f>
        <v>265950</v>
      </c>
      <c r="T47" s="58" t="n">
        <f aca="false">SUM(T9:T46)</f>
        <v>764</v>
      </c>
      <c r="U47" s="46" t="n">
        <f aca="false">SUM(U9:U46)</f>
        <v>72716.14</v>
      </c>
      <c r="V47" s="58" t="n">
        <f aca="false">SUM(V9:V46)</f>
        <v>1641</v>
      </c>
      <c r="W47" s="46" t="n">
        <f aca="false">SUM(W9:W46)</f>
        <v>1544802.36</v>
      </c>
    </row>
    <row r="48" customFormat="false" ht="12.8" hidden="false" customHeight="false" outlineLevel="0" collapsed="false">
      <c r="G48" s="39"/>
    </row>
  </sheetData>
  <autoFilter ref="B8:C47"/>
  <mergeCells count="11">
    <mergeCell ref="B6:W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72.11"/>
  </cols>
  <sheetData>
    <row r="1" customFormat="false" ht="12.8" hidden="false" customHeight="false" outlineLevel="0" collapsed="false">
      <c r="A1" s="30"/>
    </row>
    <row r="2" customFormat="false" ht="12.8" hidden="false" customHeight="false" outlineLevel="0" collapsed="false">
      <c r="A2" s="31" t="s">
        <v>557</v>
      </c>
    </row>
    <row r="3" customFormat="false" ht="12.8" hidden="false" customHeight="false" outlineLevel="0" collapsed="false">
      <c r="A3" s="30" t="s">
        <v>80</v>
      </c>
    </row>
    <row r="4" customFormat="false" ht="12.8" hidden="false" customHeight="false" outlineLevel="0" collapsed="false">
      <c r="A4" s="30" t="s">
        <v>84</v>
      </c>
    </row>
    <row r="5" customFormat="false" ht="12.8" hidden="false" customHeight="false" outlineLevel="0" collapsed="false">
      <c r="A5" s="30" t="s">
        <v>96</v>
      </c>
    </row>
    <row r="6" customFormat="false" ht="12.8" hidden="false" customHeight="false" outlineLevel="0" collapsed="false">
      <c r="A6" s="30" t="s">
        <v>558</v>
      </c>
    </row>
    <row r="7" customFormat="false" ht="12.8" hidden="false" customHeight="false" outlineLevel="0" collapsed="false">
      <c r="A7" s="30" t="s">
        <v>559</v>
      </c>
    </row>
    <row r="8" customFormat="false" ht="12.8" hidden="false" customHeight="false" outlineLevel="0" collapsed="false">
      <c r="A8" s="30" t="s">
        <v>560</v>
      </c>
    </row>
    <row r="9" customFormat="false" ht="12.8" hidden="false" customHeight="false" outlineLevel="0" collapsed="false">
      <c r="A9" s="30" t="s">
        <v>245</v>
      </c>
    </row>
    <row r="10" customFormat="false" ht="12.8" hidden="false" customHeight="false" outlineLevel="0" collapsed="false">
      <c r="A10" s="30" t="s">
        <v>261</v>
      </c>
    </row>
    <row r="11" customFormat="false" ht="12.8" hidden="false" customHeight="false" outlineLevel="0" collapsed="false">
      <c r="A11" s="30" t="s">
        <v>561</v>
      </c>
    </row>
    <row r="12" customFormat="false" ht="12.8" hidden="false" customHeight="false" outlineLevel="0" collapsed="false">
      <c r="A12" s="30" t="s">
        <v>273</v>
      </c>
    </row>
    <row r="13" customFormat="false" ht="12.8" hidden="false" customHeight="false" outlineLevel="0" collapsed="false">
      <c r="A13" s="30" t="s">
        <v>282</v>
      </c>
    </row>
    <row r="14" customFormat="false" ht="12.8" hidden="false" customHeight="false" outlineLevel="0" collapsed="false">
      <c r="A14" s="30" t="s">
        <v>285</v>
      </c>
    </row>
    <row r="15" customFormat="false" ht="12.8" hidden="false" customHeight="false" outlineLevel="0" collapsed="false">
      <c r="A15" s="30" t="s">
        <v>288</v>
      </c>
    </row>
    <row r="16" customFormat="false" ht="12.8" hidden="false" customHeight="false" outlineLevel="0" collapsed="false">
      <c r="A16" s="30" t="s">
        <v>291</v>
      </c>
    </row>
    <row r="17" customFormat="false" ht="12.8" hidden="false" customHeight="false" outlineLevel="0" collapsed="false">
      <c r="A17" s="30" t="s">
        <v>294</v>
      </c>
    </row>
    <row r="18" customFormat="false" ht="12.8" hidden="false" customHeight="false" outlineLevel="0" collapsed="false">
      <c r="A18" s="30" t="s">
        <v>296</v>
      </c>
    </row>
    <row r="19" customFormat="false" ht="12.8" hidden="false" customHeight="false" outlineLevel="0" collapsed="false">
      <c r="A19" s="30" t="s">
        <v>306</v>
      </c>
    </row>
    <row r="20" customFormat="false" ht="12.8" hidden="false" customHeight="false" outlineLevel="0" collapsed="false">
      <c r="A20" s="30" t="s">
        <v>338</v>
      </c>
    </row>
    <row r="21" customFormat="false" ht="12.8" hidden="false" customHeight="false" outlineLevel="0" collapsed="false">
      <c r="A21" s="30" t="s">
        <v>361</v>
      </c>
    </row>
    <row r="22" customFormat="false" ht="12.8" hidden="false" customHeight="false" outlineLevel="0" collapsed="false">
      <c r="A22" s="30" t="s">
        <v>370</v>
      </c>
    </row>
    <row r="23" customFormat="false" ht="12.8" hidden="false" customHeight="false" outlineLevel="0" collapsed="false">
      <c r="A23" s="30" t="s">
        <v>372</v>
      </c>
    </row>
    <row r="24" customFormat="false" ht="12.8" hidden="false" customHeight="false" outlineLevel="0" collapsed="false">
      <c r="A24" s="30" t="s">
        <v>380</v>
      </c>
    </row>
    <row r="25" customFormat="false" ht="12.8" hidden="false" customHeight="false" outlineLevel="0" collapsed="false">
      <c r="A25" s="30" t="s">
        <v>562</v>
      </c>
    </row>
    <row r="26" customFormat="false" ht="12.8" hidden="false" customHeight="false" outlineLevel="0" collapsed="false">
      <c r="A26" s="30" t="s">
        <v>449</v>
      </c>
    </row>
    <row r="27" customFormat="false" ht="12.8" hidden="false" customHeight="false" outlineLevel="0" collapsed="false">
      <c r="A27" s="30" t="s">
        <v>563</v>
      </c>
    </row>
    <row r="28" customFormat="false" ht="12.8" hidden="false" customHeight="false" outlineLevel="0" collapsed="false">
      <c r="A28" s="30" t="s">
        <v>488</v>
      </c>
    </row>
    <row r="29" customFormat="false" ht="12.8" hidden="false" customHeight="false" outlineLevel="0" collapsed="false">
      <c r="A29" s="30" t="s">
        <v>492</v>
      </c>
    </row>
    <row r="30" customFormat="false" ht="12.8" hidden="false" customHeight="false" outlineLevel="0" collapsed="false">
      <c r="A30" s="30" t="s">
        <v>518</v>
      </c>
    </row>
    <row r="31" customFormat="false" ht="12.8" hidden="false" customHeight="false" outlineLevel="0" collapsed="false">
      <c r="A31" s="30" t="s">
        <v>564</v>
      </c>
    </row>
    <row r="32" customFormat="false" ht="12.8" hidden="false" customHeight="false" outlineLevel="0" collapsed="false">
      <c r="A32" s="30" t="s">
        <v>565</v>
      </c>
    </row>
    <row r="33" customFormat="false" ht="12.8" hidden="false" customHeight="false" outlineLevel="0" collapsed="false">
      <c r="A33" s="30" t="s">
        <v>552</v>
      </c>
    </row>
    <row r="34" customFormat="false" ht="12.8" hidden="true" customHeight="false" outlineLevel="0" collapsed="false">
      <c r="A34" s="30" t="s">
        <v>557</v>
      </c>
    </row>
    <row r="35" customFormat="false" ht="12.8" hidden="true" customHeight="false" outlineLevel="0" collapsed="false">
      <c r="A35" s="30" t="s">
        <v>84</v>
      </c>
    </row>
    <row r="36" customFormat="false" ht="12.8" hidden="true" customHeight="false" outlineLevel="0" collapsed="false">
      <c r="A36" s="30" t="s">
        <v>96</v>
      </c>
    </row>
    <row r="37" customFormat="false" ht="12.8" hidden="true" customHeight="false" outlineLevel="0" collapsed="false">
      <c r="A37" s="30" t="s">
        <v>558</v>
      </c>
    </row>
    <row r="38" customFormat="false" ht="12.8" hidden="false" customHeight="false" outlineLevel="0" collapsed="false">
      <c r="A38" s="30" t="s">
        <v>176</v>
      </c>
    </row>
    <row r="39" customFormat="false" ht="12.8" hidden="true" customHeight="false" outlineLevel="0" collapsed="false">
      <c r="A39" s="30" t="s">
        <v>559</v>
      </c>
    </row>
    <row r="40" customFormat="false" ht="12.8" hidden="true" customHeight="false" outlineLevel="0" collapsed="false">
      <c r="A40" s="30" t="s">
        <v>560</v>
      </c>
    </row>
    <row r="41" customFormat="false" ht="12.8" hidden="false" customHeight="false" outlineLevel="0" collapsed="false">
      <c r="A41" s="30" t="s">
        <v>235</v>
      </c>
    </row>
    <row r="42" customFormat="false" ht="12.8" hidden="true" customHeight="false" outlineLevel="0" collapsed="false">
      <c r="A42" s="30" t="s">
        <v>261</v>
      </c>
    </row>
    <row r="43" customFormat="false" ht="12.8" hidden="true" customHeight="false" outlineLevel="0" collapsed="false">
      <c r="A43" s="30" t="s">
        <v>561</v>
      </c>
    </row>
    <row r="44" customFormat="false" ht="12.8" hidden="true" customHeight="false" outlineLevel="0" collapsed="false">
      <c r="A44" s="30" t="s">
        <v>273</v>
      </c>
    </row>
    <row r="45" customFormat="false" ht="12.8" hidden="false" customHeight="false" outlineLevel="0" collapsed="false">
      <c r="A45" s="30" t="s">
        <v>279</v>
      </c>
    </row>
    <row r="46" customFormat="false" ht="12.8" hidden="true" customHeight="false" outlineLevel="0" collapsed="false">
      <c r="A46" s="30" t="s">
        <v>282</v>
      </c>
    </row>
    <row r="47" customFormat="false" ht="12.8" hidden="true" customHeight="false" outlineLevel="0" collapsed="false">
      <c r="A47" s="35" t="s">
        <v>285</v>
      </c>
    </row>
    <row r="48" customFormat="false" ht="12.8" hidden="true" customHeight="false" outlineLevel="0" collapsed="false">
      <c r="A48" s="30" t="s">
        <v>288</v>
      </c>
    </row>
    <row r="49" customFormat="false" ht="12.8" hidden="true" customHeight="false" outlineLevel="0" collapsed="false">
      <c r="A49" s="30" t="s">
        <v>291</v>
      </c>
    </row>
    <row r="50" customFormat="false" ht="12.8" hidden="true" customHeight="false" outlineLevel="0" collapsed="false">
      <c r="A50" s="30" t="s">
        <v>294</v>
      </c>
    </row>
    <row r="51" customFormat="false" ht="12.8" hidden="true" customHeight="false" outlineLevel="0" collapsed="false">
      <c r="A51" s="30" t="s">
        <v>296</v>
      </c>
    </row>
    <row r="52" customFormat="false" ht="12.8" hidden="true" customHeight="false" outlineLevel="0" collapsed="false">
      <c r="A52" s="30" t="s">
        <v>306</v>
      </c>
    </row>
    <row r="53" customFormat="false" ht="12.8" hidden="false" customHeight="false" outlineLevel="0" collapsed="false">
      <c r="A53" s="30" t="s">
        <v>329</v>
      </c>
    </row>
    <row r="54" customFormat="false" ht="12.8" hidden="true" customHeight="false" outlineLevel="0" collapsed="false">
      <c r="A54" s="30" t="s">
        <v>361</v>
      </c>
    </row>
    <row r="55" customFormat="false" ht="12.8" hidden="true" customHeight="false" outlineLevel="0" collapsed="false">
      <c r="A55" s="30" t="s">
        <v>370</v>
      </c>
    </row>
    <row r="56" customFormat="false" ht="12.8" hidden="true" customHeight="false" outlineLevel="0" collapsed="false">
      <c r="A56" s="30" t="s">
        <v>372</v>
      </c>
    </row>
    <row r="57" customFormat="false" ht="12.8" hidden="true" customHeight="false" outlineLevel="0" collapsed="false">
      <c r="A57" s="30" t="s">
        <v>380</v>
      </c>
    </row>
    <row r="58" customFormat="false" ht="12.8" hidden="true" customHeight="false" outlineLevel="0" collapsed="false">
      <c r="A58" s="30" t="s">
        <v>562</v>
      </c>
    </row>
    <row r="59" customFormat="false" ht="12.8" hidden="false" customHeight="false" outlineLevel="0" collapsed="false">
      <c r="A59" s="30" t="s">
        <v>626</v>
      </c>
    </row>
    <row r="60" customFormat="false" ht="12.8" hidden="true" customHeight="false" outlineLevel="0" collapsed="false">
      <c r="A60" s="30" t="s">
        <v>449</v>
      </c>
    </row>
    <row r="61" customFormat="false" ht="12.8" hidden="true" customHeight="false" outlineLevel="0" collapsed="false">
      <c r="A61" s="30" t="s">
        <v>563</v>
      </c>
    </row>
    <row r="62" customFormat="false" ht="12.8" hidden="true" customHeight="false" outlineLevel="0" collapsed="false">
      <c r="A62" s="30" t="s">
        <v>488</v>
      </c>
    </row>
    <row r="63" customFormat="false" ht="12.8" hidden="true" customHeight="false" outlineLevel="0" collapsed="false">
      <c r="A63" s="30" t="s">
        <v>492</v>
      </c>
    </row>
    <row r="64" customFormat="false" ht="12.8" hidden="true" customHeight="false" outlineLevel="0" collapsed="false">
      <c r="A64" s="30" t="s">
        <v>518</v>
      </c>
    </row>
    <row r="65" customFormat="false" ht="12.8" hidden="false" customHeight="false" outlineLevel="0" collapsed="false">
      <c r="A65" s="30" t="s">
        <v>527</v>
      </c>
    </row>
    <row r="66" customFormat="false" ht="12.8" hidden="true" customHeight="false" outlineLevel="0" collapsed="false">
      <c r="A66" s="30" t="s">
        <v>564</v>
      </c>
    </row>
    <row r="67" customFormat="false" ht="12.8" hidden="true" customHeight="false" outlineLevel="0" collapsed="false">
      <c r="A67" s="30" t="s">
        <v>565</v>
      </c>
    </row>
  </sheetData>
  <autoFilter ref="A2:A67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17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3" style="0" width="15.61"/>
  </cols>
  <sheetData>
    <row r="1" customFormat="false" ht="12.8" hidden="false" customHeight="false" outlineLevel="0" collapsed="false">
      <c r="A1" s="0" t="s">
        <v>2</v>
      </c>
      <c r="B1" s="0" t="s">
        <v>555</v>
      </c>
      <c r="C1" s="0" t="s">
        <v>556</v>
      </c>
    </row>
    <row r="2" customFormat="false" ht="12.8" hidden="false" customHeight="false" outlineLevel="0" collapsed="false">
      <c r="A2" s="0" t="s">
        <v>557</v>
      </c>
      <c r="B2" s="0" t="n">
        <v>2</v>
      </c>
      <c r="C2" s="17" t="n">
        <v>529.92</v>
      </c>
    </row>
    <row r="3" customFormat="false" ht="12.8" hidden="false" customHeight="false" outlineLevel="0" collapsed="false">
      <c r="A3" s="0" t="s">
        <v>80</v>
      </c>
      <c r="B3" s="0" t="n">
        <v>18</v>
      </c>
      <c r="C3" s="17" t="n">
        <v>13242.69</v>
      </c>
    </row>
    <row r="4" customFormat="false" ht="12.8" hidden="false" customHeight="false" outlineLevel="0" collapsed="false">
      <c r="A4" s="0" t="s">
        <v>84</v>
      </c>
      <c r="B4" s="0" t="n">
        <v>1</v>
      </c>
      <c r="C4" s="17" t="n">
        <v>353.22</v>
      </c>
    </row>
    <row r="5" customFormat="false" ht="12.8" hidden="false" customHeight="false" outlineLevel="0" collapsed="false">
      <c r="A5" s="0" t="s">
        <v>96</v>
      </c>
      <c r="B5" s="0" t="n">
        <v>52</v>
      </c>
      <c r="C5" s="17" t="n">
        <v>69798.64</v>
      </c>
    </row>
    <row r="6" customFormat="false" ht="12.8" hidden="false" customHeight="false" outlineLevel="0" collapsed="false">
      <c r="A6" s="0" t="s">
        <v>558</v>
      </c>
      <c r="B6" s="0" t="n">
        <v>9</v>
      </c>
      <c r="C6" s="17" t="n">
        <v>6921.36</v>
      </c>
    </row>
    <row r="7" customFormat="false" ht="12.8" hidden="false" customHeight="false" outlineLevel="0" collapsed="false">
      <c r="A7" s="0" t="s">
        <v>559</v>
      </c>
      <c r="B7" s="0" t="n">
        <v>8</v>
      </c>
      <c r="C7" s="17" t="n">
        <v>30128.99</v>
      </c>
    </row>
    <row r="8" customFormat="false" ht="12.8" hidden="false" customHeight="false" outlineLevel="0" collapsed="false">
      <c r="A8" s="0" t="s">
        <v>560</v>
      </c>
      <c r="B8" s="0" t="n">
        <v>1</v>
      </c>
      <c r="C8" s="17" t="n">
        <v>666.83</v>
      </c>
    </row>
    <row r="9" customFormat="false" ht="12.8" hidden="false" customHeight="false" outlineLevel="0" collapsed="false">
      <c r="A9" s="0" t="s">
        <v>245</v>
      </c>
      <c r="B9" s="0" t="n">
        <v>123</v>
      </c>
      <c r="C9" s="17" t="n">
        <v>122357.18</v>
      </c>
    </row>
    <row r="10" customFormat="false" ht="12.8" hidden="false" customHeight="false" outlineLevel="0" collapsed="false">
      <c r="A10" s="0" t="s">
        <v>261</v>
      </c>
      <c r="B10" s="0" t="n">
        <v>45</v>
      </c>
      <c r="C10" s="17" t="n">
        <v>90664.92</v>
      </c>
    </row>
    <row r="11" customFormat="false" ht="12.8" hidden="false" customHeight="false" outlineLevel="0" collapsed="false">
      <c r="A11" s="0" t="s">
        <v>561</v>
      </c>
      <c r="B11" s="0" t="n">
        <v>7</v>
      </c>
      <c r="C11" s="17" t="n">
        <v>53220.6</v>
      </c>
    </row>
    <row r="12" customFormat="false" ht="12.8" hidden="false" customHeight="false" outlineLevel="0" collapsed="false">
      <c r="A12" s="0" t="s">
        <v>273</v>
      </c>
      <c r="B12" s="0" t="n">
        <v>68</v>
      </c>
      <c r="C12" s="17" t="n">
        <v>26740.62</v>
      </c>
    </row>
    <row r="13" customFormat="false" ht="12.8" hidden="false" customHeight="false" outlineLevel="0" collapsed="false">
      <c r="A13" s="0" t="s">
        <v>282</v>
      </c>
      <c r="B13" s="0" t="n">
        <v>17</v>
      </c>
      <c r="C13" s="17" t="n">
        <v>18014.57</v>
      </c>
    </row>
    <row r="14" customFormat="false" ht="12.8" hidden="false" customHeight="false" outlineLevel="0" collapsed="false">
      <c r="A14" s="0" t="s">
        <v>285</v>
      </c>
      <c r="B14" s="0" t="n">
        <v>10</v>
      </c>
      <c r="C14" s="17" t="n">
        <v>14600.71</v>
      </c>
    </row>
    <row r="15" customFormat="false" ht="12.8" hidden="false" customHeight="false" outlineLevel="0" collapsed="false">
      <c r="A15" s="0" t="s">
        <v>288</v>
      </c>
      <c r="B15" s="0" t="n">
        <v>41</v>
      </c>
      <c r="C15" s="17" t="n">
        <v>36004.88</v>
      </c>
    </row>
    <row r="16" customFormat="false" ht="12.8" hidden="false" customHeight="false" outlineLevel="0" collapsed="false">
      <c r="A16" s="0" t="s">
        <v>291</v>
      </c>
      <c r="B16" s="0" t="n">
        <v>76</v>
      </c>
      <c r="C16" s="17" t="n">
        <v>84933.02</v>
      </c>
    </row>
    <row r="17" customFormat="false" ht="12.8" hidden="false" customHeight="false" outlineLevel="0" collapsed="false">
      <c r="A17" s="0" t="s">
        <v>294</v>
      </c>
      <c r="B17" s="0" t="n">
        <v>8</v>
      </c>
      <c r="C17" s="17" t="n">
        <v>3664.76</v>
      </c>
    </row>
    <row r="18" customFormat="false" ht="12.8" hidden="false" customHeight="false" outlineLevel="0" collapsed="false">
      <c r="A18" s="0" t="s">
        <v>296</v>
      </c>
      <c r="B18" s="0" t="n">
        <v>32</v>
      </c>
      <c r="C18" s="17" t="n">
        <v>169367.9</v>
      </c>
    </row>
    <row r="19" customFormat="false" ht="12.8" hidden="false" customHeight="false" outlineLevel="0" collapsed="false">
      <c r="A19" s="0" t="s">
        <v>306</v>
      </c>
      <c r="B19" s="0" t="n">
        <v>64</v>
      </c>
      <c r="C19" s="17" t="n">
        <v>96462.47</v>
      </c>
    </row>
    <row r="20" customFormat="false" ht="12.8" hidden="false" customHeight="false" outlineLevel="0" collapsed="false">
      <c r="A20" s="0" t="s">
        <v>338</v>
      </c>
      <c r="B20" s="0" t="n">
        <v>2</v>
      </c>
      <c r="C20" s="17" t="n">
        <v>713.62</v>
      </c>
    </row>
    <row r="21" customFormat="false" ht="12.8" hidden="false" customHeight="false" outlineLevel="0" collapsed="false">
      <c r="A21" s="0" t="s">
        <v>361</v>
      </c>
      <c r="B21" s="0" t="n">
        <v>3</v>
      </c>
      <c r="C21" s="17" t="n">
        <v>2319.77</v>
      </c>
    </row>
    <row r="22" customFormat="false" ht="12.8" hidden="false" customHeight="false" outlineLevel="0" collapsed="false">
      <c r="A22" s="0" t="s">
        <v>370</v>
      </c>
      <c r="B22" s="0" t="n">
        <v>83</v>
      </c>
      <c r="C22" s="17" t="n">
        <v>78107.29</v>
      </c>
    </row>
    <row r="23" customFormat="false" ht="12.8" hidden="false" customHeight="false" outlineLevel="0" collapsed="false">
      <c r="A23" s="0" t="s">
        <v>372</v>
      </c>
      <c r="B23" s="0" t="n">
        <v>66</v>
      </c>
      <c r="C23" s="17" t="n">
        <v>103695.79</v>
      </c>
    </row>
    <row r="24" customFormat="false" ht="12.8" hidden="false" customHeight="false" outlineLevel="0" collapsed="false">
      <c r="A24" s="0" t="s">
        <v>380</v>
      </c>
      <c r="B24" s="0" t="n">
        <v>9</v>
      </c>
      <c r="C24" s="17" t="n">
        <v>20944.09</v>
      </c>
    </row>
    <row r="25" customFormat="false" ht="12.8" hidden="false" customHeight="false" outlineLevel="0" collapsed="false">
      <c r="A25" s="0" t="s">
        <v>562</v>
      </c>
      <c r="B25" s="0" t="n">
        <v>2</v>
      </c>
      <c r="C25" s="17" t="n">
        <v>541.31</v>
      </c>
    </row>
    <row r="26" customFormat="false" ht="12.8" hidden="false" customHeight="false" outlineLevel="0" collapsed="false">
      <c r="A26" s="0" t="s">
        <v>449</v>
      </c>
      <c r="B26" s="0" t="n">
        <v>17</v>
      </c>
      <c r="C26" s="17" t="n">
        <v>9754.18</v>
      </c>
    </row>
    <row r="27" customFormat="false" ht="12.8" hidden="false" customHeight="false" outlineLevel="0" collapsed="false">
      <c r="A27" s="0" t="s">
        <v>563</v>
      </c>
      <c r="B27" s="0" t="n">
        <v>13</v>
      </c>
      <c r="C27" s="17" t="n">
        <v>9504.47</v>
      </c>
    </row>
    <row r="28" customFormat="false" ht="12.8" hidden="false" customHeight="false" outlineLevel="0" collapsed="false">
      <c r="A28" s="0" t="s">
        <v>488</v>
      </c>
      <c r="B28" s="0" t="n">
        <v>16</v>
      </c>
      <c r="C28" s="17" t="n">
        <v>13229.81</v>
      </c>
    </row>
    <row r="29" customFormat="false" ht="12.8" hidden="false" customHeight="false" outlineLevel="0" collapsed="false">
      <c r="A29" s="0" t="s">
        <v>492</v>
      </c>
      <c r="B29" s="0" t="n">
        <v>1</v>
      </c>
      <c r="C29" s="17" t="n">
        <v>775.8</v>
      </c>
    </row>
    <row r="30" customFormat="false" ht="12.8" hidden="false" customHeight="false" outlineLevel="0" collapsed="false">
      <c r="A30" s="0" t="s">
        <v>518</v>
      </c>
      <c r="B30" s="0" t="n">
        <v>59</v>
      </c>
      <c r="C30" s="17" t="n">
        <v>32573.86</v>
      </c>
    </row>
    <row r="31" customFormat="false" ht="12.8" hidden="false" customHeight="false" outlineLevel="0" collapsed="false">
      <c r="A31" s="0" t="s">
        <v>564</v>
      </c>
      <c r="B31" s="0" t="n">
        <v>2</v>
      </c>
      <c r="C31" s="17" t="n">
        <v>10060.72</v>
      </c>
    </row>
    <row r="32" customFormat="false" ht="12.8" hidden="false" customHeight="false" outlineLevel="0" collapsed="false">
      <c r="A32" s="0" t="s">
        <v>565</v>
      </c>
      <c r="B32" s="0" t="n">
        <v>16</v>
      </c>
      <c r="C32" s="17" t="n">
        <v>8796.49</v>
      </c>
    </row>
    <row r="33" customFormat="false" ht="12.8" hidden="false" customHeight="false" outlineLevel="0" collapsed="false">
      <c r="A33" s="0" t="s">
        <v>552</v>
      </c>
      <c r="B33" s="0" t="n">
        <v>6</v>
      </c>
      <c r="C33" s="17" t="n">
        <v>27692.32</v>
      </c>
    </row>
    <row r="34" customFormat="false" ht="12.8" hidden="false" customHeight="false" outlineLevel="0" collapsed="false">
      <c r="A34" s="0" t="s">
        <v>566</v>
      </c>
      <c r="B34" s="0" t="n">
        <v>877</v>
      </c>
      <c r="C34" s="17" t="n">
        <v>1156382.8</v>
      </c>
    </row>
    <row r="35" customFormat="false" ht="12.8" hidden="false" customHeight="false" outlineLevel="0" collapsed="false">
      <c r="C35" s="17"/>
    </row>
    <row r="36" customFormat="false" ht="12.8" hidden="false" customHeight="false" outlineLevel="0" collapsed="false">
      <c r="C36" s="17"/>
    </row>
    <row r="37" customFormat="false" ht="12.8" hidden="false" customHeight="false" outlineLevel="0" collapsed="false">
      <c r="C37" s="17"/>
    </row>
    <row r="38" customFormat="false" ht="12.8" hidden="false" customHeight="false" outlineLevel="0" collapsed="false">
      <c r="C38" s="17"/>
    </row>
    <row r="39" customFormat="false" ht="12.8" hidden="false" customHeight="false" outlineLevel="0" collapsed="false">
      <c r="C39" s="17"/>
    </row>
    <row r="40" customFormat="false" ht="12.8" hidden="false" customHeight="false" outlineLevel="0" collapsed="false">
      <c r="C40" s="17"/>
    </row>
    <row r="41" customFormat="false" ht="12.8" hidden="false" customHeight="false" outlineLevel="0" collapsed="false">
      <c r="C41" s="17"/>
    </row>
    <row r="42" customFormat="false" ht="12.8" hidden="false" customHeight="false" outlineLevel="0" collapsed="false">
      <c r="C42" s="17"/>
    </row>
    <row r="43" customFormat="false" ht="12.8" hidden="false" customHeight="false" outlineLevel="0" collapsed="false">
      <c r="C43" s="17"/>
    </row>
    <row r="44" customFormat="false" ht="12.8" hidden="false" customHeight="false" outlineLevel="0" collapsed="false">
      <c r="C44" s="17"/>
    </row>
    <row r="45" customFormat="false" ht="12.8" hidden="false" customHeight="false" outlineLevel="0" collapsed="false">
      <c r="C45" s="1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17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18" width="11.57"/>
    <col collapsed="false" customWidth="true" hidden="false" outlineLevel="0" max="3" min="3" style="18" width="19.31"/>
  </cols>
  <sheetData>
    <row r="1" customFormat="false" ht="12.8" hidden="false" customHeight="false" outlineLevel="0" collapsed="false">
      <c r="A1" s="19" t="s">
        <v>2</v>
      </c>
      <c r="B1" s="19" t="s">
        <v>555</v>
      </c>
      <c r="C1" s="19" t="s">
        <v>556</v>
      </c>
    </row>
    <row r="2" customFormat="false" ht="12.8" hidden="false" customHeight="false" outlineLevel="0" collapsed="false">
      <c r="A2" s="0" t="s">
        <v>557</v>
      </c>
      <c r="B2" s="20" t="n">
        <v>2</v>
      </c>
      <c r="C2" s="21" t="n">
        <v>529.92</v>
      </c>
    </row>
    <row r="3" customFormat="false" ht="12.8" hidden="false" customHeight="false" outlineLevel="0" collapsed="false">
      <c r="A3" s="0" t="s">
        <v>80</v>
      </c>
      <c r="B3" s="20" t="n">
        <v>8</v>
      </c>
      <c r="C3" s="21" t="n">
        <v>7683.43</v>
      </c>
    </row>
    <row r="4" customFormat="false" ht="12.8" hidden="false" customHeight="false" outlineLevel="0" collapsed="false">
      <c r="A4" s="0" t="s">
        <v>96</v>
      </c>
      <c r="B4" s="20" t="n">
        <v>47</v>
      </c>
      <c r="C4" s="21" t="n">
        <v>63411.87</v>
      </c>
    </row>
    <row r="5" customFormat="false" ht="12.8" hidden="false" customHeight="false" outlineLevel="0" collapsed="false">
      <c r="A5" s="0" t="s">
        <v>558</v>
      </c>
      <c r="B5" s="20" t="n">
        <v>9</v>
      </c>
      <c r="C5" s="21" t="n">
        <v>6921.36</v>
      </c>
    </row>
    <row r="6" customFormat="false" ht="12.8" hidden="false" customHeight="false" outlineLevel="0" collapsed="false">
      <c r="A6" s="0" t="s">
        <v>559</v>
      </c>
      <c r="B6" s="20" t="n">
        <v>6</v>
      </c>
      <c r="C6" s="21" t="n">
        <v>18622.13</v>
      </c>
    </row>
    <row r="7" customFormat="false" ht="12.8" hidden="false" customHeight="false" outlineLevel="0" collapsed="false">
      <c r="A7" s="0" t="s">
        <v>261</v>
      </c>
      <c r="B7" s="20" t="n">
        <v>41</v>
      </c>
      <c r="C7" s="21" t="n">
        <v>82389.28</v>
      </c>
    </row>
    <row r="8" customFormat="false" ht="12.8" hidden="false" customHeight="false" outlineLevel="0" collapsed="false">
      <c r="A8" s="0" t="s">
        <v>561</v>
      </c>
      <c r="B8" s="20" t="n">
        <v>1</v>
      </c>
      <c r="C8" s="21" t="n">
        <v>1793.05</v>
      </c>
    </row>
    <row r="9" customFormat="false" ht="12.8" hidden="false" customHeight="false" outlineLevel="0" collapsed="false">
      <c r="A9" s="0" t="s">
        <v>282</v>
      </c>
      <c r="B9" s="20" t="n">
        <v>1</v>
      </c>
      <c r="C9" s="21" t="n">
        <v>480.43</v>
      </c>
    </row>
    <row r="10" customFormat="false" ht="12.8" hidden="false" customHeight="false" outlineLevel="0" collapsed="false">
      <c r="A10" s="0" t="s">
        <v>285</v>
      </c>
      <c r="B10" s="20" t="n">
        <v>5</v>
      </c>
      <c r="C10" s="21" t="n">
        <v>4262.93</v>
      </c>
    </row>
    <row r="11" customFormat="false" ht="12.8" hidden="false" customHeight="false" outlineLevel="0" collapsed="false">
      <c r="A11" s="0" t="s">
        <v>288</v>
      </c>
      <c r="B11" s="20" t="n">
        <v>41</v>
      </c>
      <c r="C11" s="21" t="n">
        <v>36004.88</v>
      </c>
    </row>
    <row r="12" customFormat="false" ht="12.8" hidden="false" customHeight="false" outlineLevel="0" collapsed="false">
      <c r="A12" s="0" t="s">
        <v>291</v>
      </c>
      <c r="B12" s="20" t="n">
        <v>21</v>
      </c>
      <c r="C12" s="21" t="n">
        <v>11321.07</v>
      </c>
    </row>
    <row r="13" customFormat="false" ht="12.8" hidden="false" customHeight="false" outlineLevel="0" collapsed="false">
      <c r="A13" s="0" t="s">
        <v>294</v>
      </c>
      <c r="B13" s="20" t="n">
        <v>1</v>
      </c>
      <c r="C13" s="21" t="n">
        <v>992.45</v>
      </c>
    </row>
    <row r="14" customFormat="false" ht="12.8" hidden="false" customHeight="false" outlineLevel="0" collapsed="false">
      <c r="A14" s="0" t="s">
        <v>306</v>
      </c>
      <c r="B14" s="20" t="n">
        <v>6</v>
      </c>
      <c r="C14" s="21" t="n">
        <v>5940.2</v>
      </c>
    </row>
    <row r="15" customFormat="false" ht="12.8" hidden="false" customHeight="false" outlineLevel="0" collapsed="false">
      <c r="A15" s="0" t="s">
        <v>338</v>
      </c>
      <c r="B15" s="20" t="n">
        <v>2</v>
      </c>
      <c r="C15" s="21" t="n">
        <v>713.62</v>
      </c>
    </row>
    <row r="16" customFormat="false" ht="12.8" hidden="false" customHeight="false" outlineLevel="0" collapsed="false">
      <c r="A16" s="0" t="s">
        <v>361</v>
      </c>
      <c r="B16" s="20" t="n">
        <v>1</v>
      </c>
      <c r="C16" s="21" t="n">
        <v>1266.76</v>
      </c>
    </row>
    <row r="17" customFormat="false" ht="12.8" hidden="false" customHeight="false" outlineLevel="0" collapsed="false">
      <c r="A17" s="0" t="s">
        <v>372</v>
      </c>
      <c r="B17" s="20" t="n">
        <v>12</v>
      </c>
      <c r="C17" s="21" t="n">
        <v>25239.5</v>
      </c>
    </row>
    <row r="18" customFormat="false" ht="12.8" hidden="false" customHeight="false" outlineLevel="0" collapsed="false">
      <c r="A18" s="0" t="s">
        <v>380</v>
      </c>
      <c r="B18" s="20" t="n">
        <v>4</v>
      </c>
      <c r="C18" s="21" t="n">
        <v>18714.95</v>
      </c>
    </row>
    <row r="19" customFormat="false" ht="12.8" hidden="false" customHeight="false" outlineLevel="0" collapsed="false">
      <c r="A19" s="0" t="s">
        <v>562</v>
      </c>
      <c r="B19" s="20" t="n">
        <v>2</v>
      </c>
      <c r="C19" s="21" t="n">
        <v>541.31</v>
      </c>
    </row>
    <row r="20" customFormat="false" ht="12.8" hidden="false" customHeight="false" outlineLevel="0" collapsed="false">
      <c r="A20" s="0" t="s">
        <v>488</v>
      </c>
      <c r="B20" s="20" t="n">
        <v>3</v>
      </c>
      <c r="C20" s="21" t="n">
        <v>4914.53</v>
      </c>
    </row>
    <row r="21" customFormat="false" ht="12.8" hidden="false" customHeight="false" outlineLevel="0" collapsed="false">
      <c r="A21" s="0" t="s">
        <v>564</v>
      </c>
      <c r="B21" s="20" t="n">
        <v>2</v>
      </c>
      <c r="C21" s="21" t="n">
        <v>10060.72</v>
      </c>
    </row>
    <row r="22" customFormat="false" ht="12.8" hidden="false" customHeight="false" outlineLevel="0" collapsed="false">
      <c r="A22" s="0" t="s">
        <v>552</v>
      </c>
      <c r="B22" s="20" t="n">
        <v>6</v>
      </c>
      <c r="C22" s="21" t="n">
        <v>27692.32</v>
      </c>
    </row>
    <row r="23" customFormat="false" ht="12.8" hidden="false" customHeight="false" outlineLevel="0" collapsed="false">
      <c r="A23" s="0" t="s">
        <v>566</v>
      </c>
      <c r="B23" s="20" t="n">
        <v>221</v>
      </c>
      <c r="C23" s="21" t="n">
        <v>329496.71</v>
      </c>
    </row>
    <row r="24" customFormat="false" ht="12.8" hidden="false" customHeight="false" outlineLevel="0" collapsed="false">
      <c r="C24" s="22"/>
    </row>
    <row r="25" customFormat="false" ht="12.8" hidden="false" customHeight="false" outlineLevel="0" collapsed="false">
      <c r="C25" s="22"/>
    </row>
    <row r="26" customFormat="false" ht="12.8" hidden="false" customHeight="false" outlineLevel="0" collapsed="false">
      <c r="C26" s="22"/>
    </row>
    <row r="27" customFormat="false" ht="12.8" hidden="false" customHeight="false" outlineLevel="0" collapsed="false">
      <c r="C27" s="22"/>
    </row>
    <row r="33" customFormat="false" ht="12.8" hidden="false" customHeight="false" outlineLevel="0" collapsed="false">
      <c r="B33" s="0"/>
      <c r="C33" s="0"/>
    </row>
    <row r="34" customFormat="false" ht="12.8" hidden="false" customHeight="false" outlineLevel="0" collapsed="false">
      <c r="B34" s="0"/>
      <c r="C34" s="0"/>
    </row>
    <row r="35" customFormat="false" ht="12.8" hidden="false" customHeight="false" outlineLevel="0" collapsed="false">
      <c r="B35" s="0"/>
      <c r="C35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false" showOutlineSymbols="true" defaultGridColor="true" view="normal" topLeftCell="J43" colorId="64" zoomScale="100" zoomScaleNormal="100" zoomScalePageLayoutView="100" workbookViewId="0">
      <selection pane="topLeft" activeCell="A79" activeCellId="0" sqref="A79"/>
    </sheetView>
  </sheetViews>
  <sheetFormatPr defaultColWidth="12.17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14" min="2" style="0" width="13.89"/>
    <col collapsed="false" customWidth="true" hidden="false" outlineLevel="0" max="1024" min="1012" style="0" width="11.52"/>
  </cols>
  <sheetData>
    <row r="1" customFormat="false" ht="12.8" hidden="false" customHeight="false" outlineLevel="0" collapsed="false">
      <c r="A1" s="0" t="s">
        <v>2</v>
      </c>
      <c r="B1" s="0" t="s">
        <v>567</v>
      </c>
      <c r="C1" s="0" t="s">
        <v>568</v>
      </c>
      <c r="D1" s="0" t="s">
        <v>569</v>
      </c>
      <c r="E1" s="0" t="s">
        <v>570</v>
      </c>
      <c r="F1" s="0" t="s">
        <v>571</v>
      </c>
      <c r="G1" s="0" t="s">
        <v>572</v>
      </c>
      <c r="H1" s="0" t="s">
        <v>573</v>
      </c>
      <c r="I1" s="0" t="s">
        <v>574</v>
      </c>
      <c r="J1" s="0" t="s">
        <v>575</v>
      </c>
      <c r="K1" s="0" t="s">
        <v>576</v>
      </c>
      <c r="L1" s="0" t="s">
        <v>577</v>
      </c>
      <c r="M1" s="0" t="s">
        <v>578</v>
      </c>
      <c r="N1" s="0" t="s">
        <v>566</v>
      </c>
    </row>
    <row r="2" customFormat="false" ht="12.8" hidden="false" customHeight="false" outlineLevel="0" collapsed="false">
      <c r="A2" s="0" t="s">
        <v>557</v>
      </c>
      <c r="B2" s="0" t="n">
        <v>0</v>
      </c>
      <c r="C2" s="0" t="n">
        <v>1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1</v>
      </c>
      <c r="M2" s="0" t="n">
        <v>0</v>
      </c>
      <c r="N2" s="0" t="n">
        <v>2</v>
      </c>
    </row>
    <row r="3" customFormat="false" ht="12.8" hidden="false" customHeight="false" outlineLevel="0" collapsed="false">
      <c r="A3" s="0" t="s">
        <v>80</v>
      </c>
      <c r="B3" s="0" t="n">
        <v>6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8</v>
      </c>
      <c r="H3" s="0" t="n">
        <v>0</v>
      </c>
      <c r="I3" s="0" t="n">
        <v>0</v>
      </c>
      <c r="J3" s="0" t="n">
        <v>4</v>
      </c>
      <c r="K3" s="0" t="n">
        <v>0</v>
      </c>
      <c r="L3" s="0" t="n">
        <v>0</v>
      </c>
      <c r="M3" s="0" t="n">
        <v>0</v>
      </c>
      <c r="N3" s="0" t="n">
        <v>18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1</v>
      </c>
      <c r="L4" s="0" t="n">
        <v>0</v>
      </c>
      <c r="M4" s="0" t="n">
        <v>0</v>
      </c>
      <c r="N4" s="0" t="n">
        <v>1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6</v>
      </c>
      <c r="D5" s="0" t="n">
        <v>0</v>
      </c>
      <c r="E5" s="0" t="n">
        <v>0</v>
      </c>
      <c r="F5" s="0" t="n">
        <v>0</v>
      </c>
      <c r="G5" s="0" t="n">
        <v>10</v>
      </c>
      <c r="H5" s="0" t="n">
        <v>0</v>
      </c>
      <c r="I5" s="0" t="n">
        <v>0</v>
      </c>
      <c r="J5" s="0" t="n">
        <v>4</v>
      </c>
      <c r="K5" s="0" t="n">
        <v>0</v>
      </c>
      <c r="L5" s="0" t="n">
        <v>32</v>
      </c>
      <c r="M5" s="0" t="n">
        <v>0</v>
      </c>
      <c r="N5" s="0" t="n">
        <v>52</v>
      </c>
    </row>
    <row r="6" customFormat="false" ht="12.8" hidden="false" customHeight="false" outlineLevel="0" collapsed="false">
      <c r="A6" s="0" t="s">
        <v>558</v>
      </c>
      <c r="B6" s="0" t="n">
        <v>0</v>
      </c>
      <c r="C6" s="0" t="n">
        <v>2</v>
      </c>
      <c r="D6" s="0" t="n">
        <v>0</v>
      </c>
      <c r="E6" s="0" t="n">
        <v>0</v>
      </c>
      <c r="F6" s="0" t="n">
        <v>4</v>
      </c>
      <c r="G6" s="0" t="n">
        <v>0</v>
      </c>
      <c r="H6" s="0" t="n">
        <v>0</v>
      </c>
      <c r="I6" s="0" t="n">
        <v>0</v>
      </c>
      <c r="J6" s="0" t="n">
        <v>3</v>
      </c>
      <c r="K6" s="0" t="n">
        <v>0</v>
      </c>
      <c r="L6" s="0" t="n">
        <v>0</v>
      </c>
      <c r="M6" s="0" t="n">
        <v>0</v>
      </c>
      <c r="N6" s="0" t="n">
        <v>9</v>
      </c>
    </row>
    <row r="7" customFormat="false" ht="12.8" hidden="false" customHeight="false" outlineLevel="0" collapsed="false">
      <c r="A7" s="0" t="s">
        <v>559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8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8</v>
      </c>
    </row>
    <row r="8" customFormat="false" ht="12.8" hidden="false" customHeight="false" outlineLevel="0" collapsed="false">
      <c r="A8" s="0" t="s">
        <v>560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1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1</v>
      </c>
    </row>
    <row r="9" customFormat="false" ht="12.8" hidden="false" customHeight="false" outlineLevel="0" collapsed="false">
      <c r="A9" s="0" t="s">
        <v>245</v>
      </c>
      <c r="B9" s="0" t="n">
        <v>0</v>
      </c>
      <c r="C9" s="0" t="n">
        <v>26</v>
      </c>
      <c r="D9" s="0" t="n">
        <v>0</v>
      </c>
      <c r="E9" s="0" t="n">
        <v>0</v>
      </c>
      <c r="F9" s="0" t="n">
        <v>3</v>
      </c>
      <c r="G9" s="0" t="n">
        <v>54</v>
      </c>
      <c r="H9" s="0" t="n">
        <v>1</v>
      </c>
      <c r="I9" s="0" t="n">
        <v>0</v>
      </c>
      <c r="J9" s="0" t="n">
        <v>20</v>
      </c>
      <c r="K9" s="0" t="n">
        <v>14</v>
      </c>
      <c r="L9" s="0" t="n">
        <v>5</v>
      </c>
      <c r="M9" s="0" t="n">
        <v>0</v>
      </c>
      <c r="N9" s="0" t="n">
        <v>123</v>
      </c>
    </row>
    <row r="10" customFormat="false" ht="12.8" hidden="false" customHeight="false" outlineLevel="0" collapsed="false">
      <c r="A10" s="0" t="s">
        <v>261</v>
      </c>
      <c r="B10" s="0" t="n">
        <v>0</v>
      </c>
      <c r="C10" s="0" t="n">
        <v>5</v>
      </c>
      <c r="D10" s="0" t="n">
        <v>0</v>
      </c>
      <c r="E10" s="0" t="n">
        <v>0</v>
      </c>
      <c r="F10" s="0" t="n">
        <v>4</v>
      </c>
      <c r="G10" s="0" t="n">
        <v>30</v>
      </c>
      <c r="H10" s="0" t="n">
        <v>0</v>
      </c>
      <c r="I10" s="0" t="n">
        <v>0</v>
      </c>
      <c r="J10" s="0" t="n">
        <v>2</v>
      </c>
      <c r="K10" s="0" t="n">
        <v>0</v>
      </c>
      <c r="L10" s="0" t="n">
        <v>4</v>
      </c>
      <c r="M10" s="0" t="n">
        <v>0</v>
      </c>
      <c r="N10" s="0" t="n">
        <v>45</v>
      </c>
    </row>
    <row r="11" customFormat="false" ht="12.8" hidden="false" customHeight="false" outlineLevel="0" collapsed="false">
      <c r="A11" s="0" t="s">
        <v>561</v>
      </c>
      <c r="B11" s="0" t="n">
        <v>0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7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7</v>
      </c>
    </row>
    <row r="12" customFormat="false" ht="12.8" hidden="false" customHeight="false" outlineLevel="0" collapsed="false">
      <c r="A12" s="0" t="s">
        <v>273</v>
      </c>
      <c r="B12" s="0" t="n">
        <v>5</v>
      </c>
      <c r="C12" s="0" t="n">
        <v>6</v>
      </c>
      <c r="D12" s="0" t="n">
        <v>0</v>
      </c>
      <c r="E12" s="0" t="n">
        <v>0</v>
      </c>
      <c r="F12" s="0" t="n">
        <v>50</v>
      </c>
      <c r="G12" s="0" t="n">
        <v>5</v>
      </c>
      <c r="H12" s="0" t="n">
        <v>0</v>
      </c>
      <c r="I12" s="0" t="n">
        <v>0</v>
      </c>
      <c r="J12" s="0" t="n">
        <v>1</v>
      </c>
      <c r="K12" s="0" t="n">
        <v>0</v>
      </c>
      <c r="L12" s="0" t="n">
        <v>1</v>
      </c>
      <c r="M12" s="0" t="n">
        <v>0</v>
      </c>
      <c r="N12" s="0" t="n">
        <v>68</v>
      </c>
    </row>
    <row r="13" customFormat="false" ht="12.8" hidden="false" customHeight="false" outlineLevel="0" collapsed="false">
      <c r="A13" s="0" t="s">
        <v>282</v>
      </c>
      <c r="B13" s="0" t="n">
        <v>0</v>
      </c>
      <c r="C13" s="0" t="n">
        <v>4</v>
      </c>
      <c r="D13" s="0" t="n">
        <v>0</v>
      </c>
      <c r="E13" s="0" t="n">
        <v>0</v>
      </c>
      <c r="F13" s="0" t="n">
        <v>8</v>
      </c>
      <c r="G13" s="0" t="n">
        <v>0</v>
      </c>
      <c r="H13" s="0" t="n">
        <v>0</v>
      </c>
      <c r="I13" s="0" t="n">
        <v>3</v>
      </c>
      <c r="J13" s="0" t="n">
        <v>0</v>
      </c>
      <c r="K13" s="0" t="n">
        <v>0</v>
      </c>
      <c r="L13" s="0" t="n">
        <v>1</v>
      </c>
      <c r="M13" s="0" t="n">
        <v>1</v>
      </c>
      <c r="N13" s="0" t="n">
        <v>17</v>
      </c>
    </row>
    <row r="14" customFormat="false" ht="12.8" hidden="false" customHeight="false" outlineLevel="0" collapsed="false">
      <c r="A14" s="0" t="s">
        <v>285</v>
      </c>
      <c r="B14" s="0" t="n">
        <v>1</v>
      </c>
      <c r="C14" s="0" t="n">
        <v>2</v>
      </c>
      <c r="D14" s="0" t="n">
        <v>0</v>
      </c>
      <c r="E14" s="0" t="n">
        <v>0</v>
      </c>
      <c r="F14" s="0" t="n">
        <v>0</v>
      </c>
      <c r="G14" s="0" t="n">
        <v>3</v>
      </c>
      <c r="H14" s="0" t="n">
        <v>0</v>
      </c>
      <c r="I14" s="0" t="n">
        <v>0</v>
      </c>
      <c r="J14" s="0" t="n">
        <v>2</v>
      </c>
      <c r="K14" s="0" t="n">
        <v>1</v>
      </c>
      <c r="L14" s="0" t="n">
        <v>1</v>
      </c>
      <c r="M14" s="0" t="n">
        <v>0</v>
      </c>
      <c r="N14" s="0" t="n">
        <v>10</v>
      </c>
    </row>
    <row r="15" customFormat="false" ht="12.8" hidden="false" customHeight="false" outlineLevel="0" collapsed="false">
      <c r="A15" s="0" t="s">
        <v>288</v>
      </c>
      <c r="B15" s="0" t="n">
        <v>0</v>
      </c>
      <c r="C15" s="0" t="n">
        <v>1</v>
      </c>
      <c r="D15" s="0" t="n">
        <v>0</v>
      </c>
      <c r="E15" s="0" t="n">
        <v>0</v>
      </c>
      <c r="F15" s="0" t="n">
        <v>6</v>
      </c>
      <c r="G15" s="0" t="n">
        <v>25</v>
      </c>
      <c r="H15" s="0" t="n">
        <v>0</v>
      </c>
      <c r="I15" s="0" t="n">
        <v>0</v>
      </c>
      <c r="J15" s="0" t="n">
        <v>5</v>
      </c>
      <c r="K15" s="0" t="n">
        <v>4</v>
      </c>
      <c r="L15" s="0" t="n">
        <v>0</v>
      </c>
      <c r="M15" s="0" t="n">
        <v>0</v>
      </c>
      <c r="N15" s="0" t="n">
        <v>41</v>
      </c>
    </row>
    <row r="16" customFormat="false" ht="12.8" hidden="false" customHeight="false" outlineLevel="0" collapsed="false">
      <c r="A16" s="0" t="s">
        <v>291</v>
      </c>
      <c r="B16" s="0" t="n">
        <v>1</v>
      </c>
      <c r="C16" s="0" t="n">
        <v>19</v>
      </c>
      <c r="D16" s="0" t="n">
        <v>0</v>
      </c>
      <c r="E16" s="0" t="n">
        <v>0</v>
      </c>
      <c r="F16" s="0" t="n">
        <v>10</v>
      </c>
      <c r="G16" s="0" t="n">
        <v>10</v>
      </c>
      <c r="H16" s="0" t="n">
        <v>0</v>
      </c>
      <c r="I16" s="0" t="n">
        <v>0</v>
      </c>
      <c r="J16" s="0" t="n">
        <v>27</v>
      </c>
      <c r="K16" s="0" t="n">
        <v>5</v>
      </c>
      <c r="L16" s="0" t="n">
        <v>4</v>
      </c>
      <c r="M16" s="0" t="n">
        <v>0</v>
      </c>
      <c r="N16" s="0" t="n">
        <v>76</v>
      </c>
    </row>
    <row r="17" customFormat="false" ht="12.8" hidden="false" customHeight="false" outlineLevel="0" collapsed="false">
      <c r="A17" s="16" t="s">
        <v>294</v>
      </c>
      <c r="B17" s="16" t="n">
        <v>0</v>
      </c>
      <c r="C17" s="16" t="n">
        <v>2</v>
      </c>
      <c r="D17" s="16" t="n">
        <v>0</v>
      </c>
      <c r="E17" s="16" t="n">
        <v>0</v>
      </c>
      <c r="F17" s="16" t="n">
        <v>0</v>
      </c>
      <c r="G17" s="16" t="n">
        <v>2</v>
      </c>
      <c r="H17" s="16" t="n">
        <v>0</v>
      </c>
      <c r="I17" s="16" t="n">
        <v>0</v>
      </c>
      <c r="J17" s="16" t="n">
        <v>3</v>
      </c>
      <c r="K17" s="16" t="n">
        <v>0</v>
      </c>
      <c r="L17" s="16" t="n">
        <v>1</v>
      </c>
      <c r="M17" s="16" t="n">
        <v>0</v>
      </c>
      <c r="N17" s="16" t="n">
        <v>8</v>
      </c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</row>
    <row r="18" customFormat="false" ht="12.8" hidden="false" customHeight="false" outlineLevel="0" collapsed="false">
      <c r="A18" s="0" t="s">
        <v>296</v>
      </c>
      <c r="B18" s="0" t="n">
        <v>0</v>
      </c>
      <c r="C18" s="0" t="n">
        <v>1</v>
      </c>
      <c r="D18" s="0" t="n">
        <v>0</v>
      </c>
      <c r="E18" s="0" t="n">
        <v>2</v>
      </c>
      <c r="F18" s="0" t="n">
        <v>7</v>
      </c>
      <c r="G18" s="0" t="n">
        <v>14</v>
      </c>
      <c r="H18" s="0" t="n">
        <v>0</v>
      </c>
      <c r="I18" s="0" t="n">
        <v>0</v>
      </c>
      <c r="J18" s="0" t="n">
        <v>7</v>
      </c>
      <c r="K18" s="0" t="n">
        <v>0</v>
      </c>
      <c r="L18" s="0" t="n">
        <v>1</v>
      </c>
      <c r="M18" s="0" t="n">
        <v>0</v>
      </c>
      <c r="N18" s="0" t="n">
        <v>32</v>
      </c>
    </row>
    <row r="19" customFormat="false" ht="12.8" hidden="false" customHeight="false" outlineLevel="0" collapsed="false">
      <c r="A19" s="0" t="s">
        <v>306</v>
      </c>
      <c r="B19" s="0" t="n">
        <v>0</v>
      </c>
      <c r="C19" s="0" t="n">
        <v>9</v>
      </c>
      <c r="D19" s="0" t="n">
        <v>2</v>
      </c>
      <c r="E19" s="0" t="n">
        <v>0</v>
      </c>
      <c r="F19" s="0" t="n">
        <v>8</v>
      </c>
      <c r="G19" s="0" t="n">
        <v>30</v>
      </c>
      <c r="H19" s="0" t="n">
        <v>2</v>
      </c>
      <c r="I19" s="0" t="n">
        <v>1</v>
      </c>
      <c r="J19" s="0" t="n">
        <v>7</v>
      </c>
      <c r="K19" s="0" t="n">
        <v>0</v>
      </c>
      <c r="L19" s="0" t="n">
        <v>5</v>
      </c>
      <c r="M19" s="0" t="n">
        <v>0</v>
      </c>
      <c r="N19" s="0" t="n">
        <v>64</v>
      </c>
    </row>
    <row r="20" customFormat="false" ht="12.8" hidden="false" customHeight="false" outlineLevel="0" collapsed="false">
      <c r="A20" s="0" t="s">
        <v>338</v>
      </c>
      <c r="B20" s="0" t="n">
        <v>0</v>
      </c>
      <c r="C20" s="0" t="n">
        <v>2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2</v>
      </c>
    </row>
    <row r="21" customFormat="false" ht="12.8" hidden="false" customHeight="false" outlineLevel="0" collapsed="false">
      <c r="A21" s="0" t="s">
        <v>361</v>
      </c>
      <c r="B21" s="0" t="n">
        <v>0</v>
      </c>
      <c r="C21" s="0" t="n">
        <v>0</v>
      </c>
      <c r="D21" s="0" t="n">
        <v>0</v>
      </c>
      <c r="E21" s="0" t="n">
        <v>0</v>
      </c>
      <c r="F21" s="0" t="n">
        <v>1</v>
      </c>
      <c r="G21" s="0" t="n">
        <v>0</v>
      </c>
      <c r="H21" s="0" t="n">
        <v>0</v>
      </c>
      <c r="I21" s="0" t="n">
        <v>0</v>
      </c>
      <c r="J21" s="0" t="n">
        <v>1</v>
      </c>
      <c r="K21" s="0" t="n">
        <v>0</v>
      </c>
      <c r="L21" s="0" t="n">
        <v>1</v>
      </c>
      <c r="M21" s="0" t="n">
        <v>0</v>
      </c>
      <c r="N21" s="0" t="n">
        <v>3</v>
      </c>
    </row>
    <row r="22" customFormat="false" ht="12.8" hidden="false" customHeight="false" outlineLevel="0" collapsed="false">
      <c r="A22" s="0" t="s">
        <v>370</v>
      </c>
      <c r="B22" s="0" t="n">
        <v>0</v>
      </c>
      <c r="C22" s="0" t="n">
        <v>13</v>
      </c>
      <c r="D22" s="0" t="n">
        <v>0</v>
      </c>
      <c r="E22" s="0" t="n">
        <v>0</v>
      </c>
      <c r="F22" s="0" t="n">
        <v>26</v>
      </c>
      <c r="G22" s="0" t="n">
        <v>5</v>
      </c>
      <c r="H22" s="0" t="n">
        <v>0</v>
      </c>
      <c r="I22" s="0" t="n">
        <v>0</v>
      </c>
      <c r="J22" s="0" t="n">
        <v>2</v>
      </c>
      <c r="K22" s="0" t="n">
        <v>5</v>
      </c>
      <c r="L22" s="0" t="n">
        <v>32</v>
      </c>
      <c r="M22" s="0" t="n">
        <v>0</v>
      </c>
      <c r="N22" s="0" t="n">
        <v>83</v>
      </c>
    </row>
    <row r="23" customFormat="false" ht="12.8" hidden="false" customHeight="false" outlineLevel="0" collapsed="false">
      <c r="A23" s="0" t="s">
        <v>372</v>
      </c>
      <c r="B23" s="0" t="n">
        <v>0</v>
      </c>
      <c r="C23" s="0" t="n">
        <v>10</v>
      </c>
      <c r="D23" s="0" t="n">
        <v>1</v>
      </c>
      <c r="E23" s="0" t="n">
        <v>1</v>
      </c>
      <c r="F23" s="0" t="n">
        <v>6</v>
      </c>
      <c r="G23" s="0" t="n">
        <v>16</v>
      </c>
      <c r="H23" s="0" t="n">
        <v>0</v>
      </c>
      <c r="I23" s="0" t="n">
        <v>0</v>
      </c>
      <c r="J23" s="0" t="n">
        <v>20</v>
      </c>
      <c r="K23" s="0" t="n">
        <v>3</v>
      </c>
      <c r="L23" s="0" t="n">
        <v>9</v>
      </c>
      <c r="M23" s="0" t="n">
        <v>0</v>
      </c>
      <c r="N23" s="0" t="n">
        <v>66</v>
      </c>
    </row>
    <row r="24" customFormat="false" ht="12.8" hidden="false" customHeight="false" outlineLevel="0" collapsed="false">
      <c r="A24" s="0" t="s">
        <v>380</v>
      </c>
      <c r="B24" s="0" t="n">
        <v>0</v>
      </c>
      <c r="C24" s="0" t="n">
        <v>3</v>
      </c>
      <c r="D24" s="0" t="n">
        <v>0</v>
      </c>
      <c r="E24" s="0" t="n">
        <v>0</v>
      </c>
      <c r="F24" s="0" t="n">
        <v>0</v>
      </c>
      <c r="G24" s="0" t="n">
        <v>2</v>
      </c>
      <c r="H24" s="0" t="n">
        <v>1</v>
      </c>
      <c r="I24" s="0" t="n">
        <v>0</v>
      </c>
      <c r="J24" s="0" t="n">
        <v>1</v>
      </c>
      <c r="K24" s="0" t="n">
        <v>1</v>
      </c>
      <c r="L24" s="0" t="n">
        <v>1</v>
      </c>
      <c r="M24" s="0" t="n">
        <v>0</v>
      </c>
      <c r="N24" s="0" t="n">
        <v>9</v>
      </c>
    </row>
    <row r="25" customFormat="false" ht="12.8" hidden="false" customHeight="false" outlineLevel="0" collapsed="false">
      <c r="A25" s="0" t="s">
        <v>562</v>
      </c>
      <c r="B25" s="0" t="n">
        <v>0</v>
      </c>
      <c r="C25" s="0" t="n">
        <v>2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2</v>
      </c>
    </row>
    <row r="26" customFormat="false" ht="12.8" hidden="false" customHeight="false" outlineLevel="0" collapsed="false">
      <c r="A26" s="0" t="s">
        <v>449</v>
      </c>
      <c r="B26" s="0" t="n">
        <v>0</v>
      </c>
      <c r="C26" s="0" t="n">
        <v>8</v>
      </c>
      <c r="D26" s="0" t="n">
        <v>0</v>
      </c>
      <c r="E26" s="0" t="n">
        <v>0</v>
      </c>
      <c r="F26" s="0" t="n">
        <v>6</v>
      </c>
      <c r="G26" s="0" t="n">
        <v>3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17</v>
      </c>
    </row>
    <row r="27" customFormat="false" ht="12.8" hidden="false" customHeight="false" outlineLevel="0" collapsed="false">
      <c r="A27" s="0" t="s">
        <v>563</v>
      </c>
      <c r="B27" s="0" t="n">
        <v>0</v>
      </c>
      <c r="C27" s="0" t="n">
        <v>3</v>
      </c>
      <c r="D27" s="0" t="n">
        <v>0</v>
      </c>
      <c r="E27" s="0" t="n">
        <v>0</v>
      </c>
      <c r="F27" s="0" t="n">
        <v>0</v>
      </c>
      <c r="G27" s="0" t="n">
        <v>1</v>
      </c>
      <c r="H27" s="0" t="n">
        <v>0</v>
      </c>
      <c r="I27" s="0" t="n">
        <v>2</v>
      </c>
      <c r="J27" s="0" t="n">
        <v>4</v>
      </c>
      <c r="K27" s="0" t="n">
        <v>1</v>
      </c>
      <c r="L27" s="0" t="n">
        <v>2</v>
      </c>
      <c r="M27" s="0" t="n">
        <v>0</v>
      </c>
      <c r="N27" s="0" t="n">
        <v>13</v>
      </c>
    </row>
    <row r="28" customFormat="false" ht="12.8" hidden="false" customHeight="false" outlineLevel="0" collapsed="false">
      <c r="A28" s="0" t="s">
        <v>488</v>
      </c>
      <c r="B28" s="0" t="n">
        <v>0</v>
      </c>
      <c r="C28" s="0" t="n">
        <v>5</v>
      </c>
      <c r="D28" s="0" t="n">
        <v>1</v>
      </c>
      <c r="E28" s="0" t="n">
        <v>1</v>
      </c>
      <c r="F28" s="0" t="n">
        <v>0</v>
      </c>
      <c r="G28" s="0" t="n">
        <v>1</v>
      </c>
      <c r="H28" s="0" t="n">
        <v>0</v>
      </c>
      <c r="I28" s="0" t="n">
        <v>0</v>
      </c>
      <c r="J28" s="0" t="n">
        <v>1</v>
      </c>
      <c r="K28" s="0" t="n">
        <v>3</v>
      </c>
      <c r="L28" s="0" t="n">
        <v>3</v>
      </c>
      <c r="M28" s="0" t="n">
        <v>1</v>
      </c>
      <c r="N28" s="0" t="n">
        <v>16</v>
      </c>
    </row>
    <row r="29" customFormat="false" ht="12.8" hidden="false" customHeight="false" outlineLevel="0" collapsed="false">
      <c r="A29" s="0" t="s">
        <v>492</v>
      </c>
      <c r="B29" s="0" t="n">
        <v>0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1</v>
      </c>
      <c r="K29" s="0" t="n">
        <v>0</v>
      </c>
      <c r="L29" s="0" t="n">
        <v>0</v>
      </c>
      <c r="M29" s="0" t="n">
        <v>0</v>
      </c>
      <c r="N29" s="0" t="n">
        <v>1</v>
      </c>
    </row>
    <row r="30" customFormat="false" ht="12.8" hidden="false" customHeight="false" outlineLevel="0" collapsed="false">
      <c r="A30" s="0" t="s">
        <v>518</v>
      </c>
      <c r="B30" s="0" t="n">
        <v>0</v>
      </c>
      <c r="C30" s="0" t="n">
        <v>3</v>
      </c>
      <c r="D30" s="0" t="n">
        <v>0</v>
      </c>
      <c r="E30" s="0" t="n">
        <v>1</v>
      </c>
      <c r="F30" s="0" t="n">
        <v>0</v>
      </c>
      <c r="G30" s="0" t="n">
        <v>3</v>
      </c>
      <c r="H30" s="0" t="n">
        <v>1</v>
      </c>
      <c r="I30" s="0" t="n">
        <v>0</v>
      </c>
      <c r="J30" s="0" t="n">
        <v>45</v>
      </c>
      <c r="K30" s="0" t="n">
        <v>4</v>
      </c>
      <c r="L30" s="0" t="n">
        <v>2</v>
      </c>
      <c r="M30" s="0" t="n">
        <v>0</v>
      </c>
      <c r="N30" s="0" t="n">
        <v>59</v>
      </c>
    </row>
    <row r="31" customFormat="false" ht="12.8" hidden="false" customHeight="false" outlineLevel="0" collapsed="false">
      <c r="A31" s="0" t="s">
        <v>564</v>
      </c>
      <c r="B31" s="0" t="n">
        <v>0</v>
      </c>
      <c r="C31" s="0" t="n">
        <v>1</v>
      </c>
      <c r="D31" s="0" t="n">
        <v>0</v>
      </c>
      <c r="E31" s="0" t="n">
        <v>0</v>
      </c>
      <c r="F31" s="0" t="n">
        <v>0</v>
      </c>
      <c r="G31" s="0" t="n">
        <v>1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2</v>
      </c>
    </row>
    <row r="32" customFormat="false" ht="12.8" hidden="false" customHeight="false" outlineLevel="0" collapsed="false">
      <c r="A32" s="0" t="s">
        <v>565</v>
      </c>
      <c r="B32" s="0" t="n">
        <v>0</v>
      </c>
      <c r="C32" s="0" t="n">
        <v>6</v>
      </c>
      <c r="D32" s="0" t="n">
        <v>0</v>
      </c>
      <c r="E32" s="0" t="n">
        <v>0</v>
      </c>
      <c r="F32" s="0" t="n">
        <v>5</v>
      </c>
      <c r="G32" s="0" t="n">
        <v>0</v>
      </c>
      <c r="H32" s="0" t="n">
        <v>0</v>
      </c>
      <c r="I32" s="0" t="n">
        <v>0</v>
      </c>
      <c r="J32" s="0" t="n">
        <v>1</v>
      </c>
      <c r="K32" s="0" t="n">
        <v>0</v>
      </c>
      <c r="L32" s="0" t="n">
        <v>2</v>
      </c>
      <c r="M32" s="0" t="n">
        <v>2</v>
      </c>
      <c r="N32" s="0" t="n">
        <v>16</v>
      </c>
    </row>
    <row r="33" customFormat="false" ht="12.8" hidden="false" customHeight="false" outlineLevel="0" collapsed="false">
      <c r="A33" s="0" t="s">
        <v>552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6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6</v>
      </c>
    </row>
    <row r="34" customFormat="false" ht="12.8" hidden="false" customHeight="false" outlineLevel="0" collapsed="false">
      <c r="A34" s="0" t="s">
        <v>566</v>
      </c>
      <c r="B34" s="0" t="n">
        <v>13</v>
      </c>
      <c r="C34" s="0" t="n">
        <v>140</v>
      </c>
      <c r="D34" s="0" t="n">
        <v>4</v>
      </c>
      <c r="E34" s="0" t="n">
        <v>5</v>
      </c>
      <c r="F34" s="0" t="n">
        <v>145</v>
      </c>
      <c r="G34" s="0" t="n">
        <v>238</v>
      </c>
      <c r="H34" s="0" t="n">
        <v>5</v>
      </c>
      <c r="I34" s="0" t="n">
        <v>12</v>
      </c>
      <c r="J34" s="0" t="n">
        <v>161</v>
      </c>
      <c r="K34" s="0" t="n">
        <v>42</v>
      </c>
      <c r="L34" s="0" t="n">
        <v>108</v>
      </c>
      <c r="M34" s="0" t="n">
        <v>4</v>
      </c>
      <c r="N34" s="0" t="n">
        <v>877</v>
      </c>
    </row>
    <row r="44" customFormat="false" ht="12.8" hidden="false" customHeight="false" outlineLevel="0" collapsed="false">
      <c r="B44" s="0" t="n">
        <v>200</v>
      </c>
      <c r="C44" s="0" t="n">
        <v>250</v>
      </c>
      <c r="D44" s="0" t="n">
        <v>400</v>
      </c>
      <c r="E44" s="0" t="n">
        <v>500</v>
      </c>
      <c r="F44" s="0" t="n">
        <v>250</v>
      </c>
      <c r="G44" s="0" t="n">
        <v>500</v>
      </c>
      <c r="H44" s="0" t="n">
        <v>500</v>
      </c>
      <c r="I44" s="0" t="n">
        <v>150</v>
      </c>
      <c r="J44" s="0" t="n">
        <v>500</v>
      </c>
      <c r="K44" s="0" t="n">
        <v>400</v>
      </c>
      <c r="L44" s="0" t="n">
        <v>250</v>
      </c>
      <c r="M44" s="0" t="n">
        <v>300</v>
      </c>
    </row>
    <row r="45" customFormat="false" ht="12.8" hidden="false" customHeight="false" outlineLevel="0" collapsed="false">
      <c r="A45" s="0" t="s">
        <v>2</v>
      </c>
      <c r="B45" s="0" t="s">
        <v>567</v>
      </c>
      <c r="C45" s="0" t="s">
        <v>568</v>
      </c>
      <c r="D45" s="0" t="s">
        <v>569</v>
      </c>
      <c r="E45" s="0" t="s">
        <v>570</v>
      </c>
      <c r="F45" s="0" t="s">
        <v>571</v>
      </c>
      <c r="G45" s="0" t="s">
        <v>572</v>
      </c>
      <c r="H45" s="0" t="s">
        <v>573</v>
      </c>
      <c r="I45" s="0" t="s">
        <v>574</v>
      </c>
      <c r="J45" s="0" t="s">
        <v>575</v>
      </c>
      <c r="K45" s="0" t="s">
        <v>576</v>
      </c>
      <c r="L45" s="0" t="s">
        <v>577</v>
      </c>
      <c r="M45" s="0" t="s">
        <v>578</v>
      </c>
      <c r="N45" s="0" t="s">
        <v>566</v>
      </c>
    </row>
    <row r="46" customFormat="false" ht="12.8" hidden="false" customHeight="false" outlineLevel="0" collapsed="false">
      <c r="A46" s="0" t="s">
        <v>557</v>
      </c>
      <c r="B46" s="17" t="n">
        <f aca="false">B2*B$44</f>
        <v>0</v>
      </c>
      <c r="C46" s="17" t="n">
        <f aca="false">C2*C$44</f>
        <v>250</v>
      </c>
      <c r="D46" s="17" t="n">
        <f aca="false">D2*D$44</f>
        <v>0</v>
      </c>
      <c r="E46" s="17" t="n">
        <f aca="false">E2*E$44</f>
        <v>0</v>
      </c>
      <c r="F46" s="17" t="n">
        <f aca="false">F2*F$44</f>
        <v>0</v>
      </c>
      <c r="G46" s="17" t="n">
        <f aca="false">G2*G$44</f>
        <v>0</v>
      </c>
      <c r="H46" s="17" t="n">
        <f aca="false">H2*H$44</f>
        <v>0</v>
      </c>
      <c r="I46" s="17" t="n">
        <f aca="false">I2*I$44</f>
        <v>0</v>
      </c>
      <c r="J46" s="17" t="n">
        <f aca="false">J2*J$44</f>
        <v>0</v>
      </c>
      <c r="K46" s="17" t="n">
        <f aca="false">K2*K$44</f>
        <v>0</v>
      </c>
      <c r="L46" s="17" t="n">
        <f aca="false">L2*L$44</f>
        <v>250</v>
      </c>
      <c r="M46" s="17" t="n">
        <f aca="false">M2*M$44</f>
        <v>0</v>
      </c>
      <c r="N46" s="17" t="n">
        <f aca="false">SUM(B46:M46)</f>
        <v>500</v>
      </c>
      <c r="O46" s="23"/>
    </row>
    <row r="47" customFormat="false" ht="12.8" hidden="false" customHeight="false" outlineLevel="0" collapsed="false">
      <c r="A47" s="0" t="s">
        <v>80</v>
      </c>
      <c r="B47" s="17" t="n">
        <f aca="false">B3*B$44</f>
        <v>1200</v>
      </c>
      <c r="C47" s="17" t="n">
        <f aca="false">C3*C$44</f>
        <v>0</v>
      </c>
      <c r="D47" s="17" t="n">
        <f aca="false">D3*D$44</f>
        <v>0</v>
      </c>
      <c r="E47" s="17" t="n">
        <f aca="false">E3*E$44</f>
        <v>0</v>
      </c>
      <c r="F47" s="17" t="n">
        <f aca="false">F3*F$44</f>
        <v>0</v>
      </c>
      <c r="G47" s="17" t="n">
        <f aca="false">G3*G$44</f>
        <v>4000</v>
      </c>
      <c r="H47" s="17" t="n">
        <f aca="false">H3*H$44</f>
        <v>0</v>
      </c>
      <c r="I47" s="17" t="n">
        <f aca="false">I3*I$44</f>
        <v>0</v>
      </c>
      <c r="J47" s="17" t="n">
        <f aca="false">J3*J$44</f>
        <v>2000</v>
      </c>
      <c r="K47" s="17" t="n">
        <f aca="false">K3*K$44</f>
        <v>0</v>
      </c>
      <c r="L47" s="17" t="n">
        <f aca="false">L3*L$44</f>
        <v>0</v>
      </c>
      <c r="M47" s="17" t="n">
        <f aca="false">M3*M$44</f>
        <v>0</v>
      </c>
      <c r="N47" s="17" t="n">
        <f aca="false">SUM(B47:M47)</f>
        <v>7200</v>
      </c>
      <c r="O47" s="23"/>
    </row>
    <row r="48" customFormat="false" ht="12.8" hidden="false" customHeight="false" outlineLevel="0" collapsed="false">
      <c r="A48" s="0" t="s">
        <v>84</v>
      </c>
      <c r="B48" s="17" t="n">
        <f aca="false">B4*B$44</f>
        <v>0</v>
      </c>
      <c r="C48" s="17" t="n">
        <f aca="false">C4*C$44</f>
        <v>0</v>
      </c>
      <c r="D48" s="17" t="n">
        <f aca="false">D4*D$44</f>
        <v>0</v>
      </c>
      <c r="E48" s="17" t="n">
        <f aca="false">E4*E$44</f>
        <v>0</v>
      </c>
      <c r="F48" s="17" t="n">
        <f aca="false">F4*F$44</f>
        <v>0</v>
      </c>
      <c r="G48" s="17" t="n">
        <f aca="false">G4*G$44</f>
        <v>0</v>
      </c>
      <c r="H48" s="17" t="n">
        <f aca="false">H4*H$44</f>
        <v>0</v>
      </c>
      <c r="I48" s="17" t="n">
        <f aca="false">I4*I$44</f>
        <v>0</v>
      </c>
      <c r="J48" s="17" t="n">
        <f aca="false">J4*J$44</f>
        <v>0</v>
      </c>
      <c r="K48" s="17" t="n">
        <f aca="false">K4*K$44</f>
        <v>400</v>
      </c>
      <c r="L48" s="17" t="n">
        <f aca="false">L4*L$44</f>
        <v>0</v>
      </c>
      <c r="M48" s="17" t="n">
        <f aca="false">M4*M$44</f>
        <v>0</v>
      </c>
      <c r="N48" s="17" t="n">
        <f aca="false">SUM(B48:M48)</f>
        <v>400</v>
      </c>
      <c r="O48" s="23"/>
    </row>
    <row r="49" customFormat="false" ht="12.8" hidden="false" customHeight="false" outlineLevel="0" collapsed="false">
      <c r="A49" s="0" t="s">
        <v>96</v>
      </c>
      <c r="B49" s="17" t="n">
        <f aca="false">B5*B$44</f>
        <v>0</v>
      </c>
      <c r="C49" s="17" t="n">
        <f aca="false">C5*C$44</f>
        <v>1500</v>
      </c>
      <c r="D49" s="17" t="n">
        <f aca="false">D5*D$44</f>
        <v>0</v>
      </c>
      <c r="E49" s="17" t="n">
        <f aca="false">E5*E$44</f>
        <v>0</v>
      </c>
      <c r="F49" s="17" t="n">
        <f aca="false">F5*F$44</f>
        <v>0</v>
      </c>
      <c r="G49" s="17" t="n">
        <f aca="false">G5*G$44</f>
        <v>5000</v>
      </c>
      <c r="H49" s="17" t="n">
        <f aca="false">H5*H$44</f>
        <v>0</v>
      </c>
      <c r="I49" s="17" t="n">
        <f aca="false">I5*I$44</f>
        <v>0</v>
      </c>
      <c r="J49" s="17" t="n">
        <f aca="false">J5*J$44</f>
        <v>2000</v>
      </c>
      <c r="K49" s="17" t="n">
        <f aca="false">K5*K$44</f>
        <v>0</v>
      </c>
      <c r="L49" s="17" t="n">
        <f aca="false">L5*L$44</f>
        <v>8000</v>
      </c>
      <c r="M49" s="17" t="n">
        <f aca="false">M5*M$44</f>
        <v>0</v>
      </c>
      <c r="N49" s="17" t="n">
        <f aca="false">SUM(B49:M49)</f>
        <v>16500</v>
      </c>
      <c r="O49" s="23"/>
    </row>
    <row r="50" customFormat="false" ht="12.8" hidden="false" customHeight="false" outlineLevel="0" collapsed="false">
      <c r="A50" s="0" t="s">
        <v>558</v>
      </c>
      <c r="B50" s="17" t="n">
        <f aca="false">B6*B$44</f>
        <v>0</v>
      </c>
      <c r="C50" s="17" t="n">
        <f aca="false">C6*C$44</f>
        <v>500</v>
      </c>
      <c r="D50" s="17" t="n">
        <f aca="false">D6*D$44</f>
        <v>0</v>
      </c>
      <c r="E50" s="17" t="n">
        <f aca="false">E6*E$44</f>
        <v>0</v>
      </c>
      <c r="F50" s="17" t="n">
        <f aca="false">F6*F$44</f>
        <v>1000</v>
      </c>
      <c r="G50" s="17" t="n">
        <f aca="false">G6*G$44</f>
        <v>0</v>
      </c>
      <c r="H50" s="17" t="n">
        <f aca="false">H6*H$44</f>
        <v>0</v>
      </c>
      <c r="I50" s="17" t="n">
        <f aca="false">I6*I$44</f>
        <v>0</v>
      </c>
      <c r="J50" s="17" t="n">
        <f aca="false">J6*J$44</f>
        <v>1500</v>
      </c>
      <c r="K50" s="17" t="n">
        <f aca="false">K6*K$44</f>
        <v>0</v>
      </c>
      <c r="L50" s="17" t="n">
        <f aca="false">L6*L$44</f>
        <v>0</v>
      </c>
      <c r="M50" s="17" t="n">
        <f aca="false">M6*M$44</f>
        <v>0</v>
      </c>
      <c r="N50" s="17" t="n">
        <f aca="false">SUM(B50:M50)</f>
        <v>3000</v>
      </c>
      <c r="O50" s="23"/>
    </row>
    <row r="51" customFormat="false" ht="12.8" hidden="false" customHeight="false" outlineLevel="0" collapsed="false">
      <c r="A51" s="0" t="s">
        <v>559</v>
      </c>
      <c r="B51" s="17" t="n">
        <f aca="false">B7*B$44</f>
        <v>0</v>
      </c>
      <c r="C51" s="17" t="n">
        <f aca="false">C7*C$44</f>
        <v>0</v>
      </c>
      <c r="D51" s="17" t="n">
        <f aca="false">D7*D$44</f>
        <v>0</v>
      </c>
      <c r="E51" s="17" t="n">
        <f aca="false">E7*E$44</f>
        <v>0</v>
      </c>
      <c r="F51" s="17" t="n">
        <f aca="false">F7*F$44</f>
        <v>0</v>
      </c>
      <c r="G51" s="17" t="n">
        <f aca="false">G7*G$44</f>
        <v>4000</v>
      </c>
      <c r="H51" s="17" t="n">
        <f aca="false">H7*H$44</f>
        <v>0</v>
      </c>
      <c r="I51" s="17" t="n">
        <f aca="false">I7*I$44</f>
        <v>0</v>
      </c>
      <c r="J51" s="17" t="n">
        <f aca="false">J7*J$44</f>
        <v>0</v>
      </c>
      <c r="K51" s="17" t="n">
        <f aca="false">K7*K$44</f>
        <v>0</v>
      </c>
      <c r="L51" s="17" t="n">
        <f aca="false">L7*L$44</f>
        <v>0</v>
      </c>
      <c r="M51" s="17" t="n">
        <f aca="false">M7*M$44</f>
        <v>0</v>
      </c>
      <c r="N51" s="17" t="n">
        <f aca="false">SUM(B51:M51)</f>
        <v>4000</v>
      </c>
    </row>
    <row r="52" customFormat="false" ht="12.8" hidden="false" customHeight="false" outlineLevel="0" collapsed="false">
      <c r="A52" s="0" t="s">
        <v>560</v>
      </c>
      <c r="B52" s="17" t="n">
        <f aca="false">B8*B$44</f>
        <v>0</v>
      </c>
      <c r="C52" s="17" t="n">
        <f aca="false">C8*C$44</f>
        <v>0</v>
      </c>
      <c r="D52" s="17" t="n">
        <f aca="false">D8*D$44</f>
        <v>0</v>
      </c>
      <c r="E52" s="17" t="n">
        <f aca="false">E8*E$44</f>
        <v>0</v>
      </c>
      <c r="F52" s="17" t="n">
        <f aca="false">F8*F$44</f>
        <v>250</v>
      </c>
      <c r="G52" s="17" t="n">
        <f aca="false">G8*G$44</f>
        <v>0</v>
      </c>
      <c r="H52" s="17" t="n">
        <f aca="false">H8*H$44</f>
        <v>0</v>
      </c>
      <c r="I52" s="17" t="n">
        <f aca="false">I8*I$44</f>
        <v>0</v>
      </c>
      <c r="J52" s="17" t="n">
        <f aca="false">J8*J$44</f>
        <v>0</v>
      </c>
      <c r="K52" s="17" t="n">
        <f aca="false">K8*K$44</f>
        <v>0</v>
      </c>
      <c r="L52" s="17" t="n">
        <f aca="false">L8*L$44</f>
        <v>0</v>
      </c>
      <c r="M52" s="17" t="n">
        <f aca="false">M8*M$44</f>
        <v>0</v>
      </c>
      <c r="N52" s="17" t="n">
        <f aca="false">SUM(B52:M52)</f>
        <v>250</v>
      </c>
    </row>
    <row r="53" customFormat="false" ht="12.8" hidden="false" customHeight="false" outlineLevel="0" collapsed="false">
      <c r="A53" s="0" t="s">
        <v>245</v>
      </c>
      <c r="B53" s="17" t="n">
        <f aca="false">B9*B$44</f>
        <v>0</v>
      </c>
      <c r="C53" s="17" t="n">
        <f aca="false">C9*C$44</f>
        <v>6500</v>
      </c>
      <c r="D53" s="17" t="n">
        <f aca="false">D9*D$44</f>
        <v>0</v>
      </c>
      <c r="E53" s="17" t="n">
        <f aca="false">E9*E$44</f>
        <v>0</v>
      </c>
      <c r="F53" s="17" t="n">
        <f aca="false">F9*F$44</f>
        <v>750</v>
      </c>
      <c r="G53" s="17" t="n">
        <f aca="false">G9*G$44</f>
        <v>27000</v>
      </c>
      <c r="H53" s="17" t="n">
        <f aca="false">H9*H$44</f>
        <v>500</v>
      </c>
      <c r="I53" s="17" t="n">
        <f aca="false">I9*I$44</f>
        <v>0</v>
      </c>
      <c r="J53" s="17" t="n">
        <f aca="false">J9*J$44</f>
        <v>10000</v>
      </c>
      <c r="K53" s="17" t="n">
        <f aca="false">K9*K$44</f>
        <v>5600</v>
      </c>
      <c r="L53" s="17" t="n">
        <f aca="false">L9*L$44</f>
        <v>1250</v>
      </c>
      <c r="M53" s="17" t="n">
        <f aca="false">M9*M$44</f>
        <v>0</v>
      </c>
      <c r="N53" s="17" t="n">
        <f aca="false">SUM(B53:M53)</f>
        <v>51600</v>
      </c>
    </row>
    <row r="54" customFormat="false" ht="12.8" hidden="false" customHeight="false" outlineLevel="0" collapsed="false">
      <c r="A54" s="0" t="s">
        <v>261</v>
      </c>
      <c r="B54" s="17" t="n">
        <f aca="false">B10*B$44</f>
        <v>0</v>
      </c>
      <c r="C54" s="17" t="n">
        <f aca="false">C10*C$44</f>
        <v>1250</v>
      </c>
      <c r="D54" s="17" t="n">
        <f aca="false">D10*D$44</f>
        <v>0</v>
      </c>
      <c r="E54" s="17" t="n">
        <f aca="false">E10*E$44</f>
        <v>0</v>
      </c>
      <c r="F54" s="17" t="n">
        <f aca="false">F10*F$44</f>
        <v>1000</v>
      </c>
      <c r="G54" s="17" t="n">
        <f aca="false">G10*G$44</f>
        <v>15000</v>
      </c>
      <c r="H54" s="17" t="n">
        <f aca="false">H10*H$44</f>
        <v>0</v>
      </c>
      <c r="I54" s="17" t="n">
        <f aca="false">I10*I$44</f>
        <v>0</v>
      </c>
      <c r="J54" s="17" t="n">
        <f aca="false">J10*J$44</f>
        <v>1000</v>
      </c>
      <c r="K54" s="17" t="n">
        <f aca="false">K10*K$44</f>
        <v>0</v>
      </c>
      <c r="L54" s="17" t="n">
        <f aca="false">L10*L$44</f>
        <v>1000</v>
      </c>
      <c r="M54" s="17" t="n">
        <f aca="false">M10*M$44</f>
        <v>0</v>
      </c>
      <c r="N54" s="17" t="n">
        <f aca="false">SUM(B54:M54)</f>
        <v>19250</v>
      </c>
    </row>
    <row r="55" customFormat="false" ht="12.8" hidden="false" customHeight="false" outlineLevel="0" collapsed="false">
      <c r="A55" s="0" t="s">
        <v>561</v>
      </c>
      <c r="B55" s="17" t="n">
        <f aca="false">B11*B$44</f>
        <v>0</v>
      </c>
      <c r="C55" s="17" t="n">
        <f aca="false">C11*C$44</f>
        <v>0</v>
      </c>
      <c r="D55" s="17" t="n">
        <f aca="false">D11*D$44</f>
        <v>0</v>
      </c>
      <c r="E55" s="17" t="n">
        <f aca="false">E11*E$44</f>
        <v>0</v>
      </c>
      <c r="F55" s="17" t="n">
        <f aca="false">F11*F$44</f>
        <v>0</v>
      </c>
      <c r="G55" s="17" t="n">
        <f aca="false">G11*G$44</f>
        <v>3500</v>
      </c>
      <c r="H55" s="17" t="n">
        <f aca="false">H11*H$44</f>
        <v>0</v>
      </c>
      <c r="I55" s="17" t="n">
        <f aca="false">I11*I$44</f>
        <v>0</v>
      </c>
      <c r="J55" s="17" t="n">
        <f aca="false">J11*J$44</f>
        <v>0</v>
      </c>
      <c r="K55" s="17" t="n">
        <f aca="false">K11*K$44</f>
        <v>0</v>
      </c>
      <c r="L55" s="17" t="n">
        <f aca="false">L11*L$44</f>
        <v>0</v>
      </c>
      <c r="M55" s="17" t="n">
        <f aca="false">M11*M$44</f>
        <v>0</v>
      </c>
      <c r="N55" s="17" t="n">
        <f aca="false">SUM(B55:M55)</f>
        <v>3500</v>
      </c>
    </row>
    <row r="56" customFormat="false" ht="12.8" hidden="false" customHeight="false" outlineLevel="0" collapsed="false">
      <c r="A56" s="0" t="s">
        <v>273</v>
      </c>
      <c r="B56" s="17" t="n">
        <f aca="false">B12*B$44</f>
        <v>1000</v>
      </c>
      <c r="C56" s="17" t="n">
        <f aca="false">C12*C$44</f>
        <v>1500</v>
      </c>
      <c r="D56" s="17" t="n">
        <f aca="false">D12*D$44</f>
        <v>0</v>
      </c>
      <c r="E56" s="17" t="n">
        <f aca="false">E12*E$44</f>
        <v>0</v>
      </c>
      <c r="F56" s="17" t="n">
        <f aca="false">F12*F$44</f>
        <v>12500</v>
      </c>
      <c r="G56" s="17" t="n">
        <f aca="false">G12*G$44</f>
        <v>2500</v>
      </c>
      <c r="H56" s="17" t="n">
        <f aca="false">H12*H$44</f>
        <v>0</v>
      </c>
      <c r="I56" s="17" t="n">
        <f aca="false">I12*I$44</f>
        <v>0</v>
      </c>
      <c r="J56" s="17" t="n">
        <f aca="false">J12*J$44</f>
        <v>500</v>
      </c>
      <c r="K56" s="17" t="n">
        <f aca="false">K12*K$44</f>
        <v>0</v>
      </c>
      <c r="L56" s="17" t="n">
        <f aca="false">L12*L$44</f>
        <v>250</v>
      </c>
      <c r="M56" s="17" t="n">
        <f aca="false">M12*M$44</f>
        <v>0</v>
      </c>
      <c r="N56" s="17" t="n">
        <f aca="false">SUM(B56:M56)</f>
        <v>18250</v>
      </c>
    </row>
    <row r="57" customFormat="false" ht="12.8" hidden="false" customHeight="false" outlineLevel="0" collapsed="false">
      <c r="A57" s="0" t="s">
        <v>282</v>
      </c>
      <c r="B57" s="17" t="n">
        <f aca="false">B13*B$44</f>
        <v>0</v>
      </c>
      <c r="C57" s="17" t="n">
        <f aca="false">C13*C$44</f>
        <v>1000</v>
      </c>
      <c r="D57" s="17" t="n">
        <f aca="false">D13*D$44</f>
        <v>0</v>
      </c>
      <c r="E57" s="17" t="n">
        <f aca="false">E13*E$44</f>
        <v>0</v>
      </c>
      <c r="F57" s="17" t="n">
        <f aca="false">F13*F$44</f>
        <v>2000</v>
      </c>
      <c r="G57" s="17" t="n">
        <f aca="false">G13*G$44</f>
        <v>0</v>
      </c>
      <c r="H57" s="17" t="n">
        <f aca="false">H13*H$44</f>
        <v>0</v>
      </c>
      <c r="I57" s="17" t="n">
        <f aca="false">I13*I$44</f>
        <v>450</v>
      </c>
      <c r="J57" s="17" t="n">
        <f aca="false">J13*J$44</f>
        <v>0</v>
      </c>
      <c r="K57" s="17" t="n">
        <f aca="false">K13*K$44</f>
        <v>0</v>
      </c>
      <c r="L57" s="17" t="n">
        <f aca="false">L13*L$44</f>
        <v>250</v>
      </c>
      <c r="M57" s="17" t="n">
        <f aca="false">M13*M$44</f>
        <v>300</v>
      </c>
      <c r="N57" s="17" t="n">
        <f aca="false">SUM(B57:M57)</f>
        <v>4000</v>
      </c>
    </row>
    <row r="58" customFormat="false" ht="12.8" hidden="false" customHeight="false" outlineLevel="0" collapsed="false">
      <c r="A58" s="0" t="s">
        <v>285</v>
      </c>
      <c r="B58" s="17" t="n">
        <f aca="false">B14*B$44</f>
        <v>200</v>
      </c>
      <c r="C58" s="17" t="n">
        <f aca="false">C14*C$44</f>
        <v>500</v>
      </c>
      <c r="D58" s="17" t="n">
        <f aca="false">D14*D$44</f>
        <v>0</v>
      </c>
      <c r="E58" s="17" t="n">
        <f aca="false">E14*E$44</f>
        <v>0</v>
      </c>
      <c r="F58" s="17" t="n">
        <f aca="false">F14*F$44</f>
        <v>0</v>
      </c>
      <c r="G58" s="17" t="n">
        <f aca="false">G14*G$44</f>
        <v>1500</v>
      </c>
      <c r="H58" s="17" t="n">
        <f aca="false">H14*H$44</f>
        <v>0</v>
      </c>
      <c r="I58" s="17" t="n">
        <f aca="false">I14*I$44</f>
        <v>0</v>
      </c>
      <c r="J58" s="17" t="n">
        <f aca="false">J14*J$44</f>
        <v>1000</v>
      </c>
      <c r="K58" s="17" t="n">
        <f aca="false">K14*K$44</f>
        <v>400</v>
      </c>
      <c r="L58" s="17" t="n">
        <f aca="false">L14*L$44</f>
        <v>250</v>
      </c>
      <c r="M58" s="17" t="n">
        <f aca="false">M14*M$44</f>
        <v>0</v>
      </c>
      <c r="N58" s="17" t="n">
        <f aca="false">SUM(B58:M58)</f>
        <v>3850</v>
      </c>
    </row>
    <row r="59" customFormat="false" ht="12.8" hidden="false" customHeight="false" outlineLevel="0" collapsed="false">
      <c r="A59" s="0" t="s">
        <v>288</v>
      </c>
      <c r="B59" s="17" t="n">
        <f aca="false">B15*B$44</f>
        <v>0</v>
      </c>
      <c r="C59" s="17" t="n">
        <f aca="false">C15*C$44</f>
        <v>250</v>
      </c>
      <c r="D59" s="17" t="n">
        <f aca="false">D15*D$44</f>
        <v>0</v>
      </c>
      <c r="E59" s="17" t="n">
        <f aca="false">E15*E$44</f>
        <v>0</v>
      </c>
      <c r="F59" s="17" t="n">
        <f aca="false">F15*F$44</f>
        <v>1500</v>
      </c>
      <c r="G59" s="17" t="n">
        <f aca="false">G15*G$44</f>
        <v>12500</v>
      </c>
      <c r="H59" s="17" t="n">
        <f aca="false">H15*H$44</f>
        <v>0</v>
      </c>
      <c r="I59" s="17" t="n">
        <f aca="false">I15*I$44</f>
        <v>0</v>
      </c>
      <c r="J59" s="17" t="n">
        <f aca="false">J15*J$44</f>
        <v>2500</v>
      </c>
      <c r="K59" s="17" t="n">
        <f aca="false">K15*K$44</f>
        <v>1600</v>
      </c>
      <c r="L59" s="17" t="n">
        <f aca="false">L15*L$44</f>
        <v>0</v>
      </c>
      <c r="M59" s="17" t="n">
        <f aca="false">M15*M$44</f>
        <v>0</v>
      </c>
      <c r="N59" s="17" t="n">
        <f aca="false">SUM(B59:M59)</f>
        <v>18350</v>
      </c>
    </row>
    <row r="60" customFormat="false" ht="12.8" hidden="false" customHeight="false" outlineLevel="0" collapsed="false">
      <c r="A60" s="0" t="s">
        <v>291</v>
      </c>
      <c r="B60" s="17" t="n">
        <f aca="false">B16*B$44</f>
        <v>200</v>
      </c>
      <c r="C60" s="17" t="n">
        <f aca="false">C16*C$44</f>
        <v>4750</v>
      </c>
      <c r="D60" s="17" t="n">
        <f aca="false">D16*D$44</f>
        <v>0</v>
      </c>
      <c r="E60" s="17" t="n">
        <f aca="false">E16*E$44</f>
        <v>0</v>
      </c>
      <c r="F60" s="17" t="n">
        <f aca="false">F16*F$44</f>
        <v>2500</v>
      </c>
      <c r="G60" s="17" t="n">
        <f aca="false">G16*G$44</f>
        <v>5000</v>
      </c>
      <c r="H60" s="17" t="n">
        <f aca="false">H16*H$44</f>
        <v>0</v>
      </c>
      <c r="I60" s="17" t="n">
        <f aca="false">I16*I$44</f>
        <v>0</v>
      </c>
      <c r="J60" s="17" t="n">
        <f aca="false">J16*J$44</f>
        <v>13500</v>
      </c>
      <c r="K60" s="17" t="n">
        <f aca="false">K16*K$44</f>
        <v>2000</v>
      </c>
      <c r="L60" s="17" t="n">
        <f aca="false">L16*L$44</f>
        <v>1000</v>
      </c>
      <c r="M60" s="17" t="n">
        <f aca="false">M16*M$44</f>
        <v>0</v>
      </c>
      <c r="N60" s="17" t="n">
        <f aca="false">SUM(B60:M60)</f>
        <v>28950</v>
      </c>
    </row>
    <row r="61" customFormat="false" ht="12.8" hidden="false" customHeight="false" outlineLevel="0" collapsed="false">
      <c r="A61" s="16" t="s">
        <v>294</v>
      </c>
      <c r="B61" s="17" t="n">
        <f aca="false">B17*B$44</f>
        <v>0</v>
      </c>
      <c r="C61" s="17" t="n">
        <f aca="false">C17*C$44</f>
        <v>500</v>
      </c>
      <c r="D61" s="17" t="n">
        <f aca="false">D17*D$44</f>
        <v>0</v>
      </c>
      <c r="E61" s="17" t="n">
        <f aca="false">E17*E$44</f>
        <v>0</v>
      </c>
      <c r="F61" s="17" t="n">
        <f aca="false">F17*F$44</f>
        <v>0</v>
      </c>
      <c r="G61" s="17" t="n">
        <f aca="false">G17*G$44</f>
        <v>1000</v>
      </c>
      <c r="H61" s="17" t="n">
        <f aca="false">H17*H$44</f>
        <v>0</v>
      </c>
      <c r="I61" s="17" t="n">
        <f aca="false">I17*I$44</f>
        <v>0</v>
      </c>
      <c r="J61" s="17" t="n">
        <f aca="false">J17*J$44</f>
        <v>1500</v>
      </c>
      <c r="K61" s="17" t="n">
        <f aca="false">K17*K$44</f>
        <v>0</v>
      </c>
      <c r="L61" s="17" t="n">
        <f aca="false">L17*L$44</f>
        <v>250</v>
      </c>
      <c r="M61" s="17" t="n">
        <f aca="false">M17*M$44</f>
        <v>0</v>
      </c>
      <c r="N61" s="17" t="n">
        <f aca="false">SUM(B61:M61)</f>
        <v>3250</v>
      </c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</row>
    <row r="62" customFormat="false" ht="12.8" hidden="false" customHeight="false" outlineLevel="0" collapsed="false">
      <c r="A62" s="0" t="s">
        <v>296</v>
      </c>
      <c r="B62" s="17" t="n">
        <f aca="false">B18*B$44</f>
        <v>0</v>
      </c>
      <c r="C62" s="17" t="n">
        <f aca="false">C18*C$44</f>
        <v>250</v>
      </c>
      <c r="D62" s="17" t="n">
        <f aca="false">D18*D$44</f>
        <v>0</v>
      </c>
      <c r="E62" s="17" t="n">
        <f aca="false">E18*E$44</f>
        <v>1000</v>
      </c>
      <c r="F62" s="17" t="n">
        <f aca="false">F18*F$44</f>
        <v>1750</v>
      </c>
      <c r="G62" s="17" t="n">
        <f aca="false">G18*G$44</f>
        <v>7000</v>
      </c>
      <c r="H62" s="17" t="n">
        <f aca="false">H18*H$44</f>
        <v>0</v>
      </c>
      <c r="I62" s="17" t="n">
        <f aca="false">I18*I$44</f>
        <v>0</v>
      </c>
      <c r="J62" s="17" t="n">
        <f aca="false">J18*J$44</f>
        <v>3500</v>
      </c>
      <c r="K62" s="17" t="n">
        <f aca="false">K18*K$44</f>
        <v>0</v>
      </c>
      <c r="L62" s="17" t="n">
        <f aca="false">L18*L$44</f>
        <v>250</v>
      </c>
      <c r="M62" s="17" t="n">
        <f aca="false">M18*M$44</f>
        <v>0</v>
      </c>
      <c r="N62" s="17" t="n">
        <f aca="false">SUM(B62:M62)</f>
        <v>13750</v>
      </c>
    </row>
    <row r="63" customFormat="false" ht="12.8" hidden="false" customHeight="false" outlineLevel="0" collapsed="false">
      <c r="A63" s="0" t="s">
        <v>306</v>
      </c>
      <c r="B63" s="17" t="n">
        <f aca="false">B19*B$44</f>
        <v>0</v>
      </c>
      <c r="C63" s="17" t="n">
        <f aca="false">C19*C$44</f>
        <v>2250</v>
      </c>
      <c r="D63" s="17" t="n">
        <f aca="false">D19*D$44</f>
        <v>800</v>
      </c>
      <c r="E63" s="17" t="n">
        <f aca="false">E19*E$44</f>
        <v>0</v>
      </c>
      <c r="F63" s="17" t="n">
        <f aca="false">F19*F$44</f>
        <v>2000</v>
      </c>
      <c r="G63" s="17" t="n">
        <f aca="false">G19*G$44</f>
        <v>15000</v>
      </c>
      <c r="H63" s="17" t="n">
        <f aca="false">H19*H$44</f>
        <v>1000</v>
      </c>
      <c r="I63" s="17" t="n">
        <f aca="false">I19*I$44</f>
        <v>150</v>
      </c>
      <c r="J63" s="17" t="n">
        <f aca="false">J19*J$44</f>
        <v>3500</v>
      </c>
      <c r="K63" s="17" t="n">
        <f aca="false">K19*K$44</f>
        <v>0</v>
      </c>
      <c r="L63" s="17" t="n">
        <f aca="false">L19*L$44</f>
        <v>1250</v>
      </c>
      <c r="M63" s="17" t="n">
        <f aca="false">M19*M$44</f>
        <v>0</v>
      </c>
      <c r="N63" s="17" t="n">
        <f aca="false">SUM(B63:M63)</f>
        <v>25950</v>
      </c>
    </row>
    <row r="64" customFormat="false" ht="12.8" hidden="false" customHeight="false" outlineLevel="0" collapsed="false">
      <c r="A64" s="0" t="s">
        <v>338</v>
      </c>
      <c r="B64" s="17" t="n">
        <f aca="false">B20*B$44</f>
        <v>0</v>
      </c>
      <c r="C64" s="17" t="n">
        <f aca="false">C20*C$44</f>
        <v>500</v>
      </c>
      <c r="D64" s="17" t="n">
        <f aca="false">D20*D$44</f>
        <v>0</v>
      </c>
      <c r="E64" s="17" t="n">
        <f aca="false">E20*E$44</f>
        <v>0</v>
      </c>
      <c r="F64" s="17" t="n">
        <f aca="false">F20*F$44</f>
        <v>0</v>
      </c>
      <c r="G64" s="17" t="n">
        <f aca="false">G20*G$44</f>
        <v>0</v>
      </c>
      <c r="H64" s="17" t="n">
        <f aca="false">H20*H$44</f>
        <v>0</v>
      </c>
      <c r="I64" s="17" t="n">
        <f aca="false">I20*I$44</f>
        <v>0</v>
      </c>
      <c r="J64" s="17" t="n">
        <f aca="false">J20*J$44</f>
        <v>0</v>
      </c>
      <c r="K64" s="17" t="n">
        <f aca="false">K20*K$44</f>
        <v>0</v>
      </c>
      <c r="L64" s="17" t="n">
        <f aca="false">L20*L$44</f>
        <v>0</v>
      </c>
      <c r="M64" s="17" t="n">
        <f aca="false">M20*M$44</f>
        <v>0</v>
      </c>
      <c r="N64" s="17" t="n">
        <f aca="false">SUM(B64:M64)</f>
        <v>500</v>
      </c>
    </row>
    <row r="65" customFormat="false" ht="12.8" hidden="false" customHeight="false" outlineLevel="0" collapsed="false">
      <c r="A65" s="0" t="s">
        <v>361</v>
      </c>
      <c r="B65" s="17" t="n">
        <f aca="false">B21*B$44</f>
        <v>0</v>
      </c>
      <c r="C65" s="17" t="n">
        <f aca="false">C21*C$44</f>
        <v>0</v>
      </c>
      <c r="D65" s="17" t="n">
        <f aca="false">D21*D$44</f>
        <v>0</v>
      </c>
      <c r="E65" s="17" t="n">
        <f aca="false">E21*E$44</f>
        <v>0</v>
      </c>
      <c r="F65" s="17" t="n">
        <f aca="false">F21*F$44</f>
        <v>250</v>
      </c>
      <c r="G65" s="17" t="n">
        <f aca="false">G21*G$44</f>
        <v>0</v>
      </c>
      <c r="H65" s="17" t="n">
        <f aca="false">H21*H$44</f>
        <v>0</v>
      </c>
      <c r="I65" s="17" t="n">
        <f aca="false">I21*I$44</f>
        <v>0</v>
      </c>
      <c r="J65" s="17" t="n">
        <f aca="false">J21*J$44</f>
        <v>500</v>
      </c>
      <c r="K65" s="17" t="n">
        <f aca="false">K21*K$44</f>
        <v>0</v>
      </c>
      <c r="L65" s="17" t="n">
        <f aca="false">L21*L$44</f>
        <v>250</v>
      </c>
      <c r="M65" s="17" t="n">
        <f aca="false">M21*M$44</f>
        <v>0</v>
      </c>
      <c r="N65" s="17" t="n">
        <f aca="false">SUM(B65:M65)</f>
        <v>1000</v>
      </c>
    </row>
    <row r="66" customFormat="false" ht="12.8" hidden="false" customHeight="false" outlineLevel="0" collapsed="false">
      <c r="A66" s="0" t="s">
        <v>370</v>
      </c>
      <c r="B66" s="17" t="n">
        <f aca="false">B22*B$44</f>
        <v>0</v>
      </c>
      <c r="C66" s="17" t="n">
        <f aca="false">C22*C$44</f>
        <v>3250</v>
      </c>
      <c r="D66" s="17" t="n">
        <f aca="false">D22*D$44</f>
        <v>0</v>
      </c>
      <c r="E66" s="17" t="n">
        <f aca="false">E22*E$44</f>
        <v>0</v>
      </c>
      <c r="F66" s="17" t="n">
        <f aca="false">F22*F$44</f>
        <v>6500</v>
      </c>
      <c r="G66" s="17" t="n">
        <f aca="false">G22*G$44</f>
        <v>2500</v>
      </c>
      <c r="H66" s="17" t="n">
        <f aca="false">H22*H$44</f>
        <v>0</v>
      </c>
      <c r="I66" s="17" t="n">
        <f aca="false">I22*I$44</f>
        <v>0</v>
      </c>
      <c r="J66" s="17" t="n">
        <f aca="false">J22*J$44</f>
        <v>1000</v>
      </c>
      <c r="K66" s="17" t="n">
        <f aca="false">K22*K$44</f>
        <v>2000</v>
      </c>
      <c r="L66" s="17" t="n">
        <f aca="false">L22*L$44</f>
        <v>8000</v>
      </c>
      <c r="M66" s="17" t="n">
        <f aca="false">M22*M$44</f>
        <v>0</v>
      </c>
      <c r="N66" s="17" t="n">
        <f aca="false">SUM(B66:M66)</f>
        <v>23250</v>
      </c>
    </row>
    <row r="67" customFormat="false" ht="12.8" hidden="false" customHeight="false" outlineLevel="0" collapsed="false">
      <c r="A67" s="0" t="s">
        <v>372</v>
      </c>
      <c r="B67" s="17" t="n">
        <f aca="false">B23*B$44</f>
        <v>0</v>
      </c>
      <c r="C67" s="17" t="n">
        <f aca="false">C23*C$44</f>
        <v>2500</v>
      </c>
      <c r="D67" s="17" t="n">
        <f aca="false">D23*D$44</f>
        <v>400</v>
      </c>
      <c r="E67" s="17" t="n">
        <f aca="false">E23*E$44</f>
        <v>500</v>
      </c>
      <c r="F67" s="17" t="n">
        <f aca="false">F23*F$44</f>
        <v>1500</v>
      </c>
      <c r="G67" s="17" t="n">
        <f aca="false">G23*G$44</f>
        <v>8000</v>
      </c>
      <c r="H67" s="17" t="n">
        <f aca="false">H23*H$44</f>
        <v>0</v>
      </c>
      <c r="I67" s="17" t="n">
        <f aca="false">I23*I$44</f>
        <v>0</v>
      </c>
      <c r="J67" s="17" t="n">
        <f aca="false">J23*J$44</f>
        <v>10000</v>
      </c>
      <c r="K67" s="17" t="n">
        <f aca="false">K23*K$44</f>
        <v>1200</v>
      </c>
      <c r="L67" s="17" t="n">
        <f aca="false">L23*L$44</f>
        <v>2250</v>
      </c>
      <c r="M67" s="17" t="n">
        <f aca="false">M23*M$44</f>
        <v>0</v>
      </c>
      <c r="N67" s="17" t="n">
        <f aca="false">SUM(B67:M67)</f>
        <v>26350</v>
      </c>
    </row>
    <row r="68" customFormat="false" ht="12.8" hidden="false" customHeight="false" outlineLevel="0" collapsed="false">
      <c r="A68" s="0" t="s">
        <v>380</v>
      </c>
      <c r="B68" s="17" t="n">
        <f aca="false">B24*B$44</f>
        <v>0</v>
      </c>
      <c r="C68" s="17" t="n">
        <f aca="false">C24*C$44</f>
        <v>750</v>
      </c>
      <c r="D68" s="17" t="n">
        <f aca="false">D24*D$44</f>
        <v>0</v>
      </c>
      <c r="E68" s="17" t="n">
        <f aca="false">E24*E$44</f>
        <v>0</v>
      </c>
      <c r="F68" s="17" t="n">
        <f aca="false">F24*F$44</f>
        <v>0</v>
      </c>
      <c r="G68" s="17" t="n">
        <f aca="false">G24*G$44</f>
        <v>1000</v>
      </c>
      <c r="H68" s="17" t="n">
        <f aca="false">H24*H$44</f>
        <v>500</v>
      </c>
      <c r="I68" s="17" t="n">
        <f aca="false">I24*I$44</f>
        <v>0</v>
      </c>
      <c r="J68" s="17" t="n">
        <f aca="false">J24*J$44</f>
        <v>500</v>
      </c>
      <c r="K68" s="17" t="n">
        <f aca="false">K24*K$44</f>
        <v>400</v>
      </c>
      <c r="L68" s="17" t="n">
        <f aca="false">L24*L$44</f>
        <v>250</v>
      </c>
      <c r="M68" s="17" t="n">
        <f aca="false">M24*M$44</f>
        <v>0</v>
      </c>
      <c r="N68" s="17" t="n">
        <f aca="false">SUM(B68:M68)</f>
        <v>3400</v>
      </c>
    </row>
    <row r="69" customFormat="false" ht="12.8" hidden="false" customHeight="false" outlineLevel="0" collapsed="false">
      <c r="A69" s="0" t="s">
        <v>562</v>
      </c>
      <c r="B69" s="17" t="n">
        <f aca="false">B25*B$44</f>
        <v>0</v>
      </c>
      <c r="C69" s="17" t="n">
        <f aca="false">C25*C$44</f>
        <v>500</v>
      </c>
      <c r="D69" s="17" t="n">
        <f aca="false">D25*D$44</f>
        <v>0</v>
      </c>
      <c r="E69" s="17" t="n">
        <f aca="false">E25*E$44</f>
        <v>0</v>
      </c>
      <c r="F69" s="17" t="n">
        <f aca="false">F25*F$44</f>
        <v>0</v>
      </c>
      <c r="G69" s="17" t="n">
        <f aca="false">G25*G$44</f>
        <v>0</v>
      </c>
      <c r="H69" s="17" t="n">
        <f aca="false">H25*H$44</f>
        <v>0</v>
      </c>
      <c r="I69" s="17" t="n">
        <f aca="false">I25*I$44</f>
        <v>0</v>
      </c>
      <c r="J69" s="17" t="n">
        <f aca="false">J25*J$44</f>
        <v>0</v>
      </c>
      <c r="K69" s="17" t="n">
        <f aca="false">K25*K$44</f>
        <v>0</v>
      </c>
      <c r="L69" s="17" t="n">
        <f aca="false">L25*L$44</f>
        <v>0</v>
      </c>
      <c r="M69" s="17" t="n">
        <f aca="false">M25*M$44</f>
        <v>0</v>
      </c>
      <c r="N69" s="17" t="n">
        <f aca="false">SUM(B69:M69)</f>
        <v>500</v>
      </c>
    </row>
    <row r="70" customFormat="false" ht="12.8" hidden="false" customHeight="false" outlineLevel="0" collapsed="false">
      <c r="A70" s="0" t="s">
        <v>449</v>
      </c>
      <c r="B70" s="17" t="n">
        <f aca="false">B26*B$44</f>
        <v>0</v>
      </c>
      <c r="C70" s="17" t="n">
        <f aca="false">C26*C$44</f>
        <v>2000</v>
      </c>
      <c r="D70" s="17" t="n">
        <f aca="false">D26*D$44</f>
        <v>0</v>
      </c>
      <c r="E70" s="17" t="n">
        <f aca="false">E26*E$44</f>
        <v>0</v>
      </c>
      <c r="F70" s="17" t="n">
        <f aca="false">F26*F$44</f>
        <v>1500</v>
      </c>
      <c r="G70" s="17" t="n">
        <f aca="false">G26*G$44</f>
        <v>1500</v>
      </c>
      <c r="H70" s="17" t="n">
        <f aca="false">H26*H$44</f>
        <v>0</v>
      </c>
      <c r="I70" s="17" t="n">
        <f aca="false">I26*I$44</f>
        <v>0</v>
      </c>
      <c r="J70" s="17" t="n">
        <f aca="false">J26*J$44</f>
        <v>0</v>
      </c>
      <c r="K70" s="17" t="n">
        <f aca="false">K26*K$44</f>
        <v>0</v>
      </c>
      <c r="L70" s="17" t="n">
        <f aca="false">L26*L$44</f>
        <v>0</v>
      </c>
      <c r="M70" s="17" t="n">
        <f aca="false">M26*M$44</f>
        <v>0</v>
      </c>
      <c r="N70" s="17" t="n">
        <f aca="false">SUM(B70:M70)</f>
        <v>5000</v>
      </c>
    </row>
    <row r="71" customFormat="false" ht="12.8" hidden="false" customHeight="false" outlineLevel="0" collapsed="false">
      <c r="A71" s="0" t="s">
        <v>563</v>
      </c>
      <c r="B71" s="17" t="n">
        <f aca="false">B27*B$44</f>
        <v>0</v>
      </c>
      <c r="C71" s="17" t="n">
        <f aca="false">C27*C$44</f>
        <v>750</v>
      </c>
      <c r="D71" s="17" t="n">
        <f aca="false">D27*D$44</f>
        <v>0</v>
      </c>
      <c r="E71" s="17" t="n">
        <f aca="false">E27*E$44</f>
        <v>0</v>
      </c>
      <c r="F71" s="17" t="n">
        <f aca="false">F27*F$44</f>
        <v>0</v>
      </c>
      <c r="G71" s="17" t="n">
        <f aca="false">G27*G$44</f>
        <v>500</v>
      </c>
      <c r="H71" s="17" t="n">
        <f aca="false">H27*H$44</f>
        <v>0</v>
      </c>
      <c r="I71" s="17" t="n">
        <f aca="false">I27*I$44</f>
        <v>300</v>
      </c>
      <c r="J71" s="17" t="n">
        <f aca="false">J27*J$44</f>
        <v>2000</v>
      </c>
      <c r="K71" s="17" t="n">
        <f aca="false">K27*K$44</f>
        <v>400</v>
      </c>
      <c r="L71" s="17" t="n">
        <f aca="false">L27*L$44</f>
        <v>500</v>
      </c>
      <c r="M71" s="17" t="n">
        <f aca="false">M27*M$44</f>
        <v>0</v>
      </c>
      <c r="N71" s="17" t="n">
        <f aca="false">SUM(B71:M71)</f>
        <v>4450</v>
      </c>
    </row>
    <row r="72" customFormat="false" ht="12.8" hidden="false" customHeight="false" outlineLevel="0" collapsed="false">
      <c r="A72" s="0" t="s">
        <v>488</v>
      </c>
      <c r="B72" s="17" t="n">
        <f aca="false">B28*B$44</f>
        <v>0</v>
      </c>
      <c r="C72" s="17" t="n">
        <f aca="false">C28*C$44</f>
        <v>1250</v>
      </c>
      <c r="D72" s="17" t="n">
        <f aca="false">D28*D$44</f>
        <v>400</v>
      </c>
      <c r="E72" s="17" t="n">
        <f aca="false">E28*E$44</f>
        <v>500</v>
      </c>
      <c r="F72" s="17" t="n">
        <f aca="false">F28*F$44</f>
        <v>0</v>
      </c>
      <c r="G72" s="17" t="n">
        <f aca="false">G28*G$44</f>
        <v>500</v>
      </c>
      <c r="H72" s="17" t="n">
        <f aca="false">H28*H$44</f>
        <v>0</v>
      </c>
      <c r="I72" s="17" t="n">
        <f aca="false">I28*I$44</f>
        <v>0</v>
      </c>
      <c r="J72" s="17" t="n">
        <f aca="false">J28*J$44</f>
        <v>500</v>
      </c>
      <c r="K72" s="17" t="n">
        <f aca="false">K28*K$44</f>
        <v>1200</v>
      </c>
      <c r="L72" s="17" t="n">
        <f aca="false">L28*L$44</f>
        <v>750</v>
      </c>
      <c r="M72" s="17" t="n">
        <f aca="false">M28*M$44</f>
        <v>300</v>
      </c>
      <c r="N72" s="17" t="n">
        <f aca="false">SUM(B72:M72)</f>
        <v>5400</v>
      </c>
    </row>
    <row r="73" customFormat="false" ht="12.8" hidden="false" customHeight="false" outlineLevel="0" collapsed="false">
      <c r="A73" s="0" t="s">
        <v>492</v>
      </c>
      <c r="B73" s="17" t="n">
        <f aca="false">B29*B$44</f>
        <v>0</v>
      </c>
      <c r="C73" s="17" t="n">
        <f aca="false">C29*C$44</f>
        <v>0</v>
      </c>
      <c r="D73" s="17" t="n">
        <f aca="false">D29*D$44</f>
        <v>0</v>
      </c>
      <c r="E73" s="17" t="n">
        <f aca="false">E29*E$44</f>
        <v>0</v>
      </c>
      <c r="F73" s="17" t="n">
        <f aca="false">F29*F$44</f>
        <v>0</v>
      </c>
      <c r="G73" s="17" t="n">
        <f aca="false">G29*G$44</f>
        <v>0</v>
      </c>
      <c r="H73" s="17" t="n">
        <f aca="false">H29*H$44</f>
        <v>0</v>
      </c>
      <c r="I73" s="17" t="n">
        <f aca="false">I29*I$44</f>
        <v>0</v>
      </c>
      <c r="J73" s="17" t="n">
        <f aca="false">J29*J$44</f>
        <v>500</v>
      </c>
      <c r="K73" s="17" t="n">
        <f aca="false">K29*K$44</f>
        <v>0</v>
      </c>
      <c r="L73" s="17" t="n">
        <f aca="false">L29*L$44</f>
        <v>0</v>
      </c>
      <c r="M73" s="17" t="n">
        <f aca="false">M29*M$44</f>
        <v>0</v>
      </c>
      <c r="N73" s="17" t="n">
        <f aca="false">SUM(B73:M73)</f>
        <v>500</v>
      </c>
    </row>
    <row r="74" customFormat="false" ht="12.8" hidden="false" customHeight="false" outlineLevel="0" collapsed="false">
      <c r="A74" s="0" t="s">
        <v>518</v>
      </c>
      <c r="B74" s="17" t="n">
        <f aca="false">B30*B$44</f>
        <v>0</v>
      </c>
      <c r="C74" s="17" t="n">
        <f aca="false">C30*C$44</f>
        <v>750</v>
      </c>
      <c r="D74" s="17" t="n">
        <f aca="false">D30*D$44</f>
        <v>0</v>
      </c>
      <c r="E74" s="17" t="n">
        <f aca="false">E30*E$44</f>
        <v>500</v>
      </c>
      <c r="F74" s="17" t="n">
        <f aca="false">F30*F$44</f>
        <v>0</v>
      </c>
      <c r="G74" s="17" t="n">
        <f aca="false">G30*G$44</f>
        <v>1500</v>
      </c>
      <c r="H74" s="17" t="n">
        <f aca="false">H30*H$44</f>
        <v>500</v>
      </c>
      <c r="I74" s="17" t="n">
        <f aca="false">I30*I$44</f>
        <v>0</v>
      </c>
      <c r="J74" s="17" t="n">
        <f aca="false">J30*J$44</f>
        <v>22500</v>
      </c>
      <c r="K74" s="17" t="n">
        <f aca="false">K30*K$44</f>
        <v>1600</v>
      </c>
      <c r="L74" s="17" t="n">
        <f aca="false">L30*L$44</f>
        <v>500</v>
      </c>
      <c r="M74" s="17" t="n">
        <f aca="false">M30*M$44</f>
        <v>0</v>
      </c>
      <c r="N74" s="17" t="n">
        <f aca="false">SUM(B74:M74)</f>
        <v>27850</v>
      </c>
    </row>
    <row r="75" customFormat="false" ht="12.8" hidden="false" customHeight="false" outlineLevel="0" collapsed="false">
      <c r="A75" s="0" t="s">
        <v>564</v>
      </c>
      <c r="B75" s="17" t="n">
        <f aca="false">B31*B$44</f>
        <v>0</v>
      </c>
      <c r="C75" s="17" t="n">
        <f aca="false">C31*C$44</f>
        <v>250</v>
      </c>
      <c r="D75" s="17" t="n">
        <f aca="false">D31*D$44</f>
        <v>0</v>
      </c>
      <c r="E75" s="17" t="n">
        <f aca="false">E31*E$44</f>
        <v>0</v>
      </c>
      <c r="F75" s="17" t="n">
        <f aca="false">F31*F$44</f>
        <v>0</v>
      </c>
      <c r="G75" s="17" t="n">
        <f aca="false">G31*G$44</f>
        <v>500</v>
      </c>
      <c r="H75" s="17" t="n">
        <f aca="false">H31*H$44</f>
        <v>0</v>
      </c>
      <c r="I75" s="17" t="n">
        <f aca="false">I31*I$44</f>
        <v>0</v>
      </c>
      <c r="J75" s="17" t="n">
        <f aca="false">J31*J$44</f>
        <v>0</v>
      </c>
      <c r="K75" s="17" t="n">
        <f aca="false">K31*K$44</f>
        <v>0</v>
      </c>
      <c r="L75" s="17" t="n">
        <f aca="false">L31*L$44</f>
        <v>0</v>
      </c>
      <c r="M75" s="17" t="n">
        <f aca="false">M31*M$44</f>
        <v>0</v>
      </c>
      <c r="N75" s="17" t="n">
        <f aca="false">SUM(B75:M75)</f>
        <v>750</v>
      </c>
    </row>
    <row r="76" customFormat="false" ht="12.8" hidden="false" customHeight="false" outlineLevel="0" collapsed="false">
      <c r="A76" s="0" t="s">
        <v>565</v>
      </c>
      <c r="B76" s="17" t="n">
        <f aca="false">B32*B$44</f>
        <v>0</v>
      </c>
      <c r="C76" s="17" t="n">
        <f aca="false">C32*C$44</f>
        <v>1500</v>
      </c>
      <c r="D76" s="17" t="n">
        <f aca="false">D32*D$44</f>
        <v>0</v>
      </c>
      <c r="E76" s="17" t="n">
        <f aca="false">E32*E$44</f>
        <v>0</v>
      </c>
      <c r="F76" s="17" t="n">
        <f aca="false">F32*F$44</f>
        <v>1250</v>
      </c>
      <c r="G76" s="17" t="n">
        <f aca="false">G32*G$44</f>
        <v>0</v>
      </c>
      <c r="H76" s="17" t="n">
        <f aca="false">H32*H$44</f>
        <v>0</v>
      </c>
      <c r="I76" s="17" t="n">
        <f aca="false">I32*I$44</f>
        <v>0</v>
      </c>
      <c r="J76" s="17" t="n">
        <f aca="false">J32*J$44</f>
        <v>500</v>
      </c>
      <c r="K76" s="17" t="n">
        <f aca="false">K32*K$44</f>
        <v>0</v>
      </c>
      <c r="L76" s="17" t="n">
        <f aca="false">L32*L$44</f>
        <v>500</v>
      </c>
      <c r="M76" s="17" t="n">
        <f aca="false">M32*M$44</f>
        <v>600</v>
      </c>
      <c r="N76" s="17" t="n">
        <f aca="false">SUM(B76:M76)</f>
        <v>4350</v>
      </c>
    </row>
    <row r="77" customFormat="false" ht="12.8" hidden="false" customHeight="false" outlineLevel="0" collapsed="false">
      <c r="A77" s="0" t="s">
        <v>552</v>
      </c>
      <c r="B77" s="17" t="n">
        <f aca="false">B33*B$44</f>
        <v>0</v>
      </c>
      <c r="C77" s="17" t="n">
        <f aca="false">C33*C$44</f>
        <v>0</v>
      </c>
      <c r="D77" s="17" t="n">
        <f aca="false">D33*D$44</f>
        <v>0</v>
      </c>
      <c r="E77" s="17" t="n">
        <f aca="false">E33*E$44</f>
        <v>0</v>
      </c>
      <c r="F77" s="17" t="n">
        <f aca="false">F33*F$44</f>
        <v>0</v>
      </c>
      <c r="G77" s="17" t="n">
        <f aca="false">G33*G$44</f>
        <v>0</v>
      </c>
      <c r="H77" s="17" t="n">
        <f aca="false">H33*H$44</f>
        <v>0</v>
      </c>
      <c r="I77" s="17" t="n">
        <f aca="false">I33*I$44</f>
        <v>900</v>
      </c>
      <c r="J77" s="17" t="n">
        <f aca="false">J33*J$44</f>
        <v>0</v>
      </c>
      <c r="K77" s="17" t="n">
        <f aca="false">K33*K$44</f>
        <v>0</v>
      </c>
      <c r="L77" s="17" t="n">
        <f aca="false">L33*L$44</f>
        <v>0</v>
      </c>
      <c r="M77" s="17" t="n">
        <f aca="false">M33*M$44</f>
        <v>0</v>
      </c>
      <c r="N77" s="17" t="n">
        <f aca="false">SUM(B77:M77)</f>
        <v>900</v>
      </c>
    </row>
    <row r="78" customFormat="false" ht="12.8" hidden="false" customHeight="false" outlineLevel="0" collapsed="false">
      <c r="A78" s="0" t="s">
        <v>566</v>
      </c>
      <c r="B78" s="17" t="n">
        <f aca="false">B34*B$44</f>
        <v>2600</v>
      </c>
      <c r="C78" s="17" t="n">
        <f aca="false">C34*C$44</f>
        <v>35000</v>
      </c>
      <c r="D78" s="17" t="n">
        <f aca="false">D34*D$44</f>
        <v>1600</v>
      </c>
      <c r="E78" s="17" t="n">
        <f aca="false">E34*E$44</f>
        <v>2500</v>
      </c>
      <c r="F78" s="17" t="n">
        <f aca="false">F34*F$44</f>
        <v>36250</v>
      </c>
      <c r="G78" s="17" t="n">
        <f aca="false">G34*G$44</f>
        <v>119000</v>
      </c>
      <c r="H78" s="17" t="n">
        <f aca="false">H34*H$44</f>
        <v>2500</v>
      </c>
      <c r="I78" s="17" t="n">
        <f aca="false">I34*I$44</f>
        <v>1800</v>
      </c>
      <c r="J78" s="17" t="n">
        <f aca="false">J34*J$44</f>
        <v>80500</v>
      </c>
      <c r="K78" s="17" t="n">
        <f aca="false">K34*K$44</f>
        <v>16800</v>
      </c>
      <c r="L78" s="17" t="n">
        <f aca="false">L34*L$44</f>
        <v>27000</v>
      </c>
      <c r="M78" s="17" t="n">
        <f aca="false">M34*M$44</f>
        <v>1200</v>
      </c>
      <c r="N78" s="17" t="n">
        <f aca="false">SUM(B78:M78)</f>
        <v>326750</v>
      </c>
    </row>
    <row r="79" customFormat="false" ht="12.8" hidden="false" customHeight="false" outlineLevel="0" collapsed="false">
      <c r="A79" s="0" t="n">
        <v>1</v>
      </c>
      <c r="B79" s="0" t="n">
        <v>2</v>
      </c>
      <c r="C79" s="0" t="n">
        <v>3</v>
      </c>
      <c r="D79" s="0" t="n">
        <v>4</v>
      </c>
      <c r="E79" s="0" t="n">
        <v>5</v>
      </c>
      <c r="F79" s="0" t="n">
        <v>6</v>
      </c>
      <c r="G79" s="0" t="n">
        <v>7</v>
      </c>
      <c r="H79" s="0" t="n">
        <v>8</v>
      </c>
      <c r="I79" s="0" t="n">
        <v>9</v>
      </c>
      <c r="J79" s="0" t="n">
        <v>10</v>
      </c>
      <c r="K79" s="0" t="n">
        <v>11</v>
      </c>
      <c r="L79" s="0" t="n">
        <v>12</v>
      </c>
      <c r="M79" s="0" t="n">
        <v>13</v>
      </c>
      <c r="N79" s="0" t="n">
        <v>14</v>
      </c>
    </row>
    <row r="80" customFormat="false" ht="12.8" hidden="false" customHeight="false" outlineLevel="0" collapsed="false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customFormat="false" ht="12.8" hidden="false" customHeight="false" outlineLevel="0" collapsed="false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customFormat="false" ht="12.8" hidden="false" customHeight="false" outlineLevel="0" collapsed="false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customFormat="false" ht="12.8" hidden="false" customHeight="false" outlineLevel="0" collapsed="false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customFormat="false" ht="12.8" hidden="false" customHeight="false" outlineLevel="0" collapsed="false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customFormat="false" ht="12.8" hidden="false" customHeight="false" outlineLevel="0" collapsed="false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"/>
  <sheetViews>
    <sheetView showFormulas="false" showGridLines="true" showRowColHeaders="true" showZeros="true" rightToLeft="false" tabSelected="false" showOutlineSymbols="true" defaultGridColor="true" view="normal" topLeftCell="AM52" colorId="64" zoomScale="100" zoomScaleNormal="100" zoomScalePageLayoutView="100" workbookViewId="0">
      <selection pane="topLeft" activeCell="A78" activeCellId="0" sqref="A78"/>
    </sheetView>
  </sheetViews>
  <sheetFormatPr defaultColWidth="11.929687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3" min="2" style="0" width="15.22"/>
    <col collapsed="false" customWidth="true" hidden="false" outlineLevel="0" max="13" min="4" style="0" width="15.53"/>
    <col collapsed="false" customWidth="true" hidden="false" outlineLevel="0" max="16" min="14" style="0" width="17.07"/>
    <col collapsed="false" customWidth="true" hidden="false" outlineLevel="0" max="22" min="17" style="0" width="16.91"/>
    <col collapsed="false" customWidth="true" hidden="false" outlineLevel="0" max="23" min="23" style="0" width="18.46"/>
    <col collapsed="false" customWidth="true" hidden="false" outlineLevel="0" max="24" min="24" style="0" width="17.86"/>
    <col collapsed="false" customWidth="true" hidden="false" outlineLevel="0" max="25" min="25" style="0" width="15.08"/>
    <col collapsed="false" customWidth="true" hidden="false" outlineLevel="0" max="26" min="26" style="0" width="14.75"/>
    <col collapsed="false" customWidth="true" hidden="false" outlineLevel="0" max="28" min="27" style="0" width="16.3"/>
    <col collapsed="false" customWidth="true" hidden="false" outlineLevel="0" max="34" min="29" style="0" width="14.43"/>
    <col collapsed="false" customWidth="true" hidden="false" outlineLevel="0" max="37" min="35" style="0" width="15.99"/>
    <col collapsed="false" customWidth="true" hidden="false" outlineLevel="0" max="40" min="38" style="0" width="13.36"/>
    <col collapsed="false" customWidth="true" hidden="false" outlineLevel="0" max="45" min="41" style="0" width="13.97"/>
    <col collapsed="false" customWidth="true" hidden="false" outlineLevel="0" max="47" min="46" style="0" width="15.53"/>
    <col collapsed="false" customWidth="true" hidden="false" outlineLevel="0" max="49" min="48" style="0" width="14.88"/>
    <col collapsed="false" customWidth="true" hidden="false" outlineLevel="0" max="1024" min="1024" style="0" width="11.52"/>
  </cols>
  <sheetData>
    <row r="1" customFormat="false" ht="12.8" hidden="false" customHeight="false" outlineLevel="0" collapsed="false">
      <c r="A1" s="0" t="s">
        <v>2</v>
      </c>
      <c r="B1" s="0" t="s">
        <v>579</v>
      </c>
      <c r="C1" s="0" t="s">
        <v>580</v>
      </c>
      <c r="D1" s="0" t="s">
        <v>581</v>
      </c>
      <c r="E1" s="0" t="s">
        <v>582</v>
      </c>
      <c r="F1" s="0" t="s">
        <v>583</v>
      </c>
      <c r="G1" s="0" t="s">
        <v>584</v>
      </c>
      <c r="H1" s="0" t="s">
        <v>585</v>
      </c>
      <c r="I1" s="0" t="s">
        <v>586</v>
      </c>
      <c r="J1" s="0" t="s">
        <v>587</v>
      </c>
      <c r="K1" s="0" t="s">
        <v>588</v>
      </c>
      <c r="L1" s="0" t="s">
        <v>589</v>
      </c>
      <c r="M1" s="0" t="s">
        <v>590</v>
      </c>
      <c r="N1" s="0" t="s">
        <v>591</v>
      </c>
      <c r="O1" s="0" t="s">
        <v>592</v>
      </c>
      <c r="P1" s="0" t="s">
        <v>593</v>
      </c>
      <c r="Q1" s="0" t="s">
        <v>594</v>
      </c>
      <c r="R1" s="0" t="s">
        <v>595</v>
      </c>
      <c r="S1" s="0" t="s">
        <v>596</v>
      </c>
      <c r="T1" s="0" t="s">
        <v>597</v>
      </c>
      <c r="U1" s="0" t="s">
        <v>598</v>
      </c>
      <c r="V1" s="0" t="s">
        <v>599</v>
      </c>
      <c r="W1" s="0" t="s">
        <v>600</v>
      </c>
      <c r="X1" s="0" t="s">
        <v>601</v>
      </c>
      <c r="Y1" s="0" t="s">
        <v>602</v>
      </c>
      <c r="Z1" s="0" t="s">
        <v>603</v>
      </c>
      <c r="AA1" s="0" t="s">
        <v>604</v>
      </c>
      <c r="AB1" s="0" t="s">
        <v>605</v>
      </c>
      <c r="AC1" s="0" t="s">
        <v>606</v>
      </c>
      <c r="AD1" s="0" t="s">
        <v>607</v>
      </c>
      <c r="AE1" s="0" t="s">
        <v>608</v>
      </c>
      <c r="AF1" s="0" t="s">
        <v>609</v>
      </c>
      <c r="AG1" s="0" t="s">
        <v>610</v>
      </c>
      <c r="AH1" s="0" t="s">
        <v>611</v>
      </c>
      <c r="AI1" s="0" t="s">
        <v>612</v>
      </c>
      <c r="AJ1" s="0" t="s">
        <v>613</v>
      </c>
      <c r="AK1" s="0" t="s">
        <v>614</v>
      </c>
      <c r="AL1" s="0" t="s">
        <v>615</v>
      </c>
      <c r="AM1" s="0" t="s">
        <v>616</v>
      </c>
      <c r="AN1" s="0" t="s">
        <v>617</v>
      </c>
      <c r="AO1" s="0" t="s">
        <v>618</v>
      </c>
      <c r="AP1" s="0" t="s">
        <v>619</v>
      </c>
      <c r="AQ1" s="0" t="s">
        <v>620</v>
      </c>
      <c r="AR1" s="0" t="s">
        <v>621</v>
      </c>
      <c r="AS1" s="0" t="s">
        <v>622</v>
      </c>
      <c r="AT1" s="0" t="s">
        <v>623</v>
      </c>
      <c r="AU1" s="0" t="s">
        <v>624</v>
      </c>
      <c r="AV1" s="0" t="s">
        <v>625</v>
      </c>
      <c r="AW1" s="0" t="s">
        <v>566</v>
      </c>
    </row>
    <row r="2" customFormat="false" ht="12.8" hidden="false" customHeight="false" outlineLevel="0" collapsed="false">
      <c r="A2" s="0" t="s">
        <v>557</v>
      </c>
      <c r="B2" s="0" t="n">
        <v>0</v>
      </c>
      <c r="C2" s="0" t="n">
        <v>1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0</v>
      </c>
      <c r="AF2" s="0" t="n">
        <v>0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0</v>
      </c>
      <c r="AM2" s="0" t="n">
        <v>0</v>
      </c>
      <c r="AN2" s="0" t="n">
        <v>0</v>
      </c>
      <c r="AO2" s="0" t="n">
        <v>0</v>
      </c>
      <c r="AP2" s="0" t="n">
        <v>0</v>
      </c>
      <c r="AQ2" s="0" t="n">
        <v>1</v>
      </c>
      <c r="AR2" s="0" t="n">
        <v>0</v>
      </c>
      <c r="AS2" s="0" t="n">
        <v>0</v>
      </c>
      <c r="AT2" s="0" t="n">
        <v>0</v>
      </c>
      <c r="AU2" s="0" t="n">
        <v>0</v>
      </c>
      <c r="AV2" s="0" t="n">
        <v>0</v>
      </c>
      <c r="AW2" s="0" t="n">
        <v>2</v>
      </c>
    </row>
    <row r="3" customFormat="false" ht="12.8" hidden="false" customHeight="false" outlineLevel="0" collapsed="false">
      <c r="A3" s="0" t="s">
        <v>80</v>
      </c>
      <c r="B3" s="0" t="n">
        <v>6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8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3</v>
      </c>
      <c r="AB3" s="0" t="n">
        <v>0</v>
      </c>
      <c r="AC3" s="0" t="n">
        <v>0</v>
      </c>
      <c r="AD3" s="0" t="n">
        <v>1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0</v>
      </c>
      <c r="AP3" s="0" t="n">
        <v>0</v>
      </c>
      <c r="AQ3" s="0" t="n">
        <v>0</v>
      </c>
      <c r="AR3" s="0" t="n">
        <v>0</v>
      </c>
      <c r="AS3" s="0" t="n">
        <v>0</v>
      </c>
      <c r="AT3" s="0" t="n">
        <v>0</v>
      </c>
      <c r="AU3" s="0" t="n">
        <v>0</v>
      </c>
      <c r="AV3" s="0" t="n">
        <v>0</v>
      </c>
      <c r="AW3" s="0" t="n">
        <v>18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1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0</v>
      </c>
      <c r="AS4" s="0" t="n">
        <v>0</v>
      </c>
      <c r="AT4" s="0" t="n">
        <v>0</v>
      </c>
      <c r="AU4" s="0" t="n">
        <v>0</v>
      </c>
      <c r="AV4" s="0" t="n">
        <v>0</v>
      </c>
      <c r="AW4" s="0" t="n">
        <v>1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3</v>
      </c>
      <c r="D5" s="0" t="n">
        <v>3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10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2</v>
      </c>
      <c r="AB5" s="0" t="n">
        <v>0</v>
      </c>
      <c r="AC5" s="0" t="n">
        <v>0</v>
      </c>
      <c r="AD5" s="0" t="n">
        <v>2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7</v>
      </c>
      <c r="AN5" s="0" t="n">
        <v>11</v>
      </c>
      <c r="AO5" s="0" t="n">
        <v>8</v>
      </c>
      <c r="AP5" s="0" t="n">
        <v>0</v>
      </c>
      <c r="AQ5" s="0" t="n">
        <v>0</v>
      </c>
      <c r="AR5" s="0" t="n">
        <v>0</v>
      </c>
      <c r="AS5" s="0" t="n">
        <v>6</v>
      </c>
      <c r="AT5" s="0" t="n">
        <v>0</v>
      </c>
      <c r="AU5" s="0" t="n">
        <v>0</v>
      </c>
      <c r="AV5" s="0" t="n">
        <v>0</v>
      </c>
      <c r="AW5" s="0" t="n">
        <v>52</v>
      </c>
    </row>
    <row r="6" customFormat="false" ht="12.8" hidden="false" customHeight="false" outlineLevel="0" collapsed="false">
      <c r="A6" s="0" t="s">
        <v>558</v>
      </c>
      <c r="B6" s="0" t="n">
        <v>0</v>
      </c>
      <c r="C6" s="0" t="n">
        <v>1</v>
      </c>
      <c r="D6" s="0" t="n">
        <v>1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4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2</v>
      </c>
      <c r="AB6" s="0" t="n">
        <v>0</v>
      </c>
      <c r="AC6" s="0" t="n">
        <v>0</v>
      </c>
      <c r="AD6" s="0" t="n">
        <v>0</v>
      </c>
      <c r="AE6" s="0" t="n">
        <v>1</v>
      </c>
      <c r="AF6" s="0" t="n">
        <v>0</v>
      </c>
      <c r="AG6" s="0" t="n">
        <v>0</v>
      </c>
      <c r="AH6" s="0" t="n">
        <v>0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0</v>
      </c>
      <c r="AQ6" s="0" t="n">
        <v>0</v>
      </c>
      <c r="AR6" s="0" t="n">
        <v>0</v>
      </c>
      <c r="AS6" s="0" t="n">
        <v>0</v>
      </c>
      <c r="AT6" s="0" t="n">
        <v>0</v>
      </c>
      <c r="AU6" s="0" t="n">
        <v>0</v>
      </c>
      <c r="AV6" s="0" t="n">
        <v>0</v>
      </c>
      <c r="AW6" s="0" t="n">
        <v>9</v>
      </c>
    </row>
    <row r="7" customFormat="false" ht="12.8" hidden="false" customHeight="false" outlineLevel="0" collapsed="false">
      <c r="A7" s="0" t="s">
        <v>559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8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8</v>
      </c>
    </row>
    <row r="8" customFormat="false" ht="12.8" hidden="false" customHeight="false" outlineLevel="0" collapsed="false">
      <c r="A8" s="0" t="s">
        <v>560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1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0</v>
      </c>
      <c r="AQ8" s="0" t="n">
        <v>0</v>
      </c>
      <c r="AR8" s="0" t="n">
        <v>0</v>
      </c>
      <c r="AS8" s="0" t="n">
        <v>0</v>
      </c>
      <c r="AT8" s="0" t="n">
        <v>0</v>
      </c>
      <c r="AU8" s="0" t="n">
        <v>0</v>
      </c>
      <c r="AV8" s="0" t="n">
        <v>0</v>
      </c>
      <c r="AW8" s="0" t="n">
        <v>1</v>
      </c>
    </row>
    <row r="9" customFormat="false" ht="12.8" hidden="false" customHeight="false" outlineLevel="0" collapsed="false">
      <c r="A9" s="0" t="s">
        <v>245</v>
      </c>
      <c r="B9" s="0" t="n">
        <v>0</v>
      </c>
      <c r="C9" s="0" t="n">
        <v>10</v>
      </c>
      <c r="D9" s="0" t="n">
        <v>9</v>
      </c>
      <c r="E9" s="0" t="n">
        <v>1</v>
      </c>
      <c r="F9" s="0" t="n">
        <v>1</v>
      </c>
      <c r="G9" s="0" t="n">
        <v>0</v>
      </c>
      <c r="H9" s="0" t="n">
        <v>1</v>
      </c>
      <c r="I9" s="0" t="n">
        <v>0</v>
      </c>
      <c r="J9" s="0" t="n">
        <v>1</v>
      </c>
      <c r="K9" s="0" t="n">
        <v>3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3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54</v>
      </c>
      <c r="W9" s="0" t="n">
        <v>1</v>
      </c>
      <c r="X9" s="0" t="n">
        <v>0</v>
      </c>
      <c r="Y9" s="0" t="n">
        <v>0</v>
      </c>
      <c r="Z9" s="0" t="n">
        <v>0</v>
      </c>
      <c r="AA9" s="0" t="n">
        <v>17</v>
      </c>
      <c r="AB9" s="0" t="n">
        <v>0</v>
      </c>
      <c r="AC9" s="0" t="n">
        <v>1</v>
      </c>
      <c r="AD9" s="0" t="n">
        <v>1</v>
      </c>
      <c r="AE9" s="0" t="n">
        <v>0</v>
      </c>
      <c r="AF9" s="0" t="n">
        <v>1</v>
      </c>
      <c r="AG9" s="0" t="n">
        <v>0</v>
      </c>
      <c r="AH9" s="0" t="n">
        <v>0</v>
      </c>
      <c r="AI9" s="0" t="n">
        <v>0</v>
      </c>
      <c r="AJ9" s="0" t="n">
        <v>2</v>
      </c>
      <c r="AK9" s="0" t="n">
        <v>6</v>
      </c>
      <c r="AL9" s="0" t="n">
        <v>6</v>
      </c>
      <c r="AM9" s="0" t="n">
        <v>2</v>
      </c>
      <c r="AN9" s="0" t="n">
        <v>1</v>
      </c>
      <c r="AO9" s="0" t="n">
        <v>2</v>
      </c>
      <c r="AP9" s="0" t="n">
        <v>0</v>
      </c>
      <c r="AQ9" s="0" t="n">
        <v>0</v>
      </c>
      <c r="AR9" s="0" t="n">
        <v>0</v>
      </c>
      <c r="AS9" s="0" t="n">
        <v>0</v>
      </c>
      <c r="AT9" s="0" t="n">
        <v>0</v>
      </c>
      <c r="AU9" s="0" t="n">
        <v>0</v>
      </c>
      <c r="AV9" s="0" t="n">
        <v>0</v>
      </c>
      <c r="AW9" s="0" t="n">
        <v>123</v>
      </c>
    </row>
    <row r="10" customFormat="false" ht="12.8" hidden="false" customHeight="false" outlineLevel="0" collapsed="false">
      <c r="A10" s="0" t="s">
        <v>261</v>
      </c>
      <c r="B10" s="0" t="n">
        <v>0</v>
      </c>
      <c r="C10" s="0" t="n">
        <v>2</v>
      </c>
      <c r="D10" s="0" t="n">
        <v>1</v>
      </c>
      <c r="E10" s="0" t="n">
        <v>1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1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3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1</v>
      </c>
      <c r="V10" s="0" t="n">
        <v>30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2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3</v>
      </c>
      <c r="AO10" s="0" t="n">
        <v>1</v>
      </c>
      <c r="AP10" s="0" t="n">
        <v>0</v>
      </c>
      <c r="AQ10" s="0" t="n">
        <v>0</v>
      </c>
      <c r="AR10" s="0" t="n">
        <v>0</v>
      </c>
      <c r="AS10" s="0" t="n">
        <v>0</v>
      </c>
      <c r="AT10" s="0" t="n">
        <v>0</v>
      </c>
      <c r="AU10" s="0" t="n">
        <v>0</v>
      </c>
      <c r="AV10" s="0" t="n">
        <v>0</v>
      </c>
      <c r="AW10" s="0" t="n">
        <v>45</v>
      </c>
    </row>
    <row r="11" customFormat="false" ht="12.8" hidden="false" customHeight="false" outlineLevel="0" collapsed="false">
      <c r="A11" s="0" t="s">
        <v>561</v>
      </c>
      <c r="B11" s="0" t="n">
        <v>0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7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0</v>
      </c>
      <c r="AQ11" s="0" t="n">
        <v>0</v>
      </c>
      <c r="AR11" s="0" t="n">
        <v>0</v>
      </c>
      <c r="AS11" s="0" t="n">
        <v>0</v>
      </c>
      <c r="AT11" s="0" t="n">
        <v>0</v>
      </c>
      <c r="AU11" s="0" t="n">
        <v>0</v>
      </c>
      <c r="AV11" s="0" t="n">
        <v>0</v>
      </c>
      <c r="AW11" s="0" t="n">
        <v>7</v>
      </c>
    </row>
    <row r="12" customFormat="false" ht="12.8" hidden="false" customHeight="false" outlineLevel="0" collapsed="false">
      <c r="A12" s="0" t="s">
        <v>273</v>
      </c>
      <c r="B12" s="0" t="n">
        <v>5</v>
      </c>
      <c r="C12" s="0" t="n">
        <v>6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36</v>
      </c>
      <c r="P12" s="0" t="n">
        <v>14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5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1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1</v>
      </c>
      <c r="AO12" s="0" t="n">
        <v>0</v>
      </c>
      <c r="AP12" s="0" t="n">
        <v>0</v>
      </c>
      <c r="AQ12" s="0" t="n">
        <v>0</v>
      </c>
      <c r="AR12" s="0" t="n">
        <v>0</v>
      </c>
      <c r="AS12" s="0" t="n">
        <v>0</v>
      </c>
      <c r="AT12" s="0" t="n">
        <v>0</v>
      </c>
      <c r="AU12" s="0" t="n">
        <v>0</v>
      </c>
      <c r="AV12" s="0" t="n">
        <v>0</v>
      </c>
      <c r="AW12" s="0" t="n">
        <v>68</v>
      </c>
    </row>
    <row r="13" customFormat="false" ht="12.8" hidden="false" customHeight="false" outlineLevel="0" collapsed="false">
      <c r="A13" s="0" t="s">
        <v>282</v>
      </c>
      <c r="B13" s="0" t="n">
        <v>0</v>
      </c>
      <c r="C13" s="0" t="n">
        <v>3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1</v>
      </c>
      <c r="M13" s="0" t="n">
        <v>0</v>
      </c>
      <c r="N13" s="0" t="n">
        <v>0</v>
      </c>
      <c r="O13" s="0" t="n">
        <v>1</v>
      </c>
      <c r="P13" s="0" t="n">
        <v>5</v>
      </c>
      <c r="Q13" s="0" t="n">
        <v>0</v>
      </c>
      <c r="R13" s="0" t="n">
        <v>0</v>
      </c>
      <c r="S13" s="0" t="n">
        <v>1</v>
      </c>
      <c r="T13" s="0" t="n">
        <v>0</v>
      </c>
      <c r="U13" s="0" t="n">
        <v>1</v>
      </c>
      <c r="V13" s="0" t="n">
        <v>0</v>
      </c>
      <c r="W13" s="0" t="n">
        <v>0</v>
      </c>
      <c r="X13" s="0" t="n">
        <v>3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1</v>
      </c>
      <c r="AP13" s="0" t="n">
        <v>0</v>
      </c>
      <c r="AQ13" s="0" t="n">
        <v>0</v>
      </c>
      <c r="AR13" s="0" t="n">
        <v>0</v>
      </c>
      <c r="AS13" s="0" t="n">
        <v>0</v>
      </c>
      <c r="AT13" s="0" t="n">
        <v>0</v>
      </c>
      <c r="AU13" s="0" t="n">
        <v>1</v>
      </c>
      <c r="AV13" s="0" t="n">
        <v>0</v>
      </c>
      <c r="AW13" s="0" t="n">
        <v>17</v>
      </c>
    </row>
    <row r="14" customFormat="false" ht="12.8" hidden="false" customHeight="false" outlineLevel="0" collapsed="false">
      <c r="A14" s="0" t="s">
        <v>285</v>
      </c>
      <c r="B14" s="0" t="n">
        <v>1</v>
      </c>
      <c r="C14" s="0" t="n">
        <v>1</v>
      </c>
      <c r="D14" s="0" t="n">
        <v>1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3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2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1</v>
      </c>
      <c r="AL14" s="0" t="n">
        <v>0</v>
      </c>
      <c r="AM14" s="0" t="n">
        <v>0</v>
      </c>
      <c r="AN14" s="0" t="n">
        <v>1</v>
      </c>
      <c r="AO14" s="0" t="n">
        <v>0</v>
      </c>
      <c r="AP14" s="0" t="n">
        <v>0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0</v>
      </c>
      <c r="AV14" s="0" t="n">
        <v>0</v>
      </c>
      <c r="AW14" s="0" t="n">
        <v>10</v>
      </c>
    </row>
    <row r="15" customFormat="false" ht="12.8" hidden="false" customHeight="false" outlineLevel="0" collapsed="false">
      <c r="A15" s="0" t="s">
        <v>288</v>
      </c>
      <c r="B15" s="0" t="n">
        <v>0</v>
      </c>
      <c r="C15" s="0" t="n">
        <v>1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1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5</v>
      </c>
      <c r="V15" s="0" t="n">
        <v>25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3</v>
      </c>
      <c r="AB15" s="0" t="n">
        <v>0</v>
      </c>
      <c r="AC15" s="0" t="n">
        <v>0</v>
      </c>
      <c r="AD15" s="0" t="n">
        <v>2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4</v>
      </c>
      <c r="AM15" s="0" t="n">
        <v>0</v>
      </c>
      <c r="AN15" s="0" t="n">
        <v>0</v>
      </c>
      <c r="AO15" s="0" t="n">
        <v>0</v>
      </c>
      <c r="AP15" s="0" t="n">
        <v>0</v>
      </c>
      <c r="AQ15" s="0" t="n">
        <v>0</v>
      </c>
      <c r="AR15" s="0" t="n">
        <v>0</v>
      </c>
      <c r="AS15" s="0" t="n">
        <v>0</v>
      </c>
      <c r="AT15" s="0" t="n">
        <v>0</v>
      </c>
      <c r="AU15" s="0" t="n">
        <v>0</v>
      </c>
      <c r="AV15" s="0" t="n">
        <v>0</v>
      </c>
      <c r="AW15" s="0" t="n">
        <v>41</v>
      </c>
    </row>
    <row r="16" customFormat="false" ht="12.8" hidden="false" customHeight="false" outlineLevel="0" collapsed="false">
      <c r="A16" s="0" t="s">
        <v>291</v>
      </c>
      <c r="B16" s="0" t="n">
        <v>1</v>
      </c>
      <c r="C16" s="0" t="n">
        <v>12</v>
      </c>
      <c r="D16" s="0" t="n">
        <v>3</v>
      </c>
      <c r="E16" s="0" t="n">
        <v>0</v>
      </c>
      <c r="F16" s="0" t="n">
        <v>1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3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6</v>
      </c>
      <c r="Q16" s="0" t="n">
        <v>2</v>
      </c>
      <c r="R16" s="0" t="n">
        <v>1</v>
      </c>
      <c r="S16" s="0" t="n">
        <v>0</v>
      </c>
      <c r="T16" s="0" t="n">
        <v>1</v>
      </c>
      <c r="U16" s="0" t="n">
        <v>0</v>
      </c>
      <c r="V16" s="0" t="n">
        <v>10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23</v>
      </c>
      <c r="AB16" s="0" t="n">
        <v>0</v>
      </c>
      <c r="AC16" s="0" t="n">
        <v>0</v>
      </c>
      <c r="AD16" s="0" t="n">
        <v>1</v>
      </c>
      <c r="AE16" s="0" t="n">
        <v>0</v>
      </c>
      <c r="AF16" s="0" t="n">
        <v>0</v>
      </c>
      <c r="AG16" s="0" t="n">
        <v>1</v>
      </c>
      <c r="AH16" s="0" t="n">
        <v>2</v>
      </c>
      <c r="AI16" s="0" t="n">
        <v>0</v>
      </c>
      <c r="AJ16" s="0" t="n">
        <v>2</v>
      </c>
      <c r="AK16" s="0" t="n">
        <v>3</v>
      </c>
      <c r="AL16" s="0" t="n">
        <v>0</v>
      </c>
      <c r="AM16" s="0" t="n">
        <v>2</v>
      </c>
      <c r="AN16" s="0" t="n">
        <v>0</v>
      </c>
      <c r="AO16" s="0" t="n">
        <v>0</v>
      </c>
      <c r="AP16" s="0" t="n">
        <v>0</v>
      </c>
      <c r="AQ16" s="0" t="n">
        <v>0</v>
      </c>
      <c r="AR16" s="0" t="n">
        <v>1</v>
      </c>
      <c r="AS16" s="0" t="n">
        <v>1</v>
      </c>
      <c r="AT16" s="0" t="n">
        <v>0</v>
      </c>
      <c r="AU16" s="0" t="n">
        <v>0</v>
      </c>
      <c r="AV16" s="0" t="n">
        <v>0</v>
      </c>
      <c r="AW16" s="0" t="n">
        <v>76</v>
      </c>
    </row>
    <row r="17" customFormat="false" ht="12.8" hidden="false" customHeight="false" outlineLevel="0" collapsed="false">
      <c r="A17" s="0" t="s">
        <v>294</v>
      </c>
      <c r="B17" s="0" t="n">
        <v>0</v>
      </c>
      <c r="C17" s="0" t="n">
        <v>1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1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2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3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0</v>
      </c>
      <c r="AL17" s="0" t="n">
        <v>0</v>
      </c>
      <c r="AM17" s="0" t="n">
        <v>1</v>
      </c>
      <c r="AN17" s="0" t="n">
        <v>0</v>
      </c>
      <c r="AO17" s="0" t="n">
        <v>0</v>
      </c>
      <c r="AP17" s="0" t="n">
        <v>0</v>
      </c>
      <c r="AQ17" s="0" t="n">
        <v>0</v>
      </c>
      <c r="AR17" s="0" t="n">
        <v>0</v>
      </c>
      <c r="AS17" s="0" t="n">
        <v>0</v>
      </c>
      <c r="AT17" s="0" t="n">
        <v>0</v>
      </c>
      <c r="AU17" s="0" t="n">
        <v>0</v>
      </c>
      <c r="AV17" s="0" t="n">
        <v>0</v>
      </c>
      <c r="AW17" s="0" t="n">
        <v>8</v>
      </c>
    </row>
    <row r="18" customFormat="false" ht="12.8" hidden="false" customHeight="false" outlineLevel="0" collapsed="false">
      <c r="A18" s="0" t="s">
        <v>296</v>
      </c>
      <c r="B18" s="0" t="n">
        <v>0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1</v>
      </c>
      <c r="I18" s="0" t="n">
        <v>2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7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14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5</v>
      </c>
      <c r="AB18" s="0" t="n">
        <v>0</v>
      </c>
      <c r="AC18" s="0" t="n">
        <v>0</v>
      </c>
      <c r="AD18" s="0" t="n">
        <v>0</v>
      </c>
      <c r="AE18" s="0" t="n">
        <v>0</v>
      </c>
      <c r="AF18" s="0" t="n">
        <v>1</v>
      </c>
      <c r="AG18" s="0" t="n">
        <v>1</v>
      </c>
      <c r="AH18" s="0" t="n">
        <v>0</v>
      </c>
      <c r="AI18" s="0" t="n">
        <v>0</v>
      </c>
      <c r="AJ18" s="0" t="n">
        <v>0</v>
      </c>
      <c r="AK18" s="0" t="n">
        <v>0</v>
      </c>
      <c r="AL18" s="0" t="n">
        <v>0</v>
      </c>
      <c r="AM18" s="0" t="n">
        <v>0</v>
      </c>
      <c r="AN18" s="0" t="n">
        <v>1</v>
      </c>
      <c r="AO18" s="0" t="n">
        <v>0</v>
      </c>
      <c r="AP18" s="0" t="n">
        <v>0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0</v>
      </c>
      <c r="AW18" s="0" t="n">
        <v>32</v>
      </c>
    </row>
    <row r="19" customFormat="false" ht="12.8" hidden="false" customHeight="false" outlineLevel="0" collapsed="false">
      <c r="A19" s="0" t="s">
        <v>306</v>
      </c>
      <c r="B19" s="0" t="n">
        <v>0</v>
      </c>
      <c r="C19" s="0" t="n">
        <v>0</v>
      </c>
      <c r="D19" s="0" t="n">
        <v>8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1</v>
      </c>
      <c r="N19" s="0" t="n">
        <v>2</v>
      </c>
      <c r="O19" s="0" t="n">
        <v>0</v>
      </c>
      <c r="P19" s="0" t="n">
        <v>7</v>
      </c>
      <c r="Q19" s="0" t="n">
        <v>0</v>
      </c>
      <c r="R19" s="0" t="n">
        <v>0</v>
      </c>
      <c r="S19" s="0" t="n">
        <v>1</v>
      </c>
      <c r="T19" s="0" t="n">
        <v>0</v>
      </c>
      <c r="U19" s="0" t="n">
        <v>0</v>
      </c>
      <c r="V19" s="0" t="n">
        <v>30</v>
      </c>
      <c r="W19" s="0" t="n">
        <v>2</v>
      </c>
      <c r="X19" s="0" t="n">
        <v>1</v>
      </c>
      <c r="Y19" s="0" t="n">
        <v>0</v>
      </c>
      <c r="Z19" s="0" t="n">
        <v>0</v>
      </c>
      <c r="AA19" s="0" t="n">
        <v>6</v>
      </c>
      <c r="AB19" s="0" t="n">
        <v>0</v>
      </c>
      <c r="AC19" s="0" t="n">
        <v>0</v>
      </c>
      <c r="AD19" s="0" t="n">
        <v>1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0</v>
      </c>
      <c r="AJ19" s="0" t="n">
        <v>0</v>
      </c>
      <c r="AK19" s="0" t="n">
        <v>0</v>
      </c>
      <c r="AL19" s="0" t="n">
        <v>0</v>
      </c>
      <c r="AM19" s="0" t="n">
        <v>2</v>
      </c>
      <c r="AN19" s="0" t="n">
        <v>0</v>
      </c>
      <c r="AO19" s="0" t="n">
        <v>1</v>
      </c>
      <c r="AP19" s="0" t="n">
        <v>2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0</v>
      </c>
      <c r="AV19" s="0" t="n">
        <v>0</v>
      </c>
      <c r="AW19" s="0" t="n">
        <v>64</v>
      </c>
    </row>
    <row r="20" customFormat="false" ht="12.8" hidden="false" customHeight="false" outlineLevel="0" collapsed="false">
      <c r="A20" s="0" t="s">
        <v>338</v>
      </c>
      <c r="B20" s="0" t="n">
        <v>0</v>
      </c>
      <c r="C20" s="0" t="n">
        <v>2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0</v>
      </c>
      <c r="AK20" s="0" t="n">
        <v>0</v>
      </c>
      <c r="AL20" s="0" t="n">
        <v>0</v>
      </c>
      <c r="AM20" s="0" t="n">
        <v>0</v>
      </c>
      <c r="AN20" s="0" t="n">
        <v>0</v>
      </c>
      <c r="AO20" s="0" t="n">
        <v>0</v>
      </c>
      <c r="AP20" s="0" t="n">
        <v>0</v>
      </c>
      <c r="AQ20" s="0" t="n">
        <v>0</v>
      </c>
      <c r="AR20" s="0" t="n">
        <v>0</v>
      </c>
      <c r="AS20" s="0" t="n">
        <v>0</v>
      </c>
      <c r="AT20" s="0" t="n">
        <v>0</v>
      </c>
      <c r="AU20" s="0" t="n">
        <v>0</v>
      </c>
      <c r="AV20" s="0" t="n">
        <v>0</v>
      </c>
      <c r="AW20" s="0" t="n">
        <v>2</v>
      </c>
    </row>
    <row r="21" customFormat="false" ht="12.8" hidden="false" customHeight="false" outlineLevel="0" collapsed="false">
      <c r="A21" s="0" t="s">
        <v>361</v>
      </c>
      <c r="B21" s="0" t="n">
        <v>0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1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1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1</v>
      </c>
      <c r="AN21" s="0" t="n">
        <v>0</v>
      </c>
      <c r="AO21" s="0" t="n">
        <v>0</v>
      </c>
      <c r="AP21" s="0" t="n">
        <v>0</v>
      </c>
      <c r="AQ21" s="0" t="n">
        <v>0</v>
      </c>
      <c r="AR21" s="0" t="n">
        <v>0</v>
      </c>
      <c r="AS21" s="0" t="n">
        <v>0</v>
      </c>
      <c r="AT21" s="0" t="n">
        <v>0</v>
      </c>
      <c r="AU21" s="0" t="n">
        <v>0</v>
      </c>
      <c r="AV21" s="0" t="n">
        <v>0</v>
      </c>
      <c r="AW21" s="0" t="n">
        <v>3</v>
      </c>
    </row>
    <row r="22" customFormat="false" ht="12.8" hidden="false" customHeight="false" outlineLevel="0" collapsed="false">
      <c r="A22" s="0" t="s">
        <v>370</v>
      </c>
      <c r="B22" s="0" t="n">
        <v>0</v>
      </c>
      <c r="C22" s="0" t="n">
        <v>2</v>
      </c>
      <c r="D22" s="0" t="n">
        <v>7</v>
      </c>
      <c r="E22" s="0" t="n">
        <v>0</v>
      </c>
      <c r="F22" s="0" t="n">
        <v>0</v>
      </c>
      <c r="G22" s="0" t="n">
        <v>0</v>
      </c>
      <c r="H22" s="0" t="n">
        <v>2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1</v>
      </c>
      <c r="N22" s="0" t="n">
        <v>1</v>
      </c>
      <c r="O22" s="0" t="n">
        <v>1</v>
      </c>
      <c r="P22" s="0" t="n">
        <v>24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1</v>
      </c>
      <c r="V22" s="0" t="n">
        <v>5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1</v>
      </c>
      <c r="AB22" s="0" t="n">
        <v>1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0</v>
      </c>
      <c r="AJ22" s="0" t="n">
        <v>0</v>
      </c>
      <c r="AK22" s="0" t="n">
        <v>2</v>
      </c>
      <c r="AL22" s="0" t="n">
        <v>3</v>
      </c>
      <c r="AM22" s="0" t="n">
        <v>2</v>
      </c>
      <c r="AN22" s="0" t="n">
        <v>8</v>
      </c>
      <c r="AO22" s="0" t="n">
        <v>5</v>
      </c>
      <c r="AP22" s="0" t="n">
        <v>3</v>
      </c>
      <c r="AQ22" s="0" t="n">
        <v>0</v>
      </c>
      <c r="AR22" s="0" t="n">
        <v>0</v>
      </c>
      <c r="AS22" s="0" t="n">
        <v>14</v>
      </c>
      <c r="AT22" s="0" t="n">
        <v>0</v>
      </c>
      <c r="AU22" s="0" t="n">
        <v>0</v>
      </c>
      <c r="AV22" s="0" t="n">
        <v>0</v>
      </c>
      <c r="AW22" s="0" t="n">
        <v>83</v>
      </c>
    </row>
    <row r="23" customFormat="false" ht="12.8" hidden="false" customHeight="false" outlineLevel="0" collapsed="false">
      <c r="A23" s="0" t="s">
        <v>372</v>
      </c>
      <c r="B23" s="0" t="n">
        <v>0</v>
      </c>
      <c r="C23" s="0" t="n">
        <v>6</v>
      </c>
      <c r="D23" s="0" t="n">
        <v>4</v>
      </c>
      <c r="E23" s="0" t="n">
        <v>0</v>
      </c>
      <c r="F23" s="0" t="n">
        <v>0</v>
      </c>
      <c r="G23" s="0" t="n">
        <v>1</v>
      </c>
      <c r="H23" s="0" t="n">
        <v>0</v>
      </c>
      <c r="I23" s="0" t="n">
        <v>1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1</v>
      </c>
      <c r="P23" s="0" t="n">
        <v>5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16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13</v>
      </c>
      <c r="AB23" s="0" t="n">
        <v>1</v>
      </c>
      <c r="AC23" s="0" t="n">
        <v>1</v>
      </c>
      <c r="AD23" s="0" t="n">
        <v>3</v>
      </c>
      <c r="AE23" s="0" t="n">
        <v>0</v>
      </c>
      <c r="AF23" s="0" t="n">
        <v>2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3</v>
      </c>
      <c r="AL23" s="0" t="n">
        <v>0</v>
      </c>
      <c r="AM23" s="0" t="n">
        <v>5</v>
      </c>
      <c r="AN23" s="0" t="n">
        <v>3</v>
      </c>
      <c r="AO23" s="0" t="n">
        <v>1</v>
      </c>
      <c r="AP23" s="0" t="n">
        <v>0</v>
      </c>
      <c r="AQ23" s="0" t="n">
        <v>0</v>
      </c>
      <c r="AR23" s="0" t="n">
        <v>0</v>
      </c>
      <c r="AS23" s="0" t="n">
        <v>0</v>
      </c>
      <c r="AT23" s="0" t="n">
        <v>0</v>
      </c>
      <c r="AU23" s="0" t="n">
        <v>0</v>
      </c>
      <c r="AV23" s="0" t="n">
        <v>0</v>
      </c>
      <c r="AW23" s="0" t="n">
        <v>66</v>
      </c>
    </row>
    <row r="24" customFormat="false" ht="12.8" hidden="false" customHeight="false" outlineLevel="0" collapsed="false">
      <c r="A24" s="0" t="s">
        <v>380</v>
      </c>
      <c r="B24" s="0" t="n">
        <v>0</v>
      </c>
      <c r="C24" s="0" t="n">
        <v>2</v>
      </c>
      <c r="D24" s="0" t="n">
        <v>1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2</v>
      </c>
      <c r="W24" s="0" t="n">
        <v>1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1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0</v>
      </c>
      <c r="AJ24" s="0" t="n">
        <v>0</v>
      </c>
      <c r="AK24" s="0" t="n">
        <v>1</v>
      </c>
      <c r="AL24" s="0" t="n">
        <v>0</v>
      </c>
      <c r="AM24" s="0" t="n">
        <v>0</v>
      </c>
      <c r="AN24" s="0" t="n">
        <v>1</v>
      </c>
      <c r="AO24" s="0" t="n">
        <v>0</v>
      </c>
      <c r="AP24" s="0" t="n">
        <v>0</v>
      </c>
      <c r="AQ24" s="0" t="n">
        <v>0</v>
      </c>
      <c r="AR24" s="0" t="n">
        <v>0</v>
      </c>
      <c r="AS24" s="0" t="n">
        <v>0</v>
      </c>
      <c r="AT24" s="0" t="n">
        <v>0</v>
      </c>
      <c r="AU24" s="0" t="n">
        <v>0</v>
      </c>
      <c r="AV24" s="0" t="n">
        <v>0</v>
      </c>
      <c r="AW24" s="0" t="n">
        <v>9</v>
      </c>
    </row>
    <row r="25" customFormat="false" ht="12.8" hidden="false" customHeight="false" outlineLevel="0" collapsed="false">
      <c r="A25" s="0" t="s">
        <v>562</v>
      </c>
      <c r="B25" s="0" t="n">
        <v>0</v>
      </c>
      <c r="C25" s="0" t="n">
        <v>2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  <c r="AH25" s="0" t="n">
        <v>0</v>
      </c>
      <c r="AI25" s="0" t="n">
        <v>0</v>
      </c>
      <c r="AJ25" s="0" t="n">
        <v>0</v>
      </c>
      <c r="AK25" s="0" t="n">
        <v>0</v>
      </c>
      <c r="AL25" s="0" t="n">
        <v>0</v>
      </c>
      <c r="AM25" s="0" t="n">
        <v>0</v>
      </c>
      <c r="AN25" s="0" t="n">
        <v>0</v>
      </c>
      <c r="AO25" s="0" t="n">
        <v>0</v>
      </c>
      <c r="AP25" s="0" t="n">
        <v>0</v>
      </c>
      <c r="AQ25" s="0" t="n">
        <v>0</v>
      </c>
      <c r="AR25" s="0" t="n">
        <v>0</v>
      </c>
      <c r="AS25" s="0" t="n">
        <v>0</v>
      </c>
      <c r="AT25" s="0" t="n">
        <v>0</v>
      </c>
      <c r="AU25" s="0" t="n">
        <v>0</v>
      </c>
      <c r="AV25" s="0" t="n">
        <v>0</v>
      </c>
      <c r="AW25" s="0" t="n">
        <v>2</v>
      </c>
    </row>
    <row r="26" customFormat="false" ht="12.8" hidden="false" customHeight="false" outlineLevel="0" collapsed="false">
      <c r="A26" s="0" t="s">
        <v>449</v>
      </c>
      <c r="B26" s="0" t="n">
        <v>0</v>
      </c>
      <c r="C26" s="0" t="n">
        <v>6</v>
      </c>
      <c r="D26" s="0" t="n">
        <v>2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5</v>
      </c>
      <c r="Q26" s="0" t="n">
        <v>0</v>
      </c>
      <c r="R26" s="0" t="n">
        <v>0</v>
      </c>
      <c r="S26" s="0" t="n">
        <v>0</v>
      </c>
      <c r="T26" s="0" t="n">
        <v>1</v>
      </c>
      <c r="U26" s="0" t="n">
        <v>0</v>
      </c>
      <c r="V26" s="0" t="n">
        <v>3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  <c r="AJ26" s="0" t="n">
        <v>0</v>
      </c>
      <c r="AK26" s="0" t="n">
        <v>0</v>
      </c>
      <c r="AL26" s="0" t="n">
        <v>0</v>
      </c>
      <c r="AM26" s="0" t="n">
        <v>0</v>
      </c>
      <c r="AN26" s="0" t="n">
        <v>0</v>
      </c>
      <c r="AO26" s="0" t="n">
        <v>0</v>
      </c>
      <c r="AP26" s="0" t="n">
        <v>0</v>
      </c>
      <c r="AQ26" s="0" t="n">
        <v>0</v>
      </c>
      <c r="AR26" s="0" t="n">
        <v>0</v>
      </c>
      <c r="AS26" s="0" t="n">
        <v>0</v>
      </c>
      <c r="AT26" s="0" t="n">
        <v>0</v>
      </c>
      <c r="AU26" s="0" t="n">
        <v>0</v>
      </c>
      <c r="AV26" s="0" t="n">
        <v>0</v>
      </c>
      <c r="AW26" s="0" t="n">
        <v>17</v>
      </c>
    </row>
    <row r="27" customFormat="false" ht="12.8" hidden="false" customHeight="false" outlineLevel="0" collapsed="false">
      <c r="A27" s="0" t="s">
        <v>563</v>
      </c>
      <c r="B27" s="0" t="n">
        <v>0</v>
      </c>
      <c r="C27" s="0" t="n">
        <v>1</v>
      </c>
      <c r="D27" s="0" t="n">
        <v>2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1</v>
      </c>
      <c r="W27" s="0" t="n">
        <v>0</v>
      </c>
      <c r="X27" s="0" t="n">
        <v>2</v>
      </c>
      <c r="Y27" s="0" t="n">
        <v>0</v>
      </c>
      <c r="Z27" s="0" t="n">
        <v>0</v>
      </c>
      <c r="AA27" s="0" t="n">
        <v>3</v>
      </c>
      <c r="AB27" s="0" t="n">
        <v>0</v>
      </c>
      <c r="AC27" s="0" t="n">
        <v>0</v>
      </c>
      <c r="AD27" s="0" t="n">
        <v>1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0</v>
      </c>
      <c r="AK27" s="0" t="n">
        <v>1</v>
      </c>
      <c r="AL27" s="0" t="n">
        <v>0</v>
      </c>
      <c r="AM27" s="0" t="n">
        <v>1</v>
      </c>
      <c r="AN27" s="0" t="n">
        <v>1</v>
      </c>
      <c r="AO27" s="0" t="n">
        <v>0</v>
      </c>
      <c r="AP27" s="0" t="n">
        <v>0</v>
      </c>
      <c r="AQ27" s="0" t="n">
        <v>0</v>
      </c>
      <c r="AR27" s="0" t="n">
        <v>0</v>
      </c>
      <c r="AS27" s="0" t="n">
        <v>0</v>
      </c>
      <c r="AT27" s="0" t="n">
        <v>0</v>
      </c>
      <c r="AU27" s="0" t="n">
        <v>0</v>
      </c>
      <c r="AV27" s="0" t="n">
        <v>0</v>
      </c>
      <c r="AW27" s="0" t="n">
        <v>13</v>
      </c>
    </row>
    <row r="28" customFormat="false" ht="12.8" hidden="false" customHeight="false" outlineLevel="0" collapsed="false">
      <c r="A28" s="0" t="s">
        <v>488</v>
      </c>
      <c r="B28" s="0" t="n">
        <v>0</v>
      </c>
      <c r="C28" s="0" t="n">
        <v>2</v>
      </c>
      <c r="D28" s="0" t="n">
        <v>4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1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1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1</v>
      </c>
      <c r="AB28" s="0" t="n">
        <v>0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0</v>
      </c>
      <c r="AK28" s="0" t="n">
        <v>3</v>
      </c>
      <c r="AL28" s="0" t="n">
        <v>0</v>
      </c>
      <c r="AM28" s="0" t="n">
        <v>0</v>
      </c>
      <c r="AN28" s="0" t="n">
        <v>2</v>
      </c>
      <c r="AO28" s="0" t="n">
        <v>1</v>
      </c>
      <c r="AP28" s="0" t="n">
        <v>0</v>
      </c>
      <c r="AQ28" s="0" t="n">
        <v>0</v>
      </c>
      <c r="AR28" s="0" t="n">
        <v>0</v>
      </c>
      <c r="AS28" s="0" t="n">
        <v>0</v>
      </c>
      <c r="AT28" s="0" t="n">
        <v>1</v>
      </c>
      <c r="AU28" s="0" t="n">
        <v>0</v>
      </c>
      <c r="AV28" s="0" t="n">
        <v>0</v>
      </c>
      <c r="AW28" s="0" t="n">
        <v>16</v>
      </c>
    </row>
    <row r="29" customFormat="false" ht="12.8" hidden="false" customHeight="false" outlineLevel="0" collapsed="false">
      <c r="A29" s="0" t="s">
        <v>492</v>
      </c>
      <c r="B29" s="0" t="n">
        <v>0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1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1</v>
      </c>
    </row>
    <row r="30" customFormat="false" ht="12.8" hidden="false" customHeight="false" outlineLevel="0" collapsed="false">
      <c r="A30" s="0" t="s">
        <v>518</v>
      </c>
      <c r="B30" s="0" t="n">
        <v>0</v>
      </c>
      <c r="C30" s="0" t="n">
        <v>1</v>
      </c>
      <c r="D30" s="0" t="n">
        <v>2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1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3</v>
      </c>
      <c r="W30" s="0" t="n">
        <v>1</v>
      </c>
      <c r="X30" s="0" t="n">
        <v>0</v>
      </c>
      <c r="Y30" s="0" t="n">
        <v>0</v>
      </c>
      <c r="Z30" s="0" t="n">
        <v>0</v>
      </c>
      <c r="AA30" s="0" t="n">
        <v>45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0</v>
      </c>
      <c r="AJ30" s="0" t="n">
        <v>0</v>
      </c>
      <c r="AK30" s="0" t="n">
        <v>4</v>
      </c>
      <c r="AL30" s="0" t="n">
        <v>0</v>
      </c>
      <c r="AM30" s="0" t="n">
        <v>0</v>
      </c>
      <c r="AN30" s="0" t="n">
        <v>0</v>
      </c>
      <c r="AO30" s="0" t="n">
        <v>1</v>
      </c>
      <c r="AP30" s="0" t="n">
        <v>0</v>
      </c>
      <c r="AQ30" s="0" t="n">
        <v>0</v>
      </c>
      <c r="AR30" s="0" t="n">
        <v>1</v>
      </c>
      <c r="AS30" s="0" t="n">
        <v>0</v>
      </c>
      <c r="AT30" s="0" t="n">
        <v>0</v>
      </c>
      <c r="AU30" s="0" t="n">
        <v>0</v>
      </c>
      <c r="AV30" s="0" t="n">
        <v>0</v>
      </c>
      <c r="AW30" s="0" t="n">
        <v>59</v>
      </c>
    </row>
    <row r="31" customFormat="false" ht="12.8" hidden="false" customHeight="false" outlineLevel="0" collapsed="false">
      <c r="A31" s="0" t="s">
        <v>564</v>
      </c>
      <c r="B31" s="0" t="n">
        <v>0</v>
      </c>
      <c r="C31" s="0" t="n">
        <v>0</v>
      </c>
      <c r="D31" s="0" t="n">
        <v>0</v>
      </c>
      <c r="E31" s="0" t="n">
        <v>1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1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2</v>
      </c>
    </row>
    <row r="32" customFormat="false" ht="12.8" hidden="false" customHeight="false" outlineLevel="0" collapsed="false">
      <c r="A32" s="0" t="s">
        <v>565</v>
      </c>
      <c r="B32" s="0" t="n">
        <v>0</v>
      </c>
      <c r="C32" s="0" t="n">
        <v>2</v>
      </c>
      <c r="D32" s="0" t="n">
        <v>1</v>
      </c>
      <c r="E32" s="0" t="n">
        <v>0</v>
      </c>
      <c r="F32" s="0" t="n">
        <v>0</v>
      </c>
      <c r="G32" s="0" t="n">
        <v>1</v>
      </c>
      <c r="H32" s="0" t="n">
        <v>0</v>
      </c>
      <c r="I32" s="0" t="n">
        <v>0</v>
      </c>
      <c r="J32" s="0" t="n">
        <v>0</v>
      </c>
      <c r="K32" s="0" t="n">
        <v>2</v>
      </c>
      <c r="L32" s="0" t="n">
        <v>0</v>
      </c>
      <c r="M32" s="0" t="n">
        <v>0</v>
      </c>
      <c r="N32" s="0" t="n">
        <v>0</v>
      </c>
      <c r="O32" s="0" t="n">
        <v>1</v>
      </c>
      <c r="P32" s="0" t="n">
        <v>1</v>
      </c>
      <c r="Q32" s="0" t="n">
        <v>0</v>
      </c>
      <c r="R32" s="0" t="n">
        <v>2</v>
      </c>
      <c r="S32" s="0" t="n">
        <v>1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1</v>
      </c>
      <c r="AB32" s="0" t="n">
        <v>0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  <c r="AH32" s="0" t="n">
        <v>0</v>
      </c>
      <c r="AI32" s="0" t="n">
        <v>0</v>
      </c>
      <c r="AJ32" s="0" t="n">
        <v>0</v>
      </c>
      <c r="AK32" s="0" t="n">
        <v>0</v>
      </c>
      <c r="AL32" s="0" t="n">
        <v>0</v>
      </c>
      <c r="AM32" s="0" t="n">
        <v>0</v>
      </c>
      <c r="AN32" s="0" t="n">
        <v>2</v>
      </c>
      <c r="AO32" s="0" t="n">
        <v>0</v>
      </c>
      <c r="AP32" s="0" t="n">
        <v>0</v>
      </c>
      <c r="AQ32" s="0" t="n">
        <v>0</v>
      </c>
      <c r="AR32" s="0" t="n">
        <v>0</v>
      </c>
      <c r="AS32" s="0" t="n">
        <v>0</v>
      </c>
      <c r="AT32" s="0" t="n">
        <v>0</v>
      </c>
      <c r="AU32" s="0" t="n">
        <v>1</v>
      </c>
      <c r="AV32" s="0" t="n">
        <v>1</v>
      </c>
      <c r="AW32" s="0" t="n">
        <v>16</v>
      </c>
    </row>
    <row r="33" customFormat="false" ht="12.8" hidden="false" customHeight="false" outlineLevel="0" collapsed="false">
      <c r="A33" s="0" t="s">
        <v>552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1</v>
      </c>
      <c r="Z33" s="0" t="n">
        <v>5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0</v>
      </c>
      <c r="AP33" s="0" t="n">
        <v>0</v>
      </c>
      <c r="AQ33" s="0" t="n">
        <v>0</v>
      </c>
      <c r="AR33" s="0" t="n">
        <v>0</v>
      </c>
      <c r="AS33" s="0" t="n">
        <v>0</v>
      </c>
      <c r="AT33" s="0" t="n">
        <v>0</v>
      </c>
      <c r="AU33" s="0" t="n">
        <v>0</v>
      </c>
      <c r="AV33" s="0" t="n">
        <v>0</v>
      </c>
      <c r="AW33" s="0" t="n">
        <v>6</v>
      </c>
    </row>
    <row r="34" customFormat="false" ht="12.8" hidden="false" customHeight="false" outlineLevel="0" collapsed="false">
      <c r="A34" s="0" t="s">
        <v>566</v>
      </c>
      <c r="B34" s="0" t="n">
        <v>13</v>
      </c>
      <c r="C34" s="0" t="n">
        <v>67</v>
      </c>
      <c r="D34" s="0" t="n">
        <v>49</v>
      </c>
      <c r="E34" s="0" t="n">
        <v>3</v>
      </c>
      <c r="F34" s="0" t="n">
        <v>2</v>
      </c>
      <c r="G34" s="0" t="n">
        <v>2</v>
      </c>
      <c r="H34" s="0" t="n">
        <v>4</v>
      </c>
      <c r="I34" s="0" t="n">
        <v>5</v>
      </c>
      <c r="J34" s="0" t="n">
        <v>1</v>
      </c>
      <c r="K34" s="0" t="n">
        <v>10</v>
      </c>
      <c r="L34" s="0" t="n">
        <v>1</v>
      </c>
      <c r="M34" s="0" t="n">
        <v>2</v>
      </c>
      <c r="N34" s="0" t="n">
        <v>3</v>
      </c>
      <c r="O34" s="0" t="n">
        <v>40</v>
      </c>
      <c r="P34" s="0" t="n">
        <v>86</v>
      </c>
      <c r="Q34" s="0" t="n">
        <v>2</v>
      </c>
      <c r="R34" s="0" t="n">
        <v>3</v>
      </c>
      <c r="S34" s="0" t="n">
        <v>3</v>
      </c>
      <c r="T34" s="0" t="n">
        <v>2</v>
      </c>
      <c r="U34" s="0" t="n">
        <v>9</v>
      </c>
      <c r="V34" s="0" t="n">
        <v>238</v>
      </c>
      <c r="W34" s="0" t="n">
        <v>5</v>
      </c>
      <c r="X34" s="0" t="n">
        <v>6</v>
      </c>
      <c r="Y34" s="0" t="n">
        <v>1</v>
      </c>
      <c r="Z34" s="0" t="n">
        <v>5</v>
      </c>
      <c r="AA34" s="0" t="n">
        <v>133</v>
      </c>
      <c r="AB34" s="0" t="n">
        <v>3</v>
      </c>
      <c r="AC34" s="0" t="n">
        <v>2</v>
      </c>
      <c r="AD34" s="0" t="n">
        <v>12</v>
      </c>
      <c r="AE34" s="0" t="n">
        <v>1</v>
      </c>
      <c r="AF34" s="0" t="n">
        <v>4</v>
      </c>
      <c r="AG34" s="0" t="n">
        <v>3</v>
      </c>
      <c r="AH34" s="0" t="n">
        <v>2</v>
      </c>
      <c r="AI34" s="0" t="n">
        <v>1</v>
      </c>
      <c r="AJ34" s="0" t="n">
        <v>4</v>
      </c>
      <c r="AK34" s="0" t="n">
        <v>25</v>
      </c>
      <c r="AL34" s="0" t="n">
        <v>13</v>
      </c>
      <c r="AM34" s="0" t="n">
        <v>23</v>
      </c>
      <c r="AN34" s="0" t="n">
        <v>35</v>
      </c>
      <c r="AO34" s="0" t="n">
        <v>21</v>
      </c>
      <c r="AP34" s="0" t="n">
        <v>5</v>
      </c>
      <c r="AQ34" s="0" t="n">
        <v>1</v>
      </c>
      <c r="AR34" s="0" t="n">
        <v>2</v>
      </c>
      <c r="AS34" s="0" t="n">
        <v>21</v>
      </c>
      <c r="AT34" s="0" t="n">
        <v>1</v>
      </c>
      <c r="AU34" s="0" t="n">
        <v>2</v>
      </c>
      <c r="AV34" s="0" t="n">
        <v>1</v>
      </c>
      <c r="AW34" s="0" t="n">
        <v>877</v>
      </c>
    </row>
    <row r="44" customFormat="false" ht="12.8" hidden="false" customHeight="false" outlineLevel="0" collapsed="false">
      <c r="B44" s="0" t="n">
        <v>656.68</v>
      </c>
      <c r="C44" s="0" t="n">
        <v>400</v>
      </c>
      <c r="D44" s="0" t="n">
        <v>500</v>
      </c>
      <c r="E44" s="0" t="n">
        <v>539.92</v>
      </c>
      <c r="F44" s="0" t="n">
        <v>610.06</v>
      </c>
      <c r="G44" s="0" t="n">
        <v>637.97</v>
      </c>
      <c r="H44" s="0" t="n">
        <v>650.09</v>
      </c>
      <c r="I44" s="0" t="n">
        <v>800</v>
      </c>
      <c r="J44" s="0" t="n">
        <v>801.73</v>
      </c>
      <c r="K44" s="0" t="n">
        <v>992.45</v>
      </c>
      <c r="L44" s="0" t="n">
        <v>996.34</v>
      </c>
      <c r="M44" s="0" t="n">
        <v>1217.2</v>
      </c>
      <c r="N44" s="0" t="n">
        <v>1817.45</v>
      </c>
      <c r="O44" s="0" t="n">
        <v>400</v>
      </c>
      <c r="P44" s="0" t="n">
        <v>500</v>
      </c>
      <c r="Q44" s="0" t="n">
        <v>509.86</v>
      </c>
      <c r="R44" s="0" t="n">
        <v>781.93</v>
      </c>
      <c r="S44" s="0" t="n">
        <v>800</v>
      </c>
      <c r="T44" s="0" t="n">
        <v>907.93</v>
      </c>
      <c r="U44" s="0" t="n">
        <v>1103.64</v>
      </c>
      <c r="V44" s="0" t="n">
        <v>800</v>
      </c>
      <c r="W44" s="0" t="n">
        <v>500</v>
      </c>
      <c r="X44" s="0" t="n">
        <v>300</v>
      </c>
      <c r="Y44" s="0" t="n">
        <v>2921.17</v>
      </c>
      <c r="Z44" s="0" t="n">
        <v>3283.41</v>
      </c>
      <c r="AA44" s="0" t="n">
        <v>400</v>
      </c>
      <c r="AB44" s="0" t="n">
        <v>500</v>
      </c>
      <c r="AC44" s="0" t="n">
        <v>578.89</v>
      </c>
      <c r="AD44" s="0" t="n">
        <v>600</v>
      </c>
      <c r="AE44" s="0" t="n">
        <v>645.68</v>
      </c>
      <c r="AF44" s="0" t="n">
        <v>680.2</v>
      </c>
      <c r="AG44" s="0" t="n">
        <v>1000</v>
      </c>
      <c r="AH44" s="0" t="n">
        <v>1330.37</v>
      </c>
      <c r="AI44" s="0" t="n">
        <v>2294.32</v>
      </c>
      <c r="AJ44" s="0" t="n">
        <v>400</v>
      </c>
      <c r="AK44" s="0" t="n">
        <v>500</v>
      </c>
      <c r="AL44" s="0" t="n">
        <v>600</v>
      </c>
      <c r="AM44" s="0" t="n">
        <v>400</v>
      </c>
      <c r="AN44" s="0" t="n">
        <v>500</v>
      </c>
      <c r="AO44" s="0" t="n">
        <v>600</v>
      </c>
      <c r="AP44" s="0" t="n">
        <v>756.15</v>
      </c>
      <c r="AQ44" s="0" t="n">
        <v>800</v>
      </c>
      <c r="AR44" s="0" t="n">
        <v>1097.07</v>
      </c>
      <c r="AS44" s="0" t="n">
        <v>1147.75</v>
      </c>
      <c r="AT44" s="0" t="n">
        <v>500</v>
      </c>
      <c r="AU44" s="0" t="n">
        <v>692.19</v>
      </c>
      <c r="AV44" s="0" t="n">
        <v>833.48</v>
      </c>
    </row>
    <row r="45" customFormat="false" ht="12.8" hidden="false" customHeight="false" outlineLevel="0" collapsed="false">
      <c r="A45" s="0" t="s">
        <v>2</v>
      </c>
      <c r="B45" s="0" t="s">
        <v>579</v>
      </c>
      <c r="C45" s="0" t="s">
        <v>580</v>
      </c>
      <c r="D45" s="0" t="s">
        <v>581</v>
      </c>
      <c r="E45" s="0" t="s">
        <v>582</v>
      </c>
      <c r="F45" s="0" t="s">
        <v>583</v>
      </c>
      <c r="G45" s="0" t="s">
        <v>584</v>
      </c>
      <c r="H45" s="0" t="s">
        <v>585</v>
      </c>
      <c r="I45" s="0" t="s">
        <v>586</v>
      </c>
      <c r="J45" s="0" t="s">
        <v>587</v>
      </c>
      <c r="K45" s="0" t="s">
        <v>588</v>
      </c>
      <c r="L45" s="0" t="s">
        <v>589</v>
      </c>
      <c r="M45" s="0" t="s">
        <v>590</v>
      </c>
      <c r="N45" s="0" t="s">
        <v>591</v>
      </c>
      <c r="O45" s="0" t="s">
        <v>592</v>
      </c>
      <c r="P45" s="0" t="s">
        <v>593</v>
      </c>
      <c r="Q45" s="0" t="s">
        <v>594</v>
      </c>
      <c r="R45" s="0" t="s">
        <v>595</v>
      </c>
      <c r="S45" s="0" t="s">
        <v>596</v>
      </c>
      <c r="T45" s="0" t="s">
        <v>597</v>
      </c>
      <c r="U45" s="0" t="s">
        <v>598</v>
      </c>
      <c r="V45" s="0" t="s">
        <v>599</v>
      </c>
      <c r="W45" s="0" t="s">
        <v>600</v>
      </c>
      <c r="X45" s="0" t="s">
        <v>601</v>
      </c>
      <c r="Y45" s="0" t="s">
        <v>602</v>
      </c>
      <c r="Z45" s="0" t="s">
        <v>603</v>
      </c>
      <c r="AA45" s="0" t="s">
        <v>604</v>
      </c>
      <c r="AB45" s="0" t="s">
        <v>605</v>
      </c>
      <c r="AC45" s="0" t="s">
        <v>606</v>
      </c>
      <c r="AD45" s="0" t="s">
        <v>607</v>
      </c>
      <c r="AE45" s="0" t="s">
        <v>608</v>
      </c>
      <c r="AF45" s="0" t="s">
        <v>609</v>
      </c>
      <c r="AG45" s="0" t="s">
        <v>610</v>
      </c>
      <c r="AH45" s="0" t="s">
        <v>611</v>
      </c>
      <c r="AI45" s="0" t="s">
        <v>612</v>
      </c>
      <c r="AJ45" s="0" t="s">
        <v>613</v>
      </c>
      <c r="AK45" s="0" t="s">
        <v>614</v>
      </c>
      <c r="AL45" s="0" t="s">
        <v>615</v>
      </c>
      <c r="AM45" s="0" t="s">
        <v>616</v>
      </c>
      <c r="AN45" s="0" t="s">
        <v>617</v>
      </c>
      <c r="AO45" s="0" t="s">
        <v>618</v>
      </c>
      <c r="AP45" s="0" t="s">
        <v>619</v>
      </c>
      <c r="AQ45" s="0" t="s">
        <v>620</v>
      </c>
      <c r="AR45" s="0" t="s">
        <v>621</v>
      </c>
      <c r="AS45" s="0" t="s">
        <v>622</v>
      </c>
      <c r="AT45" s="0" t="s">
        <v>623</v>
      </c>
      <c r="AU45" s="0" t="s">
        <v>624</v>
      </c>
      <c r="AV45" s="0" t="s">
        <v>625</v>
      </c>
      <c r="AW45" s="0" t="s">
        <v>566</v>
      </c>
    </row>
    <row r="46" customFormat="false" ht="12.8" hidden="false" customHeight="false" outlineLevel="0" collapsed="false">
      <c r="A46" s="0" t="s">
        <v>557</v>
      </c>
      <c r="B46" s="17" t="n">
        <f aca="false">B2*B$44</f>
        <v>0</v>
      </c>
      <c r="C46" s="17" t="n">
        <f aca="false">C2*C$44</f>
        <v>400</v>
      </c>
      <c r="D46" s="17" t="n">
        <f aca="false">D2*D$44</f>
        <v>0</v>
      </c>
      <c r="E46" s="17" t="n">
        <f aca="false">E2*E$44</f>
        <v>0</v>
      </c>
      <c r="F46" s="17" t="n">
        <f aca="false">F2*F$44</f>
        <v>0</v>
      </c>
      <c r="G46" s="17" t="n">
        <f aca="false">G2*G$44</f>
        <v>0</v>
      </c>
      <c r="H46" s="17" t="n">
        <f aca="false">H2*H$44</f>
        <v>0</v>
      </c>
      <c r="I46" s="17" t="n">
        <f aca="false">I2*I$44</f>
        <v>0</v>
      </c>
      <c r="J46" s="17" t="n">
        <f aca="false">J2*J$44</f>
        <v>0</v>
      </c>
      <c r="K46" s="17" t="n">
        <f aca="false">K2*K$44</f>
        <v>0</v>
      </c>
      <c r="L46" s="17" t="n">
        <f aca="false">L2*L$44</f>
        <v>0</v>
      </c>
      <c r="M46" s="17" t="n">
        <f aca="false">M2*M$44</f>
        <v>0</v>
      </c>
      <c r="N46" s="17" t="n">
        <f aca="false">N2*N$44</f>
        <v>0</v>
      </c>
      <c r="O46" s="17" t="n">
        <f aca="false">O2*O$44</f>
        <v>0</v>
      </c>
      <c r="P46" s="17" t="n">
        <f aca="false">P2*P$44</f>
        <v>0</v>
      </c>
      <c r="Q46" s="17" t="n">
        <f aca="false">Q2*Q$44</f>
        <v>0</v>
      </c>
      <c r="R46" s="17" t="n">
        <f aca="false">R2*R$44</f>
        <v>0</v>
      </c>
      <c r="S46" s="17" t="n">
        <f aca="false">S2*S$44</f>
        <v>0</v>
      </c>
      <c r="T46" s="17" t="n">
        <f aca="false">T2*T$44</f>
        <v>0</v>
      </c>
      <c r="U46" s="17" t="n">
        <f aca="false">U2*U$44</f>
        <v>0</v>
      </c>
      <c r="V46" s="17" t="n">
        <f aca="false">V2*V$44</f>
        <v>0</v>
      </c>
      <c r="W46" s="17" t="n">
        <f aca="false">W2*W$44</f>
        <v>0</v>
      </c>
      <c r="X46" s="17" t="n">
        <f aca="false">X2*X$44</f>
        <v>0</v>
      </c>
      <c r="Y46" s="17" t="n">
        <f aca="false">Y2*Y$44</f>
        <v>0</v>
      </c>
      <c r="Z46" s="17" t="n">
        <f aca="false">Z2*Z$44</f>
        <v>0</v>
      </c>
      <c r="AA46" s="17" t="n">
        <f aca="false">AA2*AA$44</f>
        <v>0</v>
      </c>
      <c r="AB46" s="17" t="n">
        <f aca="false">AB2*AB$44</f>
        <v>0</v>
      </c>
      <c r="AC46" s="17" t="n">
        <f aca="false">AC2*AC$44</f>
        <v>0</v>
      </c>
      <c r="AD46" s="17" t="n">
        <f aca="false">AD2*AD$44</f>
        <v>0</v>
      </c>
      <c r="AE46" s="17" t="n">
        <f aca="false">AE2*AE$44</f>
        <v>0</v>
      </c>
      <c r="AF46" s="17" t="n">
        <f aca="false">AF2*AF$44</f>
        <v>0</v>
      </c>
      <c r="AG46" s="17" t="n">
        <f aca="false">AG2*AG$44</f>
        <v>0</v>
      </c>
      <c r="AH46" s="17" t="n">
        <f aca="false">AH2*AH$44</f>
        <v>0</v>
      </c>
      <c r="AI46" s="17" t="n">
        <f aca="false">AI2*AI$44</f>
        <v>0</v>
      </c>
      <c r="AJ46" s="17" t="n">
        <f aca="false">AJ2*AJ$44</f>
        <v>0</v>
      </c>
      <c r="AK46" s="17" t="n">
        <f aca="false">AK2*AK$44</f>
        <v>0</v>
      </c>
      <c r="AL46" s="17" t="n">
        <f aca="false">AL2*AL$44</f>
        <v>0</v>
      </c>
      <c r="AM46" s="17" t="n">
        <f aca="false">AM2*AM$44</f>
        <v>0</v>
      </c>
      <c r="AN46" s="17" t="n">
        <f aca="false">AN2*AN$44</f>
        <v>0</v>
      </c>
      <c r="AO46" s="17" t="n">
        <f aca="false">AO2*AO$44</f>
        <v>0</v>
      </c>
      <c r="AP46" s="17" t="n">
        <f aca="false">AP2*AP$44</f>
        <v>0</v>
      </c>
      <c r="AQ46" s="17" t="n">
        <f aca="false">AQ2*AQ$44</f>
        <v>800</v>
      </c>
      <c r="AR46" s="17" t="n">
        <f aca="false">AR2*AR$44</f>
        <v>0</v>
      </c>
      <c r="AS46" s="17" t="n">
        <f aca="false">AS2*AS$44</f>
        <v>0</v>
      </c>
      <c r="AT46" s="17" t="n">
        <f aca="false">AT2*AT$44</f>
        <v>0</v>
      </c>
      <c r="AU46" s="17" t="n">
        <f aca="false">AU2*AU$44</f>
        <v>0</v>
      </c>
      <c r="AV46" s="17" t="n">
        <f aca="false">AV2*AV$44</f>
        <v>0</v>
      </c>
      <c r="AW46" s="17" t="n">
        <f aca="false">SUM(B46:AV46)</f>
        <v>1200</v>
      </c>
    </row>
    <row r="47" customFormat="false" ht="12.8" hidden="false" customHeight="false" outlineLevel="0" collapsed="false">
      <c r="A47" s="0" t="s">
        <v>80</v>
      </c>
      <c r="B47" s="17" t="n">
        <f aca="false">B3*B$44</f>
        <v>3940.08</v>
      </c>
      <c r="C47" s="17" t="n">
        <f aca="false">C3*C$44</f>
        <v>0</v>
      </c>
      <c r="D47" s="17" t="n">
        <f aca="false">D3*D$44</f>
        <v>0</v>
      </c>
      <c r="E47" s="17" t="n">
        <f aca="false">E3*E$44</f>
        <v>0</v>
      </c>
      <c r="F47" s="17" t="n">
        <f aca="false">F3*F$44</f>
        <v>0</v>
      </c>
      <c r="G47" s="17" t="n">
        <f aca="false">G3*G$44</f>
        <v>0</v>
      </c>
      <c r="H47" s="17" t="n">
        <f aca="false">H3*H$44</f>
        <v>0</v>
      </c>
      <c r="I47" s="17" t="n">
        <f aca="false">I3*I$44</f>
        <v>0</v>
      </c>
      <c r="J47" s="17" t="n">
        <f aca="false">J3*J$44</f>
        <v>0</v>
      </c>
      <c r="K47" s="17" t="n">
        <f aca="false">K3*K$44</f>
        <v>0</v>
      </c>
      <c r="L47" s="17" t="n">
        <f aca="false">L3*L$44</f>
        <v>0</v>
      </c>
      <c r="M47" s="17" t="n">
        <f aca="false">M3*M$44</f>
        <v>0</v>
      </c>
      <c r="N47" s="17" t="n">
        <f aca="false">N3*N$44</f>
        <v>0</v>
      </c>
      <c r="O47" s="17" t="n">
        <f aca="false">O3*O$44</f>
        <v>0</v>
      </c>
      <c r="P47" s="17" t="n">
        <f aca="false">P3*P$44</f>
        <v>0</v>
      </c>
      <c r="Q47" s="17" t="n">
        <f aca="false">Q3*Q$44</f>
        <v>0</v>
      </c>
      <c r="R47" s="17" t="n">
        <f aca="false">R3*R$44</f>
        <v>0</v>
      </c>
      <c r="S47" s="17" t="n">
        <f aca="false">S3*S$44</f>
        <v>0</v>
      </c>
      <c r="T47" s="17" t="n">
        <f aca="false">T3*T$44</f>
        <v>0</v>
      </c>
      <c r="U47" s="17" t="n">
        <f aca="false">U3*U$44</f>
        <v>0</v>
      </c>
      <c r="V47" s="17" t="n">
        <f aca="false">V3*V$44</f>
        <v>6400</v>
      </c>
      <c r="W47" s="17" t="n">
        <f aca="false">W3*W$44</f>
        <v>0</v>
      </c>
      <c r="X47" s="17" t="n">
        <f aca="false">X3*X$44</f>
        <v>0</v>
      </c>
      <c r="Y47" s="17" t="n">
        <f aca="false">Y3*Y$44</f>
        <v>0</v>
      </c>
      <c r="Z47" s="17" t="n">
        <f aca="false">Z3*Z$44</f>
        <v>0</v>
      </c>
      <c r="AA47" s="17" t="n">
        <f aca="false">AA3*AA$44</f>
        <v>1200</v>
      </c>
      <c r="AB47" s="17" t="n">
        <f aca="false">AB3*AB$44</f>
        <v>0</v>
      </c>
      <c r="AC47" s="17" t="n">
        <f aca="false">AC3*AC$44</f>
        <v>0</v>
      </c>
      <c r="AD47" s="17" t="n">
        <f aca="false">AD3*AD$44</f>
        <v>600</v>
      </c>
      <c r="AE47" s="17" t="n">
        <f aca="false">AE3*AE$44</f>
        <v>0</v>
      </c>
      <c r="AF47" s="17" t="n">
        <f aca="false">AF3*AF$44</f>
        <v>0</v>
      </c>
      <c r="AG47" s="17" t="n">
        <f aca="false">AG3*AG$44</f>
        <v>0</v>
      </c>
      <c r="AH47" s="17" t="n">
        <f aca="false">AH3*AH$44</f>
        <v>0</v>
      </c>
      <c r="AI47" s="17" t="n">
        <f aca="false">AI3*AI$44</f>
        <v>0</v>
      </c>
      <c r="AJ47" s="17" t="n">
        <f aca="false">AJ3*AJ$44</f>
        <v>0</v>
      </c>
      <c r="AK47" s="17" t="n">
        <f aca="false">AK3*AK$44</f>
        <v>0</v>
      </c>
      <c r="AL47" s="17" t="n">
        <f aca="false">AL3*AL$44</f>
        <v>0</v>
      </c>
      <c r="AM47" s="17" t="n">
        <f aca="false">AM3*AM$44</f>
        <v>0</v>
      </c>
      <c r="AN47" s="17" t="n">
        <f aca="false">AN3*AN$44</f>
        <v>0</v>
      </c>
      <c r="AO47" s="17" t="n">
        <f aca="false">AO3*AO$44</f>
        <v>0</v>
      </c>
      <c r="AP47" s="17" t="n">
        <f aca="false">AP3*AP$44</f>
        <v>0</v>
      </c>
      <c r="AQ47" s="17" t="n">
        <f aca="false">AQ3*AQ$44</f>
        <v>0</v>
      </c>
      <c r="AR47" s="17" t="n">
        <f aca="false">AR3*AR$44</f>
        <v>0</v>
      </c>
      <c r="AS47" s="17" t="n">
        <f aca="false">AS3*AS$44</f>
        <v>0</v>
      </c>
      <c r="AT47" s="17" t="n">
        <f aca="false">AT3*AT$44</f>
        <v>0</v>
      </c>
      <c r="AU47" s="17" t="n">
        <f aca="false">AU3*AU$44</f>
        <v>0</v>
      </c>
      <c r="AV47" s="17" t="n">
        <f aca="false">AV3*AV$44</f>
        <v>0</v>
      </c>
      <c r="AW47" s="17" t="n">
        <f aca="false">SUM(B47:AV47)</f>
        <v>12140.08</v>
      </c>
    </row>
    <row r="48" customFormat="false" ht="12.8" hidden="false" customHeight="false" outlineLevel="0" collapsed="false">
      <c r="A48" s="0" t="s">
        <v>84</v>
      </c>
      <c r="B48" s="17" t="n">
        <f aca="false">B4*B$44</f>
        <v>0</v>
      </c>
      <c r="C48" s="17" t="n">
        <f aca="false">C4*C$44</f>
        <v>0</v>
      </c>
      <c r="D48" s="17" t="n">
        <f aca="false">D4*D$44</f>
        <v>0</v>
      </c>
      <c r="E48" s="17" t="n">
        <f aca="false">E4*E$44</f>
        <v>0</v>
      </c>
      <c r="F48" s="17" t="n">
        <f aca="false">F4*F$44</f>
        <v>0</v>
      </c>
      <c r="G48" s="17" t="n">
        <f aca="false">G4*G$44</f>
        <v>0</v>
      </c>
      <c r="H48" s="17" t="n">
        <f aca="false">H4*H$44</f>
        <v>0</v>
      </c>
      <c r="I48" s="17" t="n">
        <f aca="false">I4*I$44</f>
        <v>0</v>
      </c>
      <c r="J48" s="17" t="n">
        <f aca="false">J4*J$44</f>
        <v>0</v>
      </c>
      <c r="K48" s="17" t="n">
        <f aca="false">K4*K$44</f>
        <v>0</v>
      </c>
      <c r="L48" s="17" t="n">
        <f aca="false">L4*L$44</f>
        <v>0</v>
      </c>
      <c r="M48" s="17" t="n">
        <f aca="false">M4*M$44</f>
        <v>0</v>
      </c>
      <c r="N48" s="17" t="n">
        <f aca="false">N4*N$44</f>
        <v>0</v>
      </c>
      <c r="O48" s="17" t="n">
        <f aca="false">O4*O$44</f>
        <v>0</v>
      </c>
      <c r="P48" s="17" t="n">
        <f aca="false">P4*P$44</f>
        <v>0</v>
      </c>
      <c r="Q48" s="17" t="n">
        <f aca="false">Q4*Q$44</f>
        <v>0</v>
      </c>
      <c r="R48" s="17" t="n">
        <f aca="false">R4*R$44</f>
        <v>0</v>
      </c>
      <c r="S48" s="17" t="n">
        <f aca="false">S4*S$44</f>
        <v>0</v>
      </c>
      <c r="T48" s="17" t="n">
        <f aca="false">T4*T$44</f>
        <v>0</v>
      </c>
      <c r="U48" s="17" t="n">
        <f aca="false">U4*U$44</f>
        <v>0</v>
      </c>
      <c r="V48" s="17" t="n">
        <f aca="false">V4*V$44</f>
        <v>0</v>
      </c>
      <c r="W48" s="17" t="n">
        <f aca="false">W4*W$44</f>
        <v>0</v>
      </c>
      <c r="X48" s="17" t="n">
        <f aca="false">X4*X$44</f>
        <v>0</v>
      </c>
      <c r="Y48" s="17" t="n">
        <f aca="false">Y4*Y$44</f>
        <v>0</v>
      </c>
      <c r="Z48" s="17" t="n">
        <f aca="false">Z4*Z$44</f>
        <v>0</v>
      </c>
      <c r="AA48" s="17" t="n">
        <f aca="false">AA4*AA$44</f>
        <v>0</v>
      </c>
      <c r="AB48" s="17" t="n">
        <f aca="false">AB4*AB$44</f>
        <v>0</v>
      </c>
      <c r="AC48" s="17" t="n">
        <f aca="false">AC4*AC$44</f>
        <v>0</v>
      </c>
      <c r="AD48" s="17" t="n">
        <f aca="false">AD4*AD$44</f>
        <v>0</v>
      </c>
      <c r="AE48" s="17" t="n">
        <f aca="false">AE4*AE$44</f>
        <v>0</v>
      </c>
      <c r="AF48" s="17" t="n">
        <f aca="false">AF4*AF$44</f>
        <v>0</v>
      </c>
      <c r="AG48" s="17" t="n">
        <f aca="false">AG4*AG$44</f>
        <v>0</v>
      </c>
      <c r="AH48" s="17" t="n">
        <f aca="false">AH4*AH$44</f>
        <v>0</v>
      </c>
      <c r="AI48" s="17" t="n">
        <f aca="false">AI4*AI$44</f>
        <v>0</v>
      </c>
      <c r="AJ48" s="17" t="n">
        <f aca="false">AJ4*AJ$44</f>
        <v>0</v>
      </c>
      <c r="AK48" s="17" t="n">
        <f aca="false">AK4*AK$44</f>
        <v>500</v>
      </c>
      <c r="AL48" s="17" t="n">
        <f aca="false">AL4*AL$44</f>
        <v>0</v>
      </c>
      <c r="AM48" s="17" t="n">
        <f aca="false">AM4*AM$44</f>
        <v>0</v>
      </c>
      <c r="AN48" s="17" t="n">
        <f aca="false">AN4*AN$44</f>
        <v>0</v>
      </c>
      <c r="AO48" s="17" t="n">
        <f aca="false">AO4*AO$44</f>
        <v>0</v>
      </c>
      <c r="AP48" s="17" t="n">
        <f aca="false">AP4*AP$44</f>
        <v>0</v>
      </c>
      <c r="AQ48" s="17" t="n">
        <f aca="false">AQ4*AQ$44</f>
        <v>0</v>
      </c>
      <c r="AR48" s="17" t="n">
        <f aca="false">AR4*AR$44</f>
        <v>0</v>
      </c>
      <c r="AS48" s="17" t="n">
        <f aca="false">AS4*AS$44</f>
        <v>0</v>
      </c>
      <c r="AT48" s="17" t="n">
        <f aca="false">AT4*AT$44</f>
        <v>0</v>
      </c>
      <c r="AU48" s="17" t="n">
        <f aca="false">AU4*AU$44</f>
        <v>0</v>
      </c>
      <c r="AV48" s="17" t="n">
        <f aca="false">AV4*AV$44</f>
        <v>0</v>
      </c>
      <c r="AW48" s="17" t="n">
        <f aca="false">SUM(B48:AV48)</f>
        <v>500</v>
      </c>
    </row>
    <row r="49" customFormat="false" ht="12.8" hidden="false" customHeight="false" outlineLevel="0" collapsed="false">
      <c r="A49" s="0" t="s">
        <v>96</v>
      </c>
      <c r="B49" s="17" t="n">
        <f aca="false">B5*B$44</f>
        <v>0</v>
      </c>
      <c r="C49" s="17" t="n">
        <f aca="false">C5*C$44</f>
        <v>1200</v>
      </c>
      <c r="D49" s="17" t="n">
        <f aca="false">D5*D$44</f>
        <v>1500</v>
      </c>
      <c r="E49" s="17" t="n">
        <f aca="false">E5*E$44</f>
        <v>0</v>
      </c>
      <c r="F49" s="17" t="n">
        <f aca="false">F5*F$44</f>
        <v>0</v>
      </c>
      <c r="G49" s="17" t="n">
        <f aca="false">G5*G$44</f>
        <v>0</v>
      </c>
      <c r="H49" s="17" t="n">
        <f aca="false">H5*H$44</f>
        <v>0</v>
      </c>
      <c r="I49" s="17" t="n">
        <f aca="false">I5*I$44</f>
        <v>0</v>
      </c>
      <c r="J49" s="17" t="n">
        <f aca="false">J5*J$44</f>
        <v>0</v>
      </c>
      <c r="K49" s="17" t="n">
        <f aca="false">K5*K$44</f>
        <v>0</v>
      </c>
      <c r="L49" s="17" t="n">
        <f aca="false">L5*L$44</f>
        <v>0</v>
      </c>
      <c r="M49" s="17" t="n">
        <f aca="false">M5*M$44</f>
        <v>0</v>
      </c>
      <c r="N49" s="17" t="n">
        <f aca="false">N5*N$44</f>
        <v>0</v>
      </c>
      <c r="O49" s="17" t="n">
        <f aca="false">O5*O$44</f>
        <v>0</v>
      </c>
      <c r="P49" s="17" t="n">
        <f aca="false">P5*P$44</f>
        <v>0</v>
      </c>
      <c r="Q49" s="17" t="n">
        <f aca="false">Q5*Q$44</f>
        <v>0</v>
      </c>
      <c r="R49" s="17" t="n">
        <f aca="false">R5*R$44</f>
        <v>0</v>
      </c>
      <c r="S49" s="17" t="n">
        <f aca="false">S5*S$44</f>
        <v>0</v>
      </c>
      <c r="T49" s="17" t="n">
        <f aca="false">T5*T$44</f>
        <v>0</v>
      </c>
      <c r="U49" s="17" t="n">
        <f aca="false">U5*U$44</f>
        <v>0</v>
      </c>
      <c r="V49" s="17" t="n">
        <f aca="false">V5*V$44</f>
        <v>8000</v>
      </c>
      <c r="W49" s="17" t="n">
        <f aca="false">W5*W$44</f>
        <v>0</v>
      </c>
      <c r="X49" s="17" t="n">
        <f aca="false">X5*X$44</f>
        <v>0</v>
      </c>
      <c r="Y49" s="17" t="n">
        <f aca="false">Y5*Y$44</f>
        <v>0</v>
      </c>
      <c r="Z49" s="17" t="n">
        <f aca="false">Z5*Z$44</f>
        <v>0</v>
      </c>
      <c r="AA49" s="17" t="n">
        <f aca="false">AA5*AA$44</f>
        <v>800</v>
      </c>
      <c r="AB49" s="17" t="n">
        <f aca="false">AB5*AB$44</f>
        <v>0</v>
      </c>
      <c r="AC49" s="17" t="n">
        <f aca="false">AC5*AC$44</f>
        <v>0</v>
      </c>
      <c r="AD49" s="17" t="n">
        <f aca="false">AD5*AD$44</f>
        <v>1200</v>
      </c>
      <c r="AE49" s="17" t="n">
        <f aca="false">AE5*AE$44</f>
        <v>0</v>
      </c>
      <c r="AF49" s="17" t="n">
        <f aca="false">AF5*AF$44</f>
        <v>0</v>
      </c>
      <c r="AG49" s="17" t="n">
        <f aca="false">AG5*AG$44</f>
        <v>0</v>
      </c>
      <c r="AH49" s="17" t="n">
        <f aca="false">AH5*AH$44</f>
        <v>0</v>
      </c>
      <c r="AI49" s="17" t="n">
        <f aca="false">AI5*AI$44</f>
        <v>0</v>
      </c>
      <c r="AJ49" s="17" t="n">
        <f aca="false">AJ5*AJ$44</f>
        <v>0</v>
      </c>
      <c r="AK49" s="17" t="n">
        <f aca="false">AK5*AK$44</f>
        <v>0</v>
      </c>
      <c r="AL49" s="17" t="n">
        <f aca="false">AL5*AL$44</f>
        <v>0</v>
      </c>
      <c r="AM49" s="17" t="n">
        <f aca="false">AM5*AM$44</f>
        <v>2800</v>
      </c>
      <c r="AN49" s="17" t="n">
        <f aca="false">AN5*AN$44</f>
        <v>5500</v>
      </c>
      <c r="AO49" s="17" t="n">
        <f aca="false">AO5*AO$44</f>
        <v>4800</v>
      </c>
      <c r="AP49" s="17" t="n">
        <f aca="false">AP5*AP$44</f>
        <v>0</v>
      </c>
      <c r="AQ49" s="17" t="n">
        <f aca="false">AQ5*AQ$44</f>
        <v>0</v>
      </c>
      <c r="AR49" s="17" t="n">
        <f aca="false">AR5*AR$44</f>
        <v>0</v>
      </c>
      <c r="AS49" s="17" t="n">
        <f aca="false">AS5*AS$44</f>
        <v>6886.5</v>
      </c>
      <c r="AT49" s="17" t="n">
        <f aca="false">AT5*AT$44</f>
        <v>0</v>
      </c>
      <c r="AU49" s="17" t="n">
        <f aca="false">AU5*AU$44</f>
        <v>0</v>
      </c>
      <c r="AV49" s="17" t="n">
        <f aca="false">AV5*AV$44</f>
        <v>0</v>
      </c>
      <c r="AW49" s="17" t="n">
        <f aca="false">SUM(B49:AV49)</f>
        <v>32686.5</v>
      </c>
    </row>
    <row r="50" customFormat="false" ht="12.8" hidden="false" customHeight="false" outlineLevel="0" collapsed="false">
      <c r="A50" s="0" t="s">
        <v>558</v>
      </c>
      <c r="B50" s="17" t="n">
        <f aca="false">B6*B$44</f>
        <v>0</v>
      </c>
      <c r="C50" s="17" t="n">
        <f aca="false">C6*C$44</f>
        <v>400</v>
      </c>
      <c r="D50" s="17" t="n">
        <f aca="false">D6*D$44</f>
        <v>500</v>
      </c>
      <c r="E50" s="17" t="n">
        <f aca="false">E6*E$44</f>
        <v>0</v>
      </c>
      <c r="F50" s="17" t="n">
        <f aca="false">F6*F$44</f>
        <v>0</v>
      </c>
      <c r="G50" s="17" t="n">
        <f aca="false">G6*G$44</f>
        <v>0</v>
      </c>
      <c r="H50" s="17" t="n">
        <f aca="false">H6*H$44</f>
        <v>0</v>
      </c>
      <c r="I50" s="17" t="n">
        <f aca="false">I6*I$44</f>
        <v>0</v>
      </c>
      <c r="J50" s="17" t="n">
        <f aca="false">J6*J$44</f>
        <v>0</v>
      </c>
      <c r="K50" s="17" t="n">
        <f aca="false">K6*K$44</f>
        <v>0</v>
      </c>
      <c r="L50" s="17" t="n">
        <f aca="false">L6*L$44</f>
        <v>0</v>
      </c>
      <c r="M50" s="17" t="n">
        <f aca="false">M6*M$44</f>
        <v>0</v>
      </c>
      <c r="N50" s="17" t="n">
        <f aca="false">N6*N$44</f>
        <v>0</v>
      </c>
      <c r="O50" s="17" t="n">
        <f aca="false">O6*O$44</f>
        <v>0</v>
      </c>
      <c r="P50" s="17" t="n">
        <f aca="false">P6*P$44</f>
        <v>2000</v>
      </c>
      <c r="Q50" s="17" t="n">
        <f aca="false">Q6*Q$44</f>
        <v>0</v>
      </c>
      <c r="R50" s="17" t="n">
        <f aca="false">R6*R$44</f>
        <v>0</v>
      </c>
      <c r="S50" s="17" t="n">
        <f aca="false">S6*S$44</f>
        <v>0</v>
      </c>
      <c r="T50" s="17" t="n">
        <f aca="false">T6*T$44</f>
        <v>0</v>
      </c>
      <c r="U50" s="17" t="n">
        <f aca="false">U6*U$44</f>
        <v>0</v>
      </c>
      <c r="V50" s="17" t="n">
        <f aca="false">V6*V$44</f>
        <v>0</v>
      </c>
      <c r="W50" s="17" t="n">
        <f aca="false">W6*W$44</f>
        <v>0</v>
      </c>
      <c r="X50" s="17" t="n">
        <f aca="false">X6*X$44</f>
        <v>0</v>
      </c>
      <c r="Y50" s="17" t="n">
        <f aca="false">Y6*Y$44</f>
        <v>0</v>
      </c>
      <c r="Z50" s="17" t="n">
        <f aca="false">Z6*Z$44</f>
        <v>0</v>
      </c>
      <c r="AA50" s="17" t="n">
        <f aca="false">AA6*AA$44</f>
        <v>800</v>
      </c>
      <c r="AB50" s="17" t="n">
        <f aca="false">AB6*AB$44</f>
        <v>0</v>
      </c>
      <c r="AC50" s="17" t="n">
        <f aca="false">AC6*AC$44</f>
        <v>0</v>
      </c>
      <c r="AD50" s="17" t="n">
        <f aca="false">AD6*AD$44</f>
        <v>0</v>
      </c>
      <c r="AE50" s="17" t="n">
        <f aca="false">AE6*AE$44</f>
        <v>645.68</v>
      </c>
      <c r="AF50" s="17" t="n">
        <f aca="false">AF6*AF$44</f>
        <v>0</v>
      </c>
      <c r="AG50" s="17" t="n">
        <f aca="false">AG6*AG$44</f>
        <v>0</v>
      </c>
      <c r="AH50" s="17" t="n">
        <f aca="false">AH6*AH$44</f>
        <v>0</v>
      </c>
      <c r="AI50" s="17" t="n">
        <f aca="false">AI6*AI$44</f>
        <v>0</v>
      </c>
      <c r="AJ50" s="17" t="n">
        <f aca="false">AJ6*AJ$44</f>
        <v>0</v>
      </c>
      <c r="AK50" s="17" t="n">
        <f aca="false">AK6*AK$44</f>
        <v>0</v>
      </c>
      <c r="AL50" s="17" t="n">
        <f aca="false">AL6*AL$44</f>
        <v>0</v>
      </c>
      <c r="AM50" s="17" t="n">
        <f aca="false">AM6*AM$44</f>
        <v>0</v>
      </c>
      <c r="AN50" s="17" t="n">
        <f aca="false">AN6*AN$44</f>
        <v>0</v>
      </c>
      <c r="AO50" s="17" t="n">
        <f aca="false">AO6*AO$44</f>
        <v>0</v>
      </c>
      <c r="AP50" s="17" t="n">
        <f aca="false">AP6*AP$44</f>
        <v>0</v>
      </c>
      <c r="AQ50" s="17" t="n">
        <f aca="false">AQ6*AQ$44</f>
        <v>0</v>
      </c>
      <c r="AR50" s="17" t="n">
        <f aca="false">AR6*AR$44</f>
        <v>0</v>
      </c>
      <c r="AS50" s="17" t="n">
        <f aca="false">AS6*AS$44</f>
        <v>0</v>
      </c>
      <c r="AT50" s="17" t="n">
        <f aca="false">AT6*AT$44</f>
        <v>0</v>
      </c>
      <c r="AU50" s="17" t="n">
        <f aca="false">AU6*AU$44</f>
        <v>0</v>
      </c>
      <c r="AV50" s="17" t="n">
        <f aca="false">AV6*AV$44</f>
        <v>0</v>
      </c>
      <c r="AW50" s="17" t="n">
        <f aca="false">SUM(B50:AV50)</f>
        <v>4345.68</v>
      </c>
    </row>
    <row r="51" customFormat="false" ht="12.8" hidden="false" customHeight="false" outlineLevel="0" collapsed="false">
      <c r="A51" s="0" t="s">
        <v>559</v>
      </c>
      <c r="B51" s="17" t="n">
        <f aca="false">B7*B$44</f>
        <v>0</v>
      </c>
      <c r="C51" s="17" t="n">
        <f aca="false">C7*C$44</f>
        <v>0</v>
      </c>
      <c r="D51" s="17" t="n">
        <f aca="false">D7*D$44</f>
        <v>0</v>
      </c>
      <c r="E51" s="17" t="n">
        <f aca="false">E7*E$44</f>
        <v>0</v>
      </c>
      <c r="F51" s="17" t="n">
        <f aca="false">F7*F$44</f>
        <v>0</v>
      </c>
      <c r="G51" s="17" t="n">
        <f aca="false">G7*G$44</f>
        <v>0</v>
      </c>
      <c r="H51" s="17" t="n">
        <f aca="false">H7*H$44</f>
        <v>0</v>
      </c>
      <c r="I51" s="17" t="n">
        <f aca="false">I7*I$44</f>
        <v>0</v>
      </c>
      <c r="J51" s="17" t="n">
        <f aca="false">J7*J$44</f>
        <v>0</v>
      </c>
      <c r="K51" s="17" t="n">
        <f aca="false">K7*K$44</f>
        <v>0</v>
      </c>
      <c r="L51" s="17" t="n">
        <f aca="false">L7*L$44</f>
        <v>0</v>
      </c>
      <c r="M51" s="17" t="n">
        <f aca="false">M7*M$44</f>
        <v>0</v>
      </c>
      <c r="N51" s="17" t="n">
        <f aca="false">N7*N$44</f>
        <v>0</v>
      </c>
      <c r="O51" s="17" t="n">
        <f aca="false">O7*O$44</f>
        <v>0</v>
      </c>
      <c r="P51" s="17" t="n">
        <f aca="false">P7*P$44</f>
        <v>0</v>
      </c>
      <c r="Q51" s="17" t="n">
        <f aca="false">Q7*Q$44</f>
        <v>0</v>
      </c>
      <c r="R51" s="17" t="n">
        <f aca="false">R7*R$44</f>
        <v>0</v>
      </c>
      <c r="S51" s="17" t="n">
        <f aca="false">S7*S$44</f>
        <v>0</v>
      </c>
      <c r="T51" s="17" t="n">
        <f aca="false">T7*T$44</f>
        <v>0</v>
      </c>
      <c r="U51" s="17" t="n">
        <f aca="false">U7*U$44</f>
        <v>0</v>
      </c>
      <c r="V51" s="17" t="n">
        <f aca="false">V7*V$44</f>
        <v>6400</v>
      </c>
      <c r="W51" s="17" t="n">
        <f aca="false">W7*W$44</f>
        <v>0</v>
      </c>
      <c r="X51" s="17" t="n">
        <f aca="false">X7*X$44</f>
        <v>0</v>
      </c>
      <c r="Y51" s="17" t="n">
        <f aca="false">Y7*Y$44</f>
        <v>0</v>
      </c>
      <c r="Z51" s="17" t="n">
        <f aca="false">Z7*Z$44</f>
        <v>0</v>
      </c>
      <c r="AA51" s="17" t="n">
        <f aca="false">AA7*AA$44</f>
        <v>0</v>
      </c>
      <c r="AB51" s="17" t="n">
        <f aca="false">AB7*AB$44</f>
        <v>0</v>
      </c>
      <c r="AC51" s="17" t="n">
        <f aca="false">AC7*AC$44</f>
        <v>0</v>
      </c>
      <c r="AD51" s="17" t="n">
        <f aca="false">AD7*AD$44</f>
        <v>0</v>
      </c>
      <c r="AE51" s="17" t="n">
        <f aca="false">AE7*AE$44</f>
        <v>0</v>
      </c>
      <c r="AF51" s="17" t="n">
        <f aca="false">AF7*AF$44</f>
        <v>0</v>
      </c>
      <c r="AG51" s="17" t="n">
        <f aca="false">AG7*AG$44</f>
        <v>0</v>
      </c>
      <c r="AH51" s="17" t="n">
        <f aca="false">AH7*AH$44</f>
        <v>0</v>
      </c>
      <c r="AI51" s="17" t="n">
        <f aca="false">AI7*AI$44</f>
        <v>0</v>
      </c>
      <c r="AJ51" s="17" t="n">
        <f aca="false">AJ7*AJ$44</f>
        <v>0</v>
      </c>
      <c r="AK51" s="17" t="n">
        <f aca="false">AK7*AK$44</f>
        <v>0</v>
      </c>
      <c r="AL51" s="17" t="n">
        <f aca="false">AL7*AL$44</f>
        <v>0</v>
      </c>
      <c r="AM51" s="17" t="n">
        <f aca="false">AM7*AM$44</f>
        <v>0</v>
      </c>
      <c r="AN51" s="17" t="n">
        <f aca="false">AN7*AN$44</f>
        <v>0</v>
      </c>
      <c r="AO51" s="17" t="n">
        <f aca="false">AO7*AO$44</f>
        <v>0</v>
      </c>
      <c r="AP51" s="17" t="n">
        <f aca="false">AP7*AP$44</f>
        <v>0</v>
      </c>
      <c r="AQ51" s="17" t="n">
        <f aca="false">AQ7*AQ$44</f>
        <v>0</v>
      </c>
      <c r="AR51" s="17" t="n">
        <f aca="false">AR7*AR$44</f>
        <v>0</v>
      </c>
      <c r="AS51" s="17" t="n">
        <f aca="false">AS7*AS$44</f>
        <v>0</v>
      </c>
      <c r="AT51" s="17" t="n">
        <f aca="false">AT7*AT$44</f>
        <v>0</v>
      </c>
      <c r="AU51" s="17" t="n">
        <f aca="false">AU7*AU$44</f>
        <v>0</v>
      </c>
      <c r="AV51" s="17" t="n">
        <f aca="false">AV7*AV$44</f>
        <v>0</v>
      </c>
      <c r="AW51" s="17" t="n">
        <f aca="false">SUM(B51:AV51)</f>
        <v>6400</v>
      </c>
    </row>
    <row r="52" customFormat="false" ht="12.8" hidden="false" customHeight="false" outlineLevel="0" collapsed="false">
      <c r="A52" s="0" t="s">
        <v>560</v>
      </c>
      <c r="B52" s="17" t="n">
        <f aca="false">B8*B$44</f>
        <v>0</v>
      </c>
      <c r="C52" s="17" t="n">
        <f aca="false">C8*C$44</f>
        <v>0</v>
      </c>
      <c r="D52" s="17" t="n">
        <f aca="false">D8*D$44</f>
        <v>0</v>
      </c>
      <c r="E52" s="17" t="n">
        <f aca="false">E8*E$44</f>
        <v>0</v>
      </c>
      <c r="F52" s="17" t="n">
        <f aca="false">F8*F$44</f>
        <v>0</v>
      </c>
      <c r="G52" s="17" t="n">
        <f aca="false">G8*G$44</f>
        <v>0</v>
      </c>
      <c r="H52" s="17" t="n">
        <f aca="false">H8*H$44</f>
        <v>0</v>
      </c>
      <c r="I52" s="17" t="n">
        <f aca="false">I8*I$44</f>
        <v>0</v>
      </c>
      <c r="J52" s="17" t="n">
        <f aca="false">J8*J$44</f>
        <v>0</v>
      </c>
      <c r="K52" s="17" t="n">
        <f aca="false">K8*K$44</f>
        <v>0</v>
      </c>
      <c r="L52" s="17" t="n">
        <f aca="false">L8*L$44</f>
        <v>0</v>
      </c>
      <c r="M52" s="17" t="n">
        <f aca="false">M8*M$44</f>
        <v>0</v>
      </c>
      <c r="N52" s="17" t="n">
        <f aca="false">N8*N$44</f>
        <v>0</v>
      </c>
      <c r="O52" s="17" t="n">
        <f aca="false">O8*O$44</f>
        <v>0</v>
      </c>
      <c r="P52" s="17" t="n">
        <f aca="false">P8*P$44</f>
        <v>500</v>
      </c>
      <c r="Q52" s="17" t="n">
        <f aca="false">Q8*Q$44</f>
        <v>0</v>
      </c>
      <c r="R52" s="17" t="n">
        <f aca="false">R8*R$44</f>
        <v>0</v>
      </c>
      <c r="S52" s="17" t="n">
        <f aca="false">S8*S$44</f>
        <v>0</v>
      </c>
      <c r="T52" s="17" t="n">
        <f aca="false">T8*T$44</f>
        <v>0</v>
      </c>
      <c r="U52" s="17" t="n">
        <f aca="false">U8*U$44</f>
        <v>0</v>
      </c>
      <c r="V52" s="17" t="n">
        <f aca="false">V8*V$44</f>
        <v>0</v>
      </c>
      <c r="W52" s="17" t="n">
        <f aca="false">W8*W$44</f>
        <v>0</v>
      </c>
      <c r="X52" s="17" t="n">
        <f aca="false">X8*X$44</f>
        <v>0</v>
      </c>
      <c r="Y52" s="17" t="n">
        <f aca="false">Y8*Y$44</f>
        <v>0</v>
      </c>
      <c r="Z52" s="17" t="n">
        <f aca="false">Z8*Z$44</f>
        <v>0</v>
      </c>
      <c r="AA52" s="17" t="n">
        <f aca="false">AA8*AA$44</f>
        <v>0</v>
      </c>
      <c r="AB52" s="17" t="n">
        <f aca="false">AB8*AB$44</f>
        <v>0</v>
      </c>
      <c r="AC52" s="17" t="n">
        <f aca="false">AC8*AC$44</f>
        <v>0</v>
      </c>
      <c r="AD52" s="17" t="n">
        <f aca="false">AD8*AD$44</f>
        <v>0</v>
      </c>
      <c r="AE52" s="17" t="n">
        <f aca="false">AE8*AE$44</f>
        <v>0</v>
      </c>
      <c r="AF52" s="17" t="n">
        <f aca="false">AF8*AF$44</f>
        <v>0</v>
      </c>
      <c r="AG52" s="17" t="n">
        <f aca="false">AG8*AG$44</f>
        <v>0</v>
      </c>
      <c r="AH52" s="17" t="n">
        <f aca="false">AH8*AH$44</f>
        <v>0</v>
      </c>
      <c r="AI52" s="17" t="n">
        <f aca="false">AI8*AI$44</f>
        <v>0</v>
      </c>
      <c r="AJ52" s="17" t="n">
        <f aca="false">AJ8*AJ$44</f>
        <v>0</v>
      </c>
      <c r="AK52" s="17" t="n">
        <f aca="false">AK8*AK$44</f>
        <v>0</v>
      </c>
      <c r="AL52" s="17" t="n">
        <f aca="false">AL8*AL$44</f>
        <v>0</v>
      </c>
      <c r="AM52" s="17" t="n">
        <f aca="false">AM8*AM$44</f>
        <v>0</v>
      </c>
      <c r="AN52" s="17" t="n">
        <f aca="false">AN8*AN$44</f>
        <v>0</v>
      </c>
      <c r="AO52" s="17" t="n">
        <f aca="false">AO8*AO$44</f>
        <v>0</v>
      </c>
      <c r="AP52" s="17" t="n">
        <f aca="false">AP8*AP$44</f>
        <v>0</v>
      </c>
      <c r="AQ52" s="17" t="n">
        <f aca="false">AQ8*AQ$44</f>
        <v>0</v>
      </c>
      <c r="AR52" s="17" t="n">
        <f aca="false">AR8*AR$44</f>
        <v>0</v>
      </c>
      <c r="AS52" s="17" t="n">
        <f aca="false">AS8*AS$44</f>
        <v>0</v>
      </c>
      <c r="AT52" s="17" t="n">
        <f aca="false">AT8*AT$44</f>
        <v>0</v>
      </c>
      <c r="AU52" s="17" t="n">
        <f aca="false">AU8*AU$44</f>
        <v>0</v>
      </c>
      <c r="AV52" s="17" t="n">
        <f aca="false">AV8*AV$44</f>
        <v>0</v>
      </c>
      <c r="AW52" s="17" t="n">
        <f aca="false">SUM(B52:AV52)</f>
        <v>500</v>
      </c>
    </row>
    <row r="53" customFormat="false" ht="12.8" hidden="false" customHeight="false" outlineLevel="0" collapsed="false">
      <c r="A53" s="0" t="s">
        <v>245</v>
      </c>
      <c r="B53" s="17" t="n">
        <f aca="false">B9*B$44</f>
        <v>0</v>
      </c>
      <c r="C53" s="17" t="n">
        <f aca="false">C9*C$44</f>
        <v>4000</v>
      </c>
      <c r="D53" s="17" t="n">
        <f aca="false">D9*D$44</f>
        <v>4500</v>
      </c>
      <c r="E53" s="17" t="n">
        <f aca="false">E9*E$44</f>
        <v>539.92</v>
      </c>
      <c r="F53" s="17" t="n">
        <f aca="false">F9*F$44</f>
        <v>610.06</v>
      </c>
      <c r="G53" s="17" t="n">
        <f aca="false">G9*G$44</f>
        <v>0</v>
      </c>
      <c r="H53" s="17" t="n">
        <f aca="false">H9*H$44</f>
        <v>650.09</v>
      </c>
      <c r="I53" s="17" t="n">
        <f aca="false">I9*I$44</f>
        <v>0</v>
      </c>
      <c r="J53" s="17" t="n">
        <f aca="false">J9*J$44</f>
        <v>801.73</v>
      </c>
      <c r="K53" s="17" t="n">
        <f aca="false">K9*K$44</f>
        <v>2977.35</v>
      </c>
      <c r="L53" s="17" t="n">
        <f aca="false">L9*L$44</f>
        <v>0</v>
      </c>
      <c r="M53" s="17" t="n">
        <f aca="false">M9*M$44</f>
        <v>0</v>
      </c>
      <c r="N53" s="17" t="n">
        <f aca="false">N9*N$44</f>
        <v>0</v>
      </c>
      <c r="O53" s="17" t="n">
        <f aca="false">O9*O$44</f>
        <v>0</v>
      </c>
      <c r="P53" s="17" t="n">
        <f aca="false">P9*P$44</f>
        <v>1500</v>
      </c>
      <c r="Q53" s="17" t="n">
        <f aca="false">Q9*Q$44</f>
        <v>0</v>
      </c>
      <c r="R53" s="17" t="n">
        <f aca="false">R9*R$44</f>
        <v>0</v>
      </c>
      <c r="S53" s="17" t="n">
        <f aca="false">S9*S$44</f>
        <v>0</v>
      </c>
      <c r="T53" s="17" t="n">
        <f aca="false">T9*T$44</f>
        <v>0</v>
      </c>
      <c r="U53" s="17" t="n">
        <f aca="false">U9*U$44</f>
        <v>0</v>
      </c>
      <c r="V53" s="17" t="n">
        <f aca="false">V9*V$44</f>
        <v>43200</v>
      </c>
      <c r="W53" s="17" t="n">
        <f aca="false">W9*W$44</f>
        <v>500</v>
      </c>
      <c r="X53" s="17" t="n">
        <f aca="false">X9*X$44</f>
        <v>0</v>
      </c>
      <c r="Y53" s="17" t="n">
        <f aca="false">Y9*Y$44</f>
        <v>0</v>
      </c>
      <c r="Z53" s="17" t="n">
        <f aca="false">Z9*Z$44</f>
        <v>0</v>
      </c>
      <c r="AA53" s="17" t="n">
        <f aca="false">AA9*AA$44</f>
        <v>6800</v>
      </c>
      <c r="AB53" s="17" t="n">
        <f aca="false">AB9*AB$44</f>
        <v>0</v>
      </c>
      <c r="AC53" s="17" t="n">
        <f aca="false">AC9*AC$44</f>
        <v>578.89</v>
      </c>
      <c r="AD53" s="17" t="n">
        <f aca="false">AD9*AD$44</f>
        <v>600</v>
      </c>
      <c r="AE53" s="17" t="n">
        <f aca="false">AE9*AE$44</f>
        <v>0</v>
      </c>
      <c r="AF53" s="17" t="n">
        <f aca="false">AF9*AF$44</f>
        <v>680.2</v>
      </c>
      <c r="AG53" s="17" t="n">
        <f aca="false">AG9*AG$44</f>
        <v>0</v>
      </c>
      <c r="AH53" s="17" t="n">
        <f aca="false">AH9*AH$44</f>
        <v>0</v>
      </c>
      <c r="AI53" s="17" t="n">
        <f aca="false">AI9*AI$44</f>
        <v>0</v>
      </c>
      <c r="AJ53" s="17" t="n">
        <f aca="false">AJ9*AJ$44</f>
        <v>800</v>
      </c>
      <c r="AK53" s="17" t="n">
        <f aca="false">AK9*AK$44</f>
        <v>3000</v>
      </c>
      <c r="AL53" s="17" t="n">
        <f aca="false">AL9*AL$44</f>
        <v>3600</v>
      </c>
      <c r="AM53" s="17" t="n">
        <f aca="false">AM9*AM$44</f>
        <v>800</v>
      </c>
      <c r="AN53" s="17" t="n">
        <f aca="false">AN9*AN$44</f>
        <v>500</v>
      </c>
      <c r="AO53" s="17" t="n">
        <f aca="false">AO9*AO$44</f>
        <v>1200</v>
      </c>
      <c r="AP53" s="17" t="n">
        <f aca="false">AP9*AP$44</f>
        <v>0</v>
      </c>
      <c r="AQ53" s="17" t="n">
        <f aca="false">AQ9*AQ$44</f>
        <v>0</v>
      </c>
      <c r="AR53" s="17" t="n">
        <f aca="false">AR9*AR$44</f>
        <v>0</v>
      </c>
      <c r="AS53" s="17" t="n">
        <f aca="false">AS9*AS$44</f>
        <v>0</v>
      </c>
      <c r="AT53" s="17" t="n">
        <f aca="false">AT9*AT$44</f>
        <v>0</v>
      </c>
      <c r="AU53" s="17" t="n">
        <f aca="false">AU9*AU$44</f>
        <v>0</v>
      </c>
      <c r="AV53" s="17" t="n">
        <f aca="false">AV9*AV$44</f>
        <v>0</v>
      </c>
      <c r="AW53" s="17" t="n">
        <f aca="false">SUM(B53:AV53)</f>
        <v>77838.24</v>
      </c>
    </row>
    <row r="54" customFormat="false" ht="12.8" hidden="false" customHeight="false" outlineLevel="0" collapsed="false">
      <c r="A54" s="0" t="s">
        <v>261</v>
      </c>
      <c r="B54" s="17" t="n">
        <f aca="false">B10*B$44</f>
        <v>0</v>
      </c>
      <c r="C54" s="17" t="n">
        <f aca="false">C10*C$44</f>
        <v>800</v>
      </c>
      <c r="D54" s="17" t="n">
        <f aca="false">D10*D$44</f>
        <v>500</v>
      </c>
      <c r="E54" s="17" t="n">
        <f aca="false">E10*E$44</f>
        <v>539.92</v>
      </c>
      <c r="F54" s="17" t="n">
        <f aca="false">F10*F$44</f>
        <v>0</v>
      </c>
      <c r="G54" s="17" t="n">
        <f aca="false">G10*G$44</f>
        <v>0</v>
      </c>
      <c r="H54" s="17" t="n">
        <f aca="false">H10*H$44</f>
        <v>0</v>
      </c>
      <c r="I54" s="17" t="n">
        <f aca="false">I10*I$44</f>
        <v>0</v>
      </c>
      <c r="J54" s="17" t="n">
        <f aca="false">J10*J$44</f>
        <v>0</v>
      </c>
      <c r="K54" s="17" t="n">
        <f aca="false">K10*K$44</f>
        <v>992.45</v>
      </c>
      <c r="L54" s="17" t="n">
        <f aca="false">L10*L$44</f>
        <v>0</v>
      </c>
      <c r="M54" s="17" t="n">
        <f aca="false">M10*M$44</f>
        <v>0</v>
      </c>
      <c r="N54" s="17" t="n">
        <f aca="false">N10*N$44</f>
        <v>0</v>
      </c>
      <c r="O54" s="17" t="n">
        <f aca="false">O10*O$44</f>
        <v>0</v>
      </c>
      <c r="P54" s="17" t="n">
        <f aca="false">P10*P$44</f>
        <v>1500</v>
      </c>
      <c r="Q54" s="17" t="n">
        <f aca="false">Q10*Q$44</f>
        <v>0</v>
      </c>
      <c r="R54" s="17" t="n">
        <f aca="false">R10*R$44</f>
        <v>0</v>
      </c>
      <c r="S54" s="17" t="n">
        <f aca="false">S10*S$44</f>
        <v>0</v>
      </c>
      <c r="T54" s="17" t="n">
        <f aca="false">T10*T$44</f>
        <v>0</v>
      </c>
      <c r="U54" s="17" t="n">
        <f aca="false">U10*U$44</f>
        <v>1103.64</v>
      </c>
      <c r="V54" s="17" t="n">
        <f aca="false">V10*V$44</f>
        <v>24000</v>
      </c>
      <c r="W54" s="17" t="n">
        <f aca="false">W10*W$44</f>
        <v>0</v>
      </c>
      <c r="X54" s="17" t="n">
        <f aca="false">X10*X$44</f>
        <v>0</v>
      </c>
      <c r="Y54" s="17" t="n">
        <f aca="false">Y10*Y$44</f>
        <v>0</v>
      </c>
      <c r="Z54" s="17" t="n">
        <f aca="false">Z10*Z$44</f>
        <v>0</v>
      </c>
      <c r="AA54" s="17" t="n">
        <f aca="false">AA10*AA$44</f>
        <v>800</v>
      </c>
      <c r="AB54" s="17" t="n">
        <f aca="false">AB10*AB$44</f>
        <v>0</v>
      </c>
      <c r="AC54" s="17" t="n">
        <f aca="false">AC10*AC$44</f>
        <v>0</v>
      </c>
      <c r="AD54" s="17" t="n">
        <f aca="false">AD10*AD$44</f>
        <v>0</v>
      </c>
      <c r="AE54" s="17" t="n">
        <f aca="false">AE10*AE$44</f>
        <v>0</v>
      </c>
      <c r="AF54" s="17" t="n">
        <f aca="false">AF10*AF$44</f>
        <v>0</v>
      </c>
      <c r="AG54" s="17" t="n">
        <f aca="false">AG10*AG$44</f>
        <v>0</v>
      </c>
      <c r="AH54" s="17" t="n">
        <f aca="false">AH10*AH$44</f>
        <v>0</v>
      </c>
      <c r="AI54" s="17" t="n">
        <f aca="false">AI10*AI$44</f>
        <v>0</v>
      </c>
      <c r="AJ54" s="17" t="n">
        <f aca="false">AJ10*AJ$44</f>
        <v>0</v>
      </c>
      <c r="AK54" s="17" t="n">
        <f aca="false">AK10*AK$44</f>
        <v>0</v>
      </c>
      <c r="AL54" s="17" t="n">
        <f aca="false">AL10*AL$44</f>
        <v>0</v>
      </c>
      <c r="AM54" s="17" t="n">
        <f aca="false">AM10*AM$44</f>
        <v>0</v>
      </c>
      <c r="AN54" s="17" t="n">
        <f aca="false">AN10*AN$44</f>
        <v>1500</v>
      </c>
      <c r="AO54" s="17" t="n">
        <f aca="false">AO10*AO$44</f>
        <v>600</v>
      </c>
      <c r="AP54" s="17" t="n">
        <f aca="false">AP10*AP$44</f>
        <v>0</v>
      </c>
      <c r="AQ54" s="17" t="n">
        <f aca="false">AQ10*AQ$44</f>
        <v>0</v>
      </c>
      <c r="AR54" s="17" t="n">
        <f aca="false">AR10*AR$44</f>
        <v>0</v>
      </c>
      <c r="AS54" s="17" t="n">
        <f aca="false">AS10*AS$44</f>
        <v>0</v>
      </c>
      <c r="AT54" s="17" t="n">
        <f aca="false">AT10*AT$44</f>
        <v>0</v>
      </c>
      <c r="AU54" s="17" t="n">
        <f aca="false">AU10*AU$44</f>
        <v>0</v>
      </c>
      <c r="AV54" s="17" t="n">
        <f aca="false">AV10*AV$44</f>
        <v>0</v>
      </c>
      <c r="AW54" s="17" t="n">
        <f aca="false">SUM(B54:AV54)</f>
        <v>32336.01</v>
      </c>
    </row>
    <row r="55" customFormat="false" ht="12.8" hidden="false" customHeight="false" outlineLevel="0" collapsed="false">
      <c r="A55" s="0" t="s">
        <v>561</v>
      </c>
      <c r="B55" s="17" t="n">
        <f aca="false">B11*B$44</f>
        <v>0</v>
      </c>
      <c r="C55" s="17" t="n">
        <f aca="false">C11*C$44</f>
        <v>0</v>
      </c>
      <c r="D55" s="17" t="n">
        <f aca="false">D11*D$44</f>
        <v>0</v>
      </c>
      <c r="E55" s="17" t="n">
        <f aca="false">E11*E$44</f>
        <v>0</v>
      </c>
      <c r="F55" s="17" t="n">
        <f aca="false">F11*F$44</f>
        <v>0</v>
      </c>
      <c r="G55" s="17" t="n">
        <f aca="false">G11*G$44</f>
        <v>0</v>
      </c>
      <c r="H55" s="17" t="n">
        <f aca="false">H11*H$44</f>
        <v>0</v>
      </c>
      <c r="I55" s="17" t="n">
        <f aca="false">I11*I$44</f>
        <v>0</v>
      </c>
      <c r="J55" s="17" t="n">
        <f aca="false">J11*J$44</f>
        <v>0</v>
      </c>
      <c r="K55" s="17" t="n">
        <f aca="false">K11*K$44</f>
        <v>0</v>
      </c>
      <c r="L55" s="17" t="n">
        <f aca="false">L11*L$44</f>
        <v>0</v>
      </c>
      <c r="M55" s="17" t="n">
        <f aca="false">M11*M$44</f>
        <v>0</v>
      </c>
      <c r="N55" s="17" t="n">
        <f aca="false">N11*N$44</f>
        <v>0</v>
      </c>
      <c r="O55" s="17" t="n">
        <f aca="false">O11*O$44</f>
        <v>0</v>
      </c>
      <c r="P55" s="17" t="n">
        <f aca="false">P11*P$44</f>
        <v>0</v>
      </c>
      <c r="Q55" s="17" t="n">
        <f aca="false">Q11*Q$44</f>
        <v>0</v>
      </c>
      <c r="R55" s="17" t="n">
        <f aca="false">R11*R$44</f>
        <v>0</v>
      </c>
      <c r="S55" s="17" t="n">
        <f aca="false">S11*S$44</f>
        <v>0</v>
      </c>
      <c r="T55" s="17" t="n">
        <f aca="false">T11*T$44</f>
        <v>0</v>
      </c>
      <c r="U55" s="17" t="n">
        <f aca="false">U11*U$44</f>
        <v>0</v>
      </c>
      <c r="V55" s="17" t="n">
        <f aca="false">V11*V$44</f>
        <v>5600</v>
      </c>
      <c r="W55" s="17" t="n">
        <f aca="false">W11*W$44</f>
        <v>0</v>
      </c>
      <c r="X55" s="17" t="n">
        <f aca="false">X11*X$44</f>
        <v>0</v>
      </c>
      <c r="Y55" s="17" t="n">
        <f aca="false">Y11*Y$44</f>
        <v>0</v>
      </c>
      <c r="Z55" s="17" t="n">
        <f aca="false">Z11*Z$44</f>
        <v>0</v>
      </c>
      <c r="AA55" s="17" t="n">
        <f aca="false">AA11*AA$44</f>
        <v>0</v>
      </c>
      <c r="AB55" s="17" t="n">
        <f aca="false">AB11*AB$44</f>
        <v>0</v>
      </c>
      <c r="AC55" s="17" t="n">
        <f aca="false">AC11*AC$44</f>
        <v>0</v>
      </c>
      <c r="AD55" s="17" t="n">
        <f aca="false">AD11*AD$44</f>
        <v>0</v>
      </c>
      <c r="AE55" s="17" t="n">
        <f aca="false">AE11*AE$44</f>
        <v>0</v>
      </c>
      <c r="AF55" s="17" t="n">
        <f aca="false">AF11*AF$44</f>
        <v>0</v>
      </c>
      <c r="AG55" s="17" t="n">
        <f aca="false">AG11*AG$44</f>
        <v>0</v>
      </c>
      <c r="AH55" s="17" t="n">
        <f aca="false">AH11*AH$44</f>
        <v>0</v>
      </c>
      <c r="AI55" s="17" t="n">
        <f aca="false">AI11*AI$44</f>
        <v>0</v>
      </c>
      <c r="AJ55" s="17" t="n">
        <f aca="false">AJ11*AJ$44</f>
        <v>0</v>
      </c>
      <c r="AK55" s="17" t="n">
        <f aca="false">AK11*AK$44</f>
        <v>0</v>
      </c>
      <c r="AL55" s="17" t="n">
        <f aca="false">AL11*AL$44</f>
        <v>0</v>
      </c>
      <c r="AM55" s="17" t="n">
        <f aca="false">AM11*AM$44</f>
        <v>0</v>
      </c>
      <c r="AN55" s="17" t="n">
        <f aca="false">AN11*AN$44</f>
        <v>0</v>
      </c>
      <c r="AO55" s="17" t="n">
        <f aca="false">AO11*AO$44</f>
        <v>0</v>
      </c>
      <c r="AP55" s="17" t="n">
        <f aca="false">AP11*AP$44</f>
        <v>0</v>
      </c>
      <c r="AQ55" s="17" t="n">
        <f aca="false">AQ11*AQ$44</f>
        <v>0</v>
      </c>
      <c r="AR55" s="17" t="n">
        <f aca="false">AR11*AR$44</f>
        <v>0</v>
      </c>
      <c r="AS55" s="17" t="n">
        <f aca="false">AS11*AS$44</f>
        <v>0</v>
      </c>
      <c r="AT55" s="17" t="n">
        <f aca="false">AT11*AT$44</f>
        <v>0</v>
      </c>
      <c r="AU55" s="17" t="n">
        <f aca="false">AU11*AU$44</f>
        <v>0</v>
      </c>
      <c r="AV55" s="17" t="n">
        <f aca="false">AV11*AV$44</f>
        <v>0</v>
      </c>
      <c r="AW55" s="17" t="n">
        <f aca="false">SUM(B55:AV55)</f>
        <v>5600</v>
      </c>
    </row>
    <row r="56" customFormat="false" ht="12.8" hidden="false" customHeight="false" outlineLevel="0" collapsed="false">
      <c r="A56" s="0" t="s">
        <v>273</v>
      </c>
      <c r="B56" s="17" t="n">
        <f aca="false">B12*B$44</f>
        <v>3283.4</v>
      </c>
      <c r="C56" s="17" t="n">
        <f aca="false">C12*C$44</f>
        <v>2400</v>
      </c>
      <c r="D56" s="17" t="n">
        <f aca="false">D12*D$44</f>
        <v>0</v>
      </c>
      <c r="E56" s="17" t="n">
        <f aca="false">E12*E$44</f>
        <v>0</v>
      </c>
      <c r="F56" s="17" t="n">
        <f aca="false">F12*F$44</f>
        <v>0</v>
      </c>
      <c r="G56" s="17" t="n">
        <f aca="false">G12*G$44</f>
        <v>0</v>
      </c>
      <c r="H56" s="17" t="n">
        <f aca="false">H12*H$44</f>
        <v>0</v>
      </c>
      <c r="I56" s="17" t="n">
        <f aca="false">I12*I$44</f>
        <v>0</v>
      </c>
      <c r="J56" s="17" t="n">
        <f aca="false">J12*J$44</f>
        <v>0</v>
      </c>
      <c r="K56" s="17" t="n">
        <f aca="false">K12*K$44</f>
        <v>0</v>
      </c>
      <c r="L56" s="17" t="n">
        <f aca="false">L12*L$44</f>
        <v>0</v>
      </c>
      <c r="M56" s="17" t="n">
        <f aca="false">M12*M$44</f>
        <v>0</v>
      </c>
      <c r="N56" s="17" t="n">
        <f aca="false">N12*N$44</f>
        <v>0</v>
      </c>
      <c r="O56" s="17" t="n">
        <f aca="false">O12*O$44</f>
        <v>14400</v>
      </c>
      <c r="P56" s="17" t="n">
        <f aca="false">P12*P$44</f>
        <v>7000</v>
      </c>
      <c r="Q56" s="17" t="n">
        <f aca="false">Q12*Q$44</f>
        <v>0</v>
      </c>
      <c r="R56" s="17" t="n">
        <f aca="false">R12*R$44</f>
        <v>0</v>
      </c>
      <c r="S56" s="17" t="n">
        <f aca="false">S12*S$44</f>
        <v>0</v>
      </c>
      <c r="T56" s="17" t="n">
        <f aca="false">T12*T$44</f>
        <v>0</v>
      </c>
      <c r="U56" s="17" t="n">
        <f aca="false">U12*U$44</f>
        <v>0</v>
      </c>
      <c r="V56" s="17" t="n">
        <f aca="false">V12*V$44</f>
        <v>4000</v>
      </c>
      <c r="W56" s="17" t="n">
        <f aca="false">W12*W$44</f>
        <v>0</v>
      </c>
      <c r="X56" s="17" t="n">
        <f aca="false">X12*X$44</f>
        <v>0</v>
      </c>
      <c r="Y56" s="17" t="n">
        <f aca="false">Y12*Y$44</f>
        <v>0</v>
      </c>
      <c r="Z56" s="17" t="n">
        <f aca="false">Z12*Z$44</f>
        <v>0</v>
      </c>
      <c r="AA56" s="17" t="n">
        <f aca="false">AA12*AA$44</f>
        <v>0</v>
      </c>
      <c r="AB56" s="17" t="n">
        <f aca="false">AB12*AB$44</f>
        <v>0</v>
      </c>
      <c r="AC56" s="17" t="n">
        <f aca="false">AC12*AC$44</f>
        <v>0</v>
      </c>
      <c r="AD56" s="17" t="n">
        <f aca="false">AD12*AD$44</f>
        <v>0</v>
      </c>
      <c r="AE56" s="17" t="n">
        <f aca="false">AE12*AE$44</f>
        <v>0</v>
      </c>
      <c r="AF56" s="17" t="n">
        <f aca="false">AF12*AF$44</f>
        <v>0</v>
      </c>
      <c r="AG56" s="17" t="n">
        <f aca="false">AG12*AG$44</f>
        <v>0</v>
      </c>
      <c r="AH56" s="17" t="n">
        <f aca="false">AH12*AH$44</f>
        <v>0</v>
      </c>
      <c r="AI56" s="17" t="n">
        <f aca="false">AI12*AI$44</f>
        <v>2294.32</v>
      </c>
      <c r="AJ56" s="17" t="n">
        <f aca="false">AJ12*AJ$44</f>
        <v>0</v>
      </c>
      <c r="AK56" s="17" t="n">
        <f aca="false">AK12*AK$44</f>
        <v>0</v>
      </c>
      <c r="AL56" s="17" t="n">
        <f aca="false">AL12*AL$44</f>
        <v>0</v>
      </c>
      <c r="AM56" s="17" t="n">
        <f aca="false">AM12*AM$44</f>
        <v>0</v>
      </c>
      <c r="AN56" s="17" t="n">
        <f aca="false">AN12*AN$44</f>
        <v>500</v>
      </c>
      <c r="AO56" s="17" t="n">
        <f aca="false">AO12*AO$44</f>
        <v>0</v>
      </c>
      <c r="AP56" s="17" t="n">
        <f aca="false">AP12*AP$44</f>
        <v>0</v>
      </c>
      <c r="AQ56" s="17" t="n">
        <f aca="false">AQ12*AQ$44</f>
        <v>0</v>
      </c>
      <c r="AR56" s="17" t="n">
        <f aca="false">AR12*AR$44</f>
        <v>0</v>
      </c>
      <c r="AS56" s="17" t="n">
        <f aca="false">AS12*AS$44</f>
        <v>0</v>
      </c>
      <c r="AT56" s="17" t="n">
        <f aca="false">AT12*AT$44</f>
        <v>0</v>
      </c>
      <c r="AU56" s="17" t="n">
        <f aca="false">AU12*AU$44</f>
        <v>0</v>
      </c>
      <c r="AV56" s="17" t="n">
        <f aca="false">AV12*AV$44</f>
        <v>0</v>
      </c>
      <c r="AW56" s="17" t="n">
        <f aca="false">SUM(B56:AV56)</f>
        <v>33877.72</v>
      </c>
    </row>
    <row r="57" customFormat="false" ht="12.8" hidden="false" customHeight="false" outlineLevel="0" collapsed="false">
      <c r="A57" s="0" t="s">
        <v>282</v>
      </c>
      <c r="B57" s="17" t="n">
        <f aca="false">B13*B$44</f>
        <v>0</v>
      </c>
      <c r="C57" s="17" t="n">
        <f aca="false">C13*C$44</f>
        <v>1200</v>
      </c>
      <c r="D57" s="17" t="n">
        <f aca="false">D13*D$44</f>
        <v>0</v>
      </c>
      <c r="E57" s="17" t="n">
        <f aca="false">E13*E$44</f>
        <v>0</v>
      </c>
      <c r="F57" s="17" t="n">
        <f aca="false">F13*F$44</f>
        <v>0</v>
      </c>
      <c r="G57" s="17" t="n">
        <f aca="false">G13*G$44</f>
        <v>0</v>
      </c>
      <c r="H57" s="17" t="n">
        <f aca="false">H13*H$44</f>
        <v>0</v>
      </c>
      <c r="I57" s="17" t="n">
        <f aca="false">I13*I$44</f>
        <v>0</v>
      </c>
      <c r="J57" s="17" t="n">
        <f aca="false">J13*J$44</f>
        <v>0</v>
      </c>
      <c r="K57" s="17" t="n">
        <f aca="false">K13*K$44</f>
        <v>0</v>
      </c>
      <c r="L57" s="17" t="n">
        <f aca="false">L13*L$44</f>
        <v>996.34</v>
      </c>
      <c r="M57" s="17" t="n">
        <f aca="false">M13*M$44</f>
        <v>0</v>
      </c>
      <c r="N57" s="17" t="n">
        <f aca="false">N13*N$44</f>
        <v>0</v>
      </c>
      <c r="O57" s="17" t="n">
        <f aca="false">O13*O$44</f>
        <v>400</v>
      </c>
      <c r="P57" s="17" t="n">
        <f aca="false">P13*P$44</f>
        <v>2500</v>
      </c>
      <c r="Q57" s="17" t="n">
        <f aca="false">Q13*Q$44</f>
        <v>0</v>
      </c>
      <c r="R57" s="17" t="n">
        <f aca="false">R13*R$44</f>
        <v>0</v>
      </c>
      <c r="S57" s="17" t="n">
        <f aca="false">S13*S$44</f>
        <v>800</v>
      </c>
      <c r="T57" s="17" t="n">
        <f aca="false">T13*T$44</f>
        <v>0</v>
      </c>
      <c r="U57" s="17" t="n">
        <f aca="false">U13*U$44</f>
        <v>1103.64</v>
      </c>
      <c r="V57" s="17" t="n">
        <f aca="false">V13*V$44</f>
        <v>0</v>
      </c>
      <c r="W57" s="17" t="n">
        <f aca="false">W13*W$44</f>
        <v>0</v>
      </c>
      <c r="X57" s="17" t="n">
        <f aca="false">X13*X$44</f>
        <v>900</v>
      </c>
      <c r="Y57" s="17" t="n">
        <f aca="false">Y13*Y$44</f>
        <v>0</v>
      </c>
      <c r="Z57" s="17" t="n">
        <f aca="false">Z13*Z$44</f>
        <v>0</v>
      </c>
      <c r="AA57" s="17" t="n">
        <f aca="false">AA13*AA$44</f>
        <v>0</v>
      </c>
      <c r="AB57" s="17" t="n">
        <f aca="false">AB13*AB$44</f>
        <v>0</v>
      </c>
      <c r="AC57" s="17" t="n">
        <f aca="false">AC13*AC$44</f>
        <v>0</v>
      </c>
      <c r="AD57" s="17" t="n">
        <f aca="false">AD13*AD$44</f>
        <v>0</v>
      </c>
      <c r="AE57" s="17" t="n">
        <f aca="false">AE13*AE$44</f>
        <v>0</v>
      </c>
      <c r="AF57" s="17" t="n">
        <f aca="false">AF13*AF$44</f>
        <v>0</v>
      </c>
      <c r="AG57" s="17" t="n">
        <f aca="false">AG13*AG$44</f>
        <v>0</v>
      </c>
      <c r="AH57" s="17" t="n">
        <f aca="false">AH13*AH$44</f>
        <v>0</v>
      </c>
      <c r="AI57" s="17" t="n">
        <f aca="false">AI13*AI$44</f>
        <v>0</v>
      </c>
      <c r="AJ57" s="17" t="n">
        <f aca="false">AJ13*AJ$44</f>
        <v>0</v>
      </c>
      <c r="AK57" s="17" t="n">
        <f aca="false">AK13*AK$44</f>
        <v>0</v>
      </c>
      <c r="AL57" s="17" t="n">
        <f aca="false">AL13*AL$44</f>
        <v>0</v>
      </c>
      <c r="AM57" s="17" t="n">
        <f aca="false">AM13*AM$44</f>
        <v>0</v>
      </c>
      <c r="AN57" s="17" t="n">
        <f aca="false">AN13*AN$44</f>
        <v>0</v>
      </c>
      <c r="AO57" s="17" t="n">
        <f aca="false">AO13*AO$44</f>
        <v>600</v>
      </c>
      <c r="AP57" s="17" t="n">
        <f aca="false">AP13*AP$44</f>
        <v>0</v>
      </c>
      <c r="AQ57" s="17" t="n">
        <f aca="false">AQ13*AQ$44</f>
        <v>0</v>
      </c>
      <c r="AR57" s="17" t="n">
        <f aca="false">AR13*AR$44</f>
        <v>0</v>
      </c>
      <c r="AS57" s="17" t="n">
        <f aca="false">AS13*AS$44</f>
        <v>0</v>
      </c>
      <c r="AT57" s="17" t="n">
        <f aca="false">AT13*AT$44</f>
        <v>0</v>
      </c>
      <c r="AU57" s="17" t="n">
        <f aca="false">AU13*AU$44</f>
        <v>692.19</v>
      </c>
      <c r="AV57" s="17" t="n">
        <f aca="false">AV13*AV$44</f>
        <v>0</v>
      </c>
      <c r="AW57" s="17" t="n">
        <f aca="false">SUM(B57:AV57)</f>
        <v>9192.17</v>
      </c>
    </row>
    <row r="58" customFormat="false" ht="12.8" hidden="false" customHeight="false" outlineLevel="0" collapsed="false">
      <c r="A58" s="0" t="s">
        <v>285</v>
      </c>
      <c r="B58" s="17" t="n">
        <f aca="false">B14*B$44</f>
        <v>656.68</v>
      </c>
      <c r="C58" s="17" t="n">
        <f aca="false">C14*C$44</f>
        <v>400</v>
      </c>
      <c r="D58" s="17" t="n">
        <f aca="false">D14*D$44</f>
        <v>500</v>
      </c>
      <c r="E58" s="17" t="n">
        <f aca="false">E14*E$44</f>
        <v>0</v>
      </c>
      <c r="F58" s="17" t="n">
        <f aca="false">F14*F$44</f>
        <v>0</v>
      </c>
      <c r="G58" s="17" t="n">
        <f aca="false">G14*G$44</f>
        <v>0</v>
      </c>
      <c r="H58" s="17" t="n">
        <f aca="false">H14*H$44</f>
        <v>0</v>
      </c>
      <c r="I58" s="17" t="n">
        <f aca="false">I14*I$44</f>
        <v>0</v>
      </c>
      <c r="J58" s="17" t="n">
        <f aca="false">J14*J$44</f>
        <v>0</v>
      </c>
      <c r="K58" s="17" t="n">
        <f aca="false">K14*K$44</f>
        <v>0</v>
      </c>
      <c r="L58" s="17" t="n">
        <f aca="false">L14*L$44</f>
        <v>0</v>
      </c>
      <c r="M58" s="17" t="n">
        <f aca="false">M14*M$44</f>
        <v>0</v>
      </c>
      <c r="N58" s="17" t="n">
        <f aca="false">N14*N$44</f>
        <v>0</v>
      </c>
      <c r="O58" s="17" t="n">
        <f aca="false">O14*O$44</f>
        <v>0</v>
      </c>
      <c r="P58" s="17" t="n">
        <f aca="false">P14*P$44</f>
        <v>0</v>
      </c>
      <c r="Q58" s="17" t="n">
        <f aca="false">Q14*Q$44</f>
        <v>0</v>
      </c>
      <c r="R58" s="17" t="n">
        <f aca="false">R14*R$44</f>
        <v>0</v>
      </c>
      <c r="S58" s="17" t="n">
        <f aca="false">S14*S$44</f>
        <v>0</v>
      </c>
      <c r="T58" s="17" t="n">
        <f aca="false">T14*T$44</f>
        <v>0</v>
      </c>
      <c r="U58" s="17" t="n">
        <f aca="false">U14*U$44</f>
        <v>0</v>
      </c>
      <c r="V58" s="17" t="n">
        <f aca="false">V14*V$44</f>
        <v>2400</v>
      </c>
      <c r="W58" s="17" t="n">
        <f aca="false">W14*W$44</f>
        <v>0</v>
      </c>
      <c r="X58" s="17" t="n">
        <f aca="false">X14*X$44</f>
        <v>0</v>
      </c>
      <c r="Y58" s="17" t="n">
        <f aca="false">Y14*Y$44</f>
        <v>0</v>
      </c>
      <c r="Z58" s="17" t="n">
        <f aca="false">Z14*Z$44</f>
        <v>0</v>
      </c>
      <c r="AA58" s="17" t="n">
        <f aca="false">AA14*AA$44</f>
        <v>800</v>
      </c>
      <c r="AB58" s="17" t="n">
        <f aca="false">AB14*AB$44</f>
        <v>0</v>
      </c>
      <c r="AC58" s="17" t="n">
        <f aca="false">AC14*AC$44</f>
        <v>0</v>
      </c>
      <c r="AD58" s="17" t="n">
        <f aca="false">AD14*AD$44</f>
        <v>0</v>
      </c>
      <c r="AE58" s="17" t="n">
        <f aca="false">AE14*AE$44</f>
        <v>0</v>
      </c>
      <c r="AF58" s="17" t="n">
        <f aca="false">AF14*AF$44</f>
        <v>0</v>
      </c>
      <c r="AG58" s="17" t="n">
        <f aca="false">AG14*AG$44</f>
        <v>0</v>
      </c>
      <c r="AH58" s="17" t="n">
        <f aca="false">AH14*AH$44</f>
        <v>0</v>
      </c>
      <c r="AI58" s="17" t="n">
        <f aca="false">AI14*AI$44</f>
        <v>0</v>
      </c>
      <c r="AJ58" s="17" t="n">
        <f aca="false">AJ14*AJ$44</f>
        <v>0</v>
      </c>
      <c r="AK58" s="17" t="n">
        <f aca="false">AK14*AK$44</f>
        <v>500</v>
      </c>
      <c r="AL58" s="17" t="n">
        <f aca="false">AL14*AL$44</f>
        <v>0</v>
      </c>
      <c r="AM58" s="17" t="n">
        <f aca="false">AM14*AM$44</f>
        <v>0</v>
      </c>
      <c r="AN58" s="17" t="n">
        <f aca="false">AN14*AN$44</f>
        <v>500</v>
      </c>
      <c r="AO58" s="17" t="n">
        <f aca="false">AO14*AO$44</f>
        <v>0</v>
      </c>
      <c r="AP58" s="17" t="n">
        <f aca="false">AP14*AP$44</f>
        <v>0</v>
      </c>
      <c r="AQ58" s="17" t="n">
        <f aca="false">AQ14*AQ$44</f>
        <v>0</v>
      </c>
      <c r="AR58" s="17" t="n">
        <f aca="false">AR14*AR$44</f>
        <v>0</v>
      </c>
      <c r="AS58" s="17" t="n">
        <f aca="false">AS14*AS$44</f>
        <v>0</v>
      </c>
      <c r="AT58" s="17" t="n">
        <f aca="false">AT14*AT$44</f>
        <v>0</v>
      </c>
      <c r="AU58" s="17" t="n">
        <f aca="false">AU14*AU$44</f>
        <v>0</v>
      </c>
      <c r="AV58" s="17" t="n">
        <f aca="false">AV14*AV$44</f>
        <v>0</v>
      </c>
      <c r="AW58" s="17" t="n">
        <f aca="false">SUM(B58:AV58)</f>
        <v>5756.68</v>
      </c>
    </row>
    <row r="59" customFormat="false" ht="12.8" hidden="false" customHeight="false" outlineLevel="0" collapsed="false">
      <c r="A59" s="0" t="s">
        <v>288</v>
      </c>
      <c r="B59" s="17" t="n">
        <f aca="false">B15*B$44</f>
        <v>0</v>
      </c>
      <c r="C59" s="17" t="n">
        <f aca="false">C15*C$44</f>
        <v>400</v>
      </c>
      <c r="D59" s="17" t="n">
        <f aca="false">D15*D$44</f>
        <v>0</v>
      </c>
      <c r="E59" s="17" t="n">
        <f aca="false">E15*E$44</f>
        <v>0</v>
      </c>
      <c r="F59" s="17" t="n">
        <f aca="false">F15*F$44</f>
        <v>0</v>
      </c>
      <c r="G59" s="17" t="n">
        <f aca="false">G15*G$44</f>
        <v>0</v>
      </c>
      <c r="H59" s="17" t="n">
        <f aca="false">H15*H$44</f>
        <v>0</v>
      </c>
      <c r="I59" s="17" t="n">
        <f aca="false">I15*I$44</f>
        <v>0</v>
      </c>
      <c r="J59" s="17" t="n">
        <f aca="false">J15*J$44</f>
        <v>0</v>
      </c>
      <c r="K59" s="17" t="n">
        <f aca="false">K15*K$44</f>
        <v>0</v>
      </c>
      <c r="L59" s="17" t="n">
        <f aca="false">L15*L$44</f>
        <v>0</v>
      </c>
      <c r="M59" s="17" t="n">
        <f aca="false">M15*M$44</f>
        <v>0</v>
      </c>
      <c r="N59" s="17" t="n">
        <f aca="false">N15*N$44</f>
        <v>0</v>
      </c>
      <c r="O59" s="17" t="n">
        <f aca="false">O15*O$44</f>
        <v>0</v>
      </c>
      <c r="P59" s="17" t="n">
        <f aca="false">P15*P$44</f>
        <v>500</v>
      </c>
      <c r="Q59" s="17" t="n">
        <f aca="false">Q15*Q$44</f>
        <v>0</v>
      </c>
      <c r="R59" s="17" t="n">
        <f aca="false">R15*R$44</f>
        <v>0</v>
      </c>
      <c r="S59" s="17" t="n">
        <f aca="false">S15*S$44</f>
        <v>0</v>
      </c>
      <c r="T59" s="17" t="n">
        <f aca="false">T15*T$44</f>
        <v>0</v>
      </c>
      <c r="U59" s="17" t="n">
        <f aca="false">U15*U$44</f>
        <v>5518.2</v>
      </c>
      <c r="V59" s="17" t="n">
        <f aca="false">V15*V$44</f>
        <v>20000</v>
      </c>
      <c r="W59" s="17" t="n">
        <f aca="false">W15*W$44</f>
        <v>0</v>
      </c>
      <c r="X59" s="17" t="n">
        <f aca="false">X15*X$44</f>
        <v>0</v>
      </c>
      <c r="Y59" s="17" t="n">
        <f aca="false">Y15*Y$44</f>
        <v>0</v>
      </c>
      <c r="Z59" s="17" t="n">
        <f aca="false">Z15*Z$44</f>
        <v>0</v>
      </c>
      <c r="AA59" s="17" t="n">
        <f aca="false">AA15*AA$44</f>
        <v>1200</v>
      </c>
      <c r="AB59" s="17" t="n">
        <f aca="false">AB15*AB$44</f>
        <v>0</v>
      </c>
      <c r="AC59" s="17" t="n">
        <f aca="false">AC15*AC$44</f>
        <v>0</v>
      </c>
      <c r="AD59" s="17" t="n">
        <f aca="false">AD15*AD$44</f>
        <v>1200</v>
      </c>
      <c r="AE59" s="17" t="n">
        <f aca="false">AE15*AE$44</f>
        <v>0</v>
      </c>
      <c r="AF59" s="17" t="n">
        <f aca="false">AF15*AF$44</f>
        <v>0</v>
      </c>
      <c r="AG59" s="17" t="n">
        <f aca="false">AG15*AG$44</f>
        <v>0</v>
      </c>
      <c r="AH59" s="17" t="n">
        <f aca="false">AH15*AH$44</f>
        <v>0</v>
      </c>
      <c r="AI59" s="17" t="n">
        <f aca="false">AI15*AI$44</f>
        <v>0</v>
      </c>
      <c r="AJ59" s="17" t="n">
        <f aca="false">AJ15*AJ$44</f>
        <v>0</v>
      </c>
      <c r="AK59" s="17" t="n">
        <f aca="false">AK15*AK$44</f>
        <v>0</v>
      </c>
      <c r="AL59" s="17" t="n">
        <f aca="false">AL15*AL$44</f>
        <v>2400</v>
      </c>
      <c r="AM59" s="17" t="n">
        <f aca="false">AM15*AM$44</f>
        <v>0</v>
      </c>
      <c r="AN59" s="17" t="n">
        <f aca="false">AN15*AN$44</f>
        <v>0</v>
      </c>
      <c r="AO59" s="17" t="n">
        <f aca="false">AO15*AO$44</f>
        <v>0</v>
      </c>
      <c r="AP59" s="17" t="n">
        <f aca="false">AP15*AP$44</f>
        <v>0</v>
      </c>
      <c r="AQ59" s="17" t="n">
        <f aca="false">AQ15*AQ$44</f>
        <v>0</v>
      </c>
      <c r="AR59" s="17" t="n">
        <f aca="false">AR15*AR$44</f>
        <v>0</v>
      </c>
      <c r="AS59" s="17" t="n">
        <f aca="false">AS15*AS$44</f>
        <v>0</v>
      </c>
      <c r="AT59" s="17" t="n">
        <f aca="false">AT15*AT$44</f>
        <v>0</v>
      </c>
      <c r="AU59" s="17" t="n">
        <f aca="false">AU15*AU$44</f>
        <v>0</v>
      </c>
      <c r="AV59" s="17" t="n">
        <f aca="false">AV15*AV$44</f>
        <v>0</v>
      </c>
      <c r="AW59" s="17" t="n">
        <f aca="false">SUM(B59:AV59)</f>
        <v>31218.2</v>
      </c>
    </row>
    <row r="60" customFormat="false" ht="12.8" hidden="false" customHeight="false" outlineLevel="0" collapsed="false">
      <c r="A60" s="0" t="s">
        <v>291</v>
      </c>
      <c r="B60" s="17" t="n">
        <f aca="false">B16*B$44</f>
        <v>656.68</v>
      </c>
      <c r="C60" s="17" t="n">
        <f aca="false">C16*C$44</f>
        <v>4800</v>
      </c>
      <c r="D60" s="17" t="n">
        <f aca="false">D16*D$44</f>
        <v>1500</v>
      </c>
      <c r="E60" s="17" t="n">
        <f aca="false">E16*E$44</f>
        <v>0</v>
      </c>
      <c r="F60" s="17" t="n">
        <f aca="false">F16*F$44</f>
        <v>610.06</v>
      </c>
      <c r="G60" s="17" t="n">
        <f aca="false">G16*G$44</f>
        <v>0</v>
      </c>
      <c r="H60" s="17" t="n">
        <f aca="false">H16*H$44</f>
        <v>0</v>
      </c>
      <c r="I60" s="17" t="n">
        <f aca="false">I16*I$44</f>
        <v>0</v>
      </c>
      <c r="J60" s="17" t="n">
        <f aca="false">J16*J$44</f>
        <v>0</v>
      </c>
      <c r="K60" s="17" t="n">
        <f aca="false">K16*K$44</f>
        <v>2977.35</v>
      </c>
      <c r="L60" s="17" t="n">
        <f aca="false">L16*L$44</f>
        <v>0</v>
      </c>
      <c r="M60" s="17" t="n">
        <f aca="false">M16*M$44</f>
        <v>0</v>
      </c>
      <c r="N60" s="17" t="n">
        <f aca="false">N16*N$44</f>
        <v>0</v>
      </c>
      <c r="O60" s="17" t="n">
        <f aca="false">O16*O$44</f>
        <v>0</v>
      </c>
      <c r="P60" s="17" t="n">
        <f aca="false">P16*P$44</f>
        <v>3000</v>
      </c>
      <c r="Q60" s="17" t="n">
        <f aca="false">Q16*Q$44</f>
        <v>1019.72</v>
      </c>
      <c r="R60" s="17" t="n">
        <f aca="false">R16*R$44</f>
        <v>781.93</v>
      </c>
      <c r="S60" s="17" t="n">
        <f aca="false">S16*S$44</f>
        <v>0</v>
      </c>
      <c r="T60" s="17" t="n">
        <f aca="false">T16*T$44</f>
        <v>907.93</v>
      </c>
      <c r="U60" s="17" t="n">
        <f aca="false">U16*U$44</f>
        <v>0</v>
      </c>
      <c r="V60" s="17" t="n">
        <f aca="false">V16*V$44</f>
        <v>8000</v>
      </c>
      <c r="W60" s="17" t="n">
        <f aca="false">W16*W$44</f>
        <v>0</v>
      </c>
      <c r="X60" s="17" t="n">
        <f aca="false">X16*X$44</f>
        <v>0</v>
      </c>
      <c r="Y60" s="17" t="n">
        <f aca="false">Y16*Y$44</f>
        <v>0</v>
      </c>
      <c r="Z60" s="17" t="n">
        <f aca="false">Z16*Z$44</f>
        <v>0</v>
      </c>
      <c r="AA60" s="17" t="n">
        <f aca="false">AA16*AA$44</f>
        <v>9200</v>
      </c>
      <c r="AB60" s="17" t="n">
        <f aca="false">AB16*AB$44</f>
        <v>0</v>
      </c>
      <c r="AC60" s="17" t="n">
        <f aca="false">AC16*AC$44</f>
        <v>0</v>
      </c>
      <c r="AD60" s="17" t="n">
        <f aca="false">AD16*AD$44</f>
        <v>600</v>
      </c>
      <c r="AE60" s="17" t="n">
        <f aca="false">AE16*AE$44</f>
        <v>0</v>
      </c>
      <c r="AF60" s="17" t="n">
        <f aca="false">AF16*AF$44</f>
        <v>0</v>
      </c>
      <c r="AG60" s="17" t="n">
        <f aca="false">AG16*AG$44</f>
        <v>1000</v>
      </c>
      <c r="AH60" s="17" t="n">
        <f aca="false">AH16*AH$44</f>
        <v>2660.74</v>
      </c>
      <c r="AI60" s="17" t="n">
        <f aca="false">AI16*AI$44</f>
        <v>0</v>
      </c>
      <c r="AJ60" s="17" t="n">
        <f aca="false">AJ16*AJ$44</f>
        <v>800</v>
      </c>
      <c r="AK60" s="17" t="n">
        <f aca="false">AK16*AK$44</f>
        <v>1500</v>
      </c>
      <c r="AL60" s="17" t="n">
        <f aca="false">AL16*AL$44</f>
        <v>0</v>
      </c>
      <c r="AM60" s="17" t="n">
        <f aca="false">AM16*AM$44</f>
        <v>800</v>
      </c>
      <c r="AN60" s="17" t="n">
        <f aca="false">AN16*AN$44</f>
        <v>0</v>
      </c>
      <c r="AO60" s="17" t="n">
        <f aca="false">AO16*AO$44</f>
        <v>0</v>
      </c>
      <c r="AP60" s="17" t="n">
        <f aca="false">AP16*AP$44</f>
        <v>0</v>
      </c>
      <c r="AQ60" s="17" t="n">
        <f aca="false">AQ16*AQ$44</f>
        <v>0</v>
      </c>
      <c r="AR60" s="17" t="n">
        <f aca="false">AR16*AR$44</f>
        <v>1097.07</v>
      </c>
      <c r="AS60" s="17" t="n">
        <f aca="false">AS16*AS$44</f>
        <v>1147.75</v>
      </c>
      <c r="AT60" s="17" t="n">
        <f aca="false">AT16*AT$44</f>
        <v>0</v>
      </c>
      <c r="AU60" s="17" t="n">
        <f aca="false">AU16*AU$44</f>
        <v>0</v>
      </c>
      <c r="AV60" s="17" t="n">
        <f aca="false">AV16*AV$44</f>
        <v>0</v>
      </c>
      <c r="AW60" s="17" t="n">
        <f aca="false">SUM(B60:AV60)</f>
        <v>43059.23</v>
      </c>
    </row>
    <row r="61" customFormat="false" ht="12.8" hidden="false" customHeight="false" outlineLevel="0" collapsed="false">
      <c r="A61" s="0" t="s">
        <v>294</v>
      </c>
      <c r="B61" s="17" t="n">
        <f aca="false">B17*B$44</f>
        <v>0</v>
      </c>
      <c r="C61" s="17" t="n">
        <f aca="false">C17*C$44</f>
        <v>400</v>
      </c>
      <c r="D61" s="17" t="n">
        <f aca="false">D17*D$44</f>
        <v>0</v>
      </c>
      <c r="E61" s="17" t="n">
        <f aca="false">E17*E$44</f>
        <v>0</v>
      </c>
      <c r="F61" s="17" t="n">
        <f aca="false">F17*F$44</f>
        <v>0</v>
      </c>
      <c r="G61" s="17" t="n">
        <f aca="false">G17*G$44</f>
        <v>0</v>
      </c>
      <c r="H61" s="17" t="n">
        <f aca="false">H17*H$44</f>
        <v>0</v>
      </c>
      <c r="I61" s="17" t="n">
        <f aca="false">I17*I$44</f>
        <v>0</v>
      </c>
      <c r="J61" s="17" t="n">
        <f aca="false">J17*J$44</f>
        <v>0</v>
      </c>
      <c r="K61" s="17" t="n">
        <f aca="false">K17*K$44</f>
        <v>992.45</v>
      </c>
      <c r="L61" s="17" t="n">
        <f aca="false">L17*L$44</f>
        <v>0</v>
      </c>
      <c r="M61" s="17" t="n">
        <f aca="false">M17*M$44</f>
        <v>0</v>
      </c>
      <c r="N61" s="17" t="n">
        <f aca="false">N17*N$44</f>
        <v>0</v>
      </c>
      <c r="O61" s="17" t="n">
        <f aca="false">O17*O$44</f>
        <v>0</v>
      </c>
      <c r="P61" s="17" t="n">
        <f aca="false">P17*P$44</f>
        <v>0</v>
      </c>
      <c r="Q61" s="17" t="n">
        <f aca="false">Q17*Q$44</f>
        <v>0</v>
      </c>
      <c r="R61" s="17" t="n">
        <f aca="false">R17*R$44</f>
        <v>0</v>
      </c>
      <c r="S61" s="17" t="n">
        <f aca="false">S17*S$44</f>
        <v>0</v>
      </c>
      <c r="T61" s="17" t="n">
        <f aca="false">T17*T$44</f>
        <v>0</v>
      </c>
      <c r="U61" s="17" t="n">
        <f aca="false">U17*U$44</f>
        <v>0</v>
      </c>
      <c r="V61" s="17" t="n">
        <f aca="false">V17*V$44</f>
        <v>1600</v>
      </c>
      <c r="W61" s="17" t="n">
        <f aca="false">W17*W$44</f>
        <v>0</v>
      </c>
      <c r="X61" s="17" t="n">
        <f aca="false">X17*X$44</f>
        <v>0</v>
      </c>
      <c r="Y61" s="17" t="n">
        <f aca="false">Y17*Y$44</f>
        <v>0</v>
      </c>
      <c r="Z61" s="17" t="n">
        <f aca="false">Z17*Z$44</f>
        <v>0</v>
      </c>
      <c r="AA61" s="17" t="n">
        <f aca="false">AA17*AA$44</f>
        <v>1200</v>
      </c>
      <c r="AB61" s="17" t="n">
        <f aca="false">AB17*AB$44</f>
        <v>0</v>
      </c>
      <c r="AC61" s="17" t="n">
        <f aca="false">AC17*AC$44</f>
        <v>0</v>
      </c>
      <c r="AD61" s="17" t="n">
        <f aca="false">AD17*AD$44</f>
        <v>0</v>
      </c>
      <c r="AE61" s="17" t="n">
        <f aca="false">AE17*AE$44</f>
        <v>0</v>
      </c>
      <c r="AF61" s="17" t="n">
        <f aca="false">AF17*AF$44</f>
        <v>0</v>
      </c>
      <c r="AG61" s="17" t="n">
        <f aca="false">AG17*AG$44</f>
        <v>0</v>
      </c>
      <c r="AH61" s="17" t="n">
        <f aca="false">AH17*AH$44</f>
        <v>0</v>
      </c>
      <c r="AI61" s="17" t="n">
        <f aca="false">AI17*AI$44</f>
        <v>0</v>
      </c>
      <c r="AJ61" s="17" t="n">
        <f aca="false">AJ17*AJ$44</f>
        <v>0</v>
      </c>
      <c r="AK61" s="17" t="n">
        <f aca="false">AK17*AK$44</f>
        <v>0</v>
      </c>
      <c r="AL61" s="17" t="n">
        <f aca="false">AL17*AL$44</f>
        <v>0</v>
      </c>
      <c r="AM61" s="17" t="n">
        <f aca="false">AM17*AM$44</f>
        <v>400</v>
      </c>
      <c r="AN61" s="17" t="n">
        <f aca="false">AN17*AN$44</f>
        <v>0</v>
      </c>
      <c r="AO61" s="17" t="n">
        <f aca="false">AO17*AO$44</f>
        <v>0</v>
      </c>
      <c r="AP61" s="17" t="n">
        <f aca="false">AP17*AP$44</f>
        <v>0</v>
      </c>
      <c r="AQ61" s="17" t="n">
        <f aca="false">AQ17*AQ$44</f>
        <v>0</v>
      </c>
      <c r="AR61" s="17" t="n">
        <f aca="false">AR17*AR$44</f>
        <v>0</v>
      </c>
      <c r="AS61" s="17" t="n">
        <f aca="false">AS17*AS$44</f>
        <v>0</v>
      </c>
      <c r="AT61" s="17" t="n">
        <f aca="false">AT17*AT$44</f>
        <v>0</v>
      </c>
      <c r="AU61" s="17" t="n">
        <f aca="false">AU17*AU$44</f>
        <v>0</v>
      </c>
      <c r="AV61" s="17" t="n">
        <f aca="false">AV17*AV$44</f>
        <v>0</v>
      </c>
      <c r="AW61" s="17" t="n">
        <f aca="false">SUM(B61:AV61)</f>
        <v>4592.45</v>
      </c>
      <c r="AMJ61" s="16"/>
    </row>
    <row r="62" customFormat="false" ht="12.8" hidden="false" customHeight="false" outlineLevel="0" collapsed="false">
      <c r="A62" s="0" t="s">
        <v>296</v>
      </c>
      <c r="B62" s="17" t="n">
        <f aca="false">B18*B$44</f>
        <v>0</v>
      </c>
      <c r="C62" s="17" t="n">
        <f aca="false">C18*C$44</f>
        <v>0</v>
      </c>
      <c r="D62" s="17" t="n">
        <f aca="false">D18*D$44</f>
        <v>0</v>
      </c>
      <c r="E62" s="17" t="n">
        <f aca="false">E18*E$44</f>
        <v>0</v>
      </c>
      <c r="F62" s="17" t="n">
        <f aca="false">F18*F$44</f>
        <v>0</v>
      </c>
      <c r="G62" s="17" t="n">
        <f aca="false">G18*G$44</f>
        <v>0</v>
      </c>
      <c r="H62" s="17" t="n">
        <f aca="false">H18*H$44</f>
        <v>650.09</v>
      </c>
      <c r="I62" s="17" t="n">
        <f aca="false">I18*I$44</f>
        <v>1600</v>
      </c>
      <c r="J62" s="17" t="n">
        <f aca="false">J18*J$44</f>
        <v>0</v>
      </c>
      <c r="K62" s="17" t="n">
        <f aca="false">K18*K$44</f>
        <v>0</v>
      </c>
      <c r="L62" s="17" t="n">
        <f aca="false">L18*L$44</f>
        <v>0</v>
      </c>
      <c r="M62" s="17" t="n">
        <f aca="false">M18*M$44</f>
        <v>0</v>
      </c>
      <c r="N62" s="17" t="n">
        <f aca="false">N18*N$44</f>
        <v>0</v>
      </c>
      <c r="O62" s="17" t="n">
        <f aca="false">O18*O$44</f>
        <v>0</v>
      </c>
      <c r="P62" s="17" t="n">
        <f aca="false">P18*P$44</f>
        <v>3500</v>
      </c>
      <c r="Q62" s="17" t="n">
        <f aca="false">Q18*Q$44</f>
        <v>0</v>
      </c>
      <c r="R62" s="17" t="n">
        <f aca="false">R18*R$44</f>
        <v>0</v>
      </c>
      <c r="S62" s="17" t="n">
        <f aca="false">S18*S$44</f>
        <v>0</v>
      </c>
      <c r="T62" s="17" t="n">
        <f aca="false">T18*T$44</f>
        <v>0</v>
      </c>
      <c r="U62" s="17" t="n">
        <f aca="false">U18*U$44</f>
        <v>0</v>
      </c>
      <c r="V62" s="17" t="n">
        <f aca="false">V18*V$44</f>
        <v>11200</v>
      </c>
      <c r="W62" s="17" t="n">
        <f aca="false">W18*W$44</f>
        <v>0</v>
      </c>
      <c r="X62" s="17" t="n">
        <f aca="false">X18*X$44</f>
        <v>0</v>
      </c>
      <c r="Y62" s="17" t="n">
        <f aca="false">Y18*Y$44</f>
        <v>0</v>
      </c>
      <c r="Z62" s="17" t="n">
        <f aca="false">Z18*Z$44</f>
        <v>0</v>
      </c>
      <c r="AA62" s="17" t="n">
        <f aca="false">AA18*AA$44</f>
        <v>2000</v>
      </c>
      <c r="AB62" s="17" t="n">
        <f aca="false">AB18*AB$44</f>
        <v>0</v>
      </c>
      <c r="AC62" s="17" t="n">
        <f aca="false">AC18*AC$44</f>
        <v>0</v>
      </c>
      <c r="AD62" s="17" t="n">
        <f aca="false">AD18*AD$44</f>
        <v>0</v>
      </c>
      <c r="AE62" s="17" t="n">
        <f aca="false">AE18*AE$44</f>
        <v>0</v>
      </c>
      <c r="AF62" s="17" t="n">
        <f aca="false">AF18*AF$44</f>
        <v>680.2</v>
      </c>
      <c r="AG62" s="17" t="n">
        <f aca="false">AG18*AG$44</f>
        <v>1000</v>
      </c>
      <c r="AH62" s="17" t="n">
        <f aca="false">AH18*AH$44</f>
        <v>0</v>
      </c>
      <c r="AI62" s="17" t="n">
        <f aca="false">AI18*AI$44</f>
        <v>0</v>
      </c>
      <c r="AJ62" s="17" t="n">
        <f aca="false">AJ18*AJ$44</f>
        <v>0</v>
      </c>
      <c r="AK62" s="17" t="n">
        <f aca="false">AK18*AK$44</f>
        <v>0</v>
      </c>
      <c r="AL62" s="17" t="n">
        <f aca="false">AL18*AL$44</f>
        <v>0</v>
      </c>
      <c r="AM62" s="17" t="n">
        <f aca="false">AM18*AM$44</f>
        <v>0</v>
      </c>
      <c r="AN62" s="17" t="n">
        <f aca="false">AN18*AN$44</f>
        <v>500</v>
      </c>
      <c r="AO62" s="17" t="n">
        <f aca="false">AO18*AO$44</f>
        <v>0</v>
      </c>
      <c r="AP62" s="17" t="n">
        <f aca="false">AP18*AP$44</f>
        <v>0</v>
      </c>
      <c r="AQ62" s="17" t="n">
        <f aca="false">AQ18*AQ$44</f>
        <v>0</v>
      </c>
      <c r="AR62" s="17" t="n">
        <f aca="false">AR18*AR$44</f>
        <v>0</v>
      </c>
      <c r="AS62" s="17" t="n">
        <f aca="false">AS18*AS$44</f>
        <v>0</v>
      </c>
      <c r="AT62" s="17" t="n">
        <f aca="false">AT18*AT$44</f>
        <v>0</v>
      </c>
      <c r="AU62" s="17" t="n">
        <f aca="false">AU18*AU$44</f>
        <v>0</v>
      </c>
      <c r="AV62" s="17" t="n">
        <f aca="false">AV18*AV$44</f>
        <v>0</v>
      </c>
      <c r="AW62" s="17" t="n">
        <f aca="false">SUM(B62:AV62)</f>
        <v>21130.29</v>
      </c>
    </row>
    <row r="63" customFormat="false" ht="12.8" hidden="false" customHeight="false" outlineLevel="0" collapsed="false">
      <c r="A63" s="0" t="s">
        <v>306</v>
      </c>
      <c r="B63" s="17" t="n">
        <f aca="false">B19*B$44</f>
        <v>0</v>
      </c>
      <c r="C63" s="17" t="n">
        <f aca="false">C19*C$44</f>
        <v>0</v>
      </c>
      <c r="D63" s="17" t="n">
        <f aca="false">D19*D$44</f>
        <v>4000</v>
      </c>
      <c r="E63" s="17" t="n">
        <f aca="false">E19*E$44</f>
        <v>0</v>
      </c>
      <c r="F63" s="17" t="n">
        <f aca="false">F19*F$44</f>
        <v>0</v>
      </c>
      <c r="G63" s="17" t="n">
        <f aca="false">G19*G$44</f>
        <v>0</v>
      </c>
      <c r="H63" s="17" t="n">
        <f aca="false">H19*H$44</f>
        <v>0</v>
      </c>
      <c r="I63" s="17" t="n">
        <f aca="false">I19*I$44</f>
        <v>0</v>
      </c>
      <c r="J63" s="17" t="n">
        <f aca="false">J19*J$44</f>
        <v>0</v>
      </c>
      <c r="K63" s="17" t="n">
        <f aca="false">K19*K$44</f>
        <v>0</v>
      </c>
      <c r="L63" s="17" t="n">
        <f aca="false">L19*L$44</f>
        <v>0</v>
      </c>
      <c r="M63" s="17" t="n">
        <f aca="false">M19*M$44</f>
        <v>1217.2</v>
      </c>
      <c r="N63" s="17" t="n">
        <f aca="false">N19*N$44</f>
        <v>3634.9</v>
      </c>
      <c r="O63" s="17" t="n">
        <f aca="false">O19*O$44</f>
        <v>0</v>
      </c>
      <c r="P63" s="17" t="n">
        <f aca="false">P19*P$44</f>
        <v>3500</v>
      </c>
      <c r="Q63" s="17" t="n">
        <f aca="false">Q19*Q$44</f>
        <v>0</v>
      </c>
      <c r="R63" s="17" t="n">
        <f aca="false">R19*R$44</f>
        <v>0</v>
      </c>
      <c r="S63" s="17" t="n">
        <f aca="false">S19*S$44</f>
        <v>800</v>
      </c>
      <c r="T63" s="17" t="n">
        <f aca="false">T19*T$44</f>
        <v>0</v>
      </c>
      <c r="U63" s="17" t="n">
        <f aca="false">U19*U$44</f>
        <v>0</v>
      </c>
      <c r="V63" s="17" t="n">
        <f aca="false">V19*V$44</f>
        <v>24000</v>
      </c>
      <c r="W63" s="17" t="n">
        <f aca="false">W19*W$44</f>
        <v>1000</v>
      </c>
      <c r="X63" s="17" t="n">
        <f aca="false">X19*X$44</f>
        <v>300</v>
      </c>
      <c r="Y63" s="17" t="n">
        <f aca="false">Y19*Y$44</f>
        <v>0</v>
      </c>
      <c r="Z63" s="17" t="n">
        <f aca="false">Z19*Z$44</f>
        <v>0</v>
      </c>
      <c r="AA63" s="17" t="n">
        <f aca="false">AA19*AA$44</f>
        <v>2400</v>
      </c>
      <c r="AB63" s="17" t="n">
        <f aca="false">AB19*AB$44</f>
        <v>0</v>
      </c>
      <c r="AC63" s="17" t="n">
        <f aca="false">AC19*AC$44</f>
        <v>0</v>
      </c>
      <c r="AD63" s="17" t="n">
        <f aca="false">AD19*AD$44</f>
        <v>600</v>
      </c>
      <c r="AE63" s="17" t="n">
        <f aca="false">AE19*AE$44</f>
        <v>0</v>
      </c>
      <c r="AF63" s="17" t="n">
        <f aca="false">AF19*AF$44</f>
        <v>0</v>
      </c>
      <c r="AG63" s="17" t="n">
        <f aca="false">AG19*AG$44</f>
        <v>0</v>
      </c>
      <c r="AH63" s="17" t="n">
        <f aca="false">AH19*AH$44</f>
        <v>0</v>
      </c>
      <c r="AI63" s="17" t="n">
        <f aca="false">AI19*AI$44</f>
        <v>0</v>
      </c>
      <c r="AJ63" s="17" t="n">
        <f aca="false">AJ19*AJ$44</f>
        <v>0</v>
      </c>
      <c r="AK63" s="17" t="n">
        <f aca="false">AK19*AK$44</f>
        <v>0</v>
      </c>
      <c r="AL63" s="17" t="n">
        <f aca="false">AL19*AL$44</f>
        <v>0</v>
      </c>
      <c r="AM63" s="17" t="n">
        <f aca="false">AM19*AM$44</f>
        <v>800</v>
      </c>
      <c r="AN63" s="17" t="n">
        <f aca="false">AN19*AN$44</f>
        <v>0</v>
      </c>
      <c r="AO63" s="17" t="n">
        <f aca="false">AO19*AO$44</f>
        <v>600</v>
      </c>
      <c r="AP63" s="17" t="n">
        <f aca="false">AP19*AP$44</f>
        <v>1512.3</v>
      </c>
      <c r="AQ63" s="17" t="n">
        <f aca="false">AQ19*AQ$44</f>
        <v>0</v>
      </c>
      <c r="AR63" s="17" t="n">
        <f aca="false">AR19*AR$44</f>
        <v>0</v>
      </c>
      <c r="AS63" s="17" t="n">
        <f aca="false">AS19*AS$44</f>
        <v>0</v>
      </c>
      <c r="AT63" s="17" t="n">
        <f aca="false">AT19*AT$44</f>
        <v>0</v>
      </c>
      <c r="AU63" s="17" t="n">
        <f aca="false">AU19*AU$44</f>
        <v>0</v>
      </c>
      <c r="AV63" s="17" t="n">
        <f aca="false">AV19*AV$44</f>
        <v>0</v>
      </c>
      <c r="AW63" s="17" t="n">
        <f aca="false">SUM(B63:AV63)</f>
        <v>44364.4</v>
      </c>
    </row>
    <row r="64" customFormat="false" ht="12.8" hidden="false" customHeight="false" outlineLevel="0" collapsed="false">
      <c r="A64" s="0" t="s">
        <v>338</v>
      </c>
      <c r="B64" s="17" t="n">
        <f aca="false">B20*B$44</f>
        <v>0</v>
      </c>
      <c r="C64" s="17" t="n">
        <f aca="false">C20*C$44</f>
        <v>800</v>
      </c>
      <c r="D64" s="17" t="n">
        <f aca="false">D20*D$44</f>
        <v>0</v>
      </c>
      <c r="E64" s="17" t="n">
        <f aca="false">E20*E$44</f>
        <v>0</v>
      </c>
      <c r="F64" s="17" t="n">
        <f aca="false">F20*F$44</f>
        <v>0</v>
      </c>
      <c r="G64" s="17" t="n">
        <f aca="false">G20*G$44</f>
        <v>0</v>
      </c>
      <c r="H64" s="17" t="n">
        <f aca="false">H20*H$44</f>
        <v>0</v>
      </c>
      <c r="I64" s="17" t="n">
        <f aca="false">I20*I$44</f>
        <v>0</v>
      </c>
      <c r="J64" s="17" t="n">
        <f aca="false">J20*J$44</f>
        <v>0</v>
      </c>
      <c r="K64" s="17" t="n">
        <f aca="false">K20*K$44</f>
        <v>0</v>
      </c>
      <c r="L64" s="17" t="n">
        <f aca="false">L20*L$44</f>
        <v>0</v>
      </c>
      <c r="M64" s="17" t="n">
        <f aca="false">M20*M$44</f>
        <v>0</v>
      </c>
      <c r="N64" s="17" t="n">
        <f aca="false">N20*N$44</f>
        <v>0</v>
      </c>
      <c r="O64" s="17" t="n">
        <f aca="false">O20*O$44</f>
        <v>0</v>
      </c>
      <c r="P64" s="17" t="n">
        <f aca="false">P20*P$44</f>
        <v>0</v>
      </c>
      <c r="Q64" s="17" t="n">
        <f aca="false">Q20*Q$44</f>
        <v>0</v>
      </c>
      <c r="R64" s="17" t="n">
        <f aca="false">R20*R$44</f>
        <v>0</v>
      </c>
      <c r="S64" s="17" t="n">
        <f aca="false">S20*S$44</f>
        <v>0</v>
      </c>
      <c r="T64" s="17" t="n">
        <f aca="false">T20*T$44</f>
        <v>0</v>
      </c>
      <c r="U64" s="17" t="n">
        <f aca="false">U20*U$44</f>
        <v>0</v>
      </c>
      <c r="V64" s="17" t="n">
        <f aca="false">V20*V$44</f>
        <v>0</v>
      </c>
      <c r="W64" s="17" t="n">
        <f aca="false">W20*W$44</f>
        <v>0</v>
      </c>
      <c r="X64" s="17" t="n">
        <f aca="false">X20*X$44</f>
        <v>0</v>
      </c>
      <c r="Y64" s="17" t="n">
        <f aca="false">Y20*Y$44</f>
        <v>0</v>
      </c>
      <c r="Z64" s="17" t="n">
        <f aca="false">Z20*Z$44</f>
        <v>0</v>
      </c>
      <c r="AA64" s="17" t="n">
        <f aca="false">AA20*AA$44</f>
        <v>0</v>
      </c>
      <c r="AB64" s="17" t="n">
        <f aca="false">AB20*AB$44</f>
        <v>0</v>
      </c>
      <c r="AC64" s="17" t="n">
        <f aca="false">AC20*AC$44</f>
        <v>0</v>
      </c>
      <c r="AD64" s="17" t="n">
        <f aca="false">AD20*AD$44</f>
        <v>0</v>
      </c>
      <c r="AE64" s="17" t="n">
        <f aca="false">AE20*AE$44</f>
        <v>0</v>
      </c>
      <c r="AF64" s="17" t="n">
        <f aca="false">AF20*AF$44</f>
        <v>0</v>
      </c>
      <c r="AG64" s="17" t="n">
        <f aca="false">AG20*AG$44</f>
        <v>0</v>
      </c>
      <c r="AH64" s="17" t="n">
        <f aca="false">AH20*AH$44</f>
        <v>0</v>
      </c>
      <c r="AI64" s="17" t="n">
        <f aca="false">AI20*AI$44</f>
        <v>0</v>
      </c>
      <c r="AJ64" s="17" t="n">
        <f aca="false">AJ20*AJ$44</f>
        <v>0</v>
      </c>
      <c r="AK64" s="17" t="n">
        <f aca="false">AK20*AK$44</f>
        <v>0</v>
      </c>
      <c r="AL64" s="17" t="n">
        <f aca="false">AL20*AL$44</f>
        <v>0</v>
      </c>
      <c r="AM64" s="17" t="n">
        <f aca="false">AM20*AM$44</f>
        <v>0</v>
      </c>
      <c r="AN64" s="17" t="n">
        <f aca="false">AN20*AN$44</f>
        <v>0</v>
      </c>
      <c r="AO64" s="17" t="n">
        <f aca="false">AO20*AO$44</f>
        <v>0</v>
      </c>
      <c r="AP64" s="17" t="n">
        <f aca="false">AP20*AP$44</f>
        <v>0</v>
      </c>
      <c r="AQ64" s="17" t="n">
        <f aca="false">AQ20*AQ$44</f>
        <v>0</v>
      </c>
      <c r="AR64" s="17" t="n">
        <f aca="false">AR20*AR$44</f>
        <v>0</v>
      </c>
      <c r="AS64" s="17" t="n">
        <f aca="false">AS20*AS$44</f>
        <v>0</v>
      </c>
      <c r="AT64" s="17" t="n">
        <f aca="false">AT20*AT$44</f>
        <v>0</v>
      </c>
      <c r="AU64" s="17" t="n">
        <f aca="false">AU20*AU$44</f>
        <v>0</v>
      </c>
      <c r="AV64" s="17" t="n">
        <f aca="false">AV20*AV$44</f>
        <v>0</v>
      </c>
      <c r="AW64" s="17" t="n">
        <f aca="false">SUM(B64:AV64)</f>
        <v>800</v>
      </c>
    </row>
    <row r="65" customFormat="false" ht="12.8" hidden="false" customHeight="false" outlineLevel="0" collapsed="false">
      <c r="A65" s="0" t="s">
        <v>361</v>
      </c>
      <c r="B65" s="17" t="n">
        <f aca="false">B21*B$44</f>
        <v>0</v>
      </c>
      <c r="C65" s="17" t="n">
        <f aca="false">C21*C$44</f>
        <v>0</v>
      </c>
      <c r="D65" s="17" t="n">
        <f aca="false">D21*D$44</f>
        <v>0</v>
      </c>
      <c r="E65" s="17" t="n">
        <f aca="false">E21*E$44</f>
        <v>0</v>
      </c>
      <c r="F65" s="17" t="n">
        <f aca="false">F21*F$44</f>
        <v>0</v>
      </c>
      <c r="G65" s="17" t="n">
        <f aca="false">G21*G$44</f>
        <v>0</v>
      </c>
      <c r="H65" s="17" t="n">
        <f aca="false">H21*H$44</f>
        <v>0</v>
      </c>
      <c r="I65" s="17" t="n">
        <f aca="false">I21*I$44</f>
        <v>0</v>
      </c>
      <c r="J65" s="17" t="n">
        <f aca="false">J21*J$44</f>
        <v>0</v>
      </c>
      <c r="K65" s="17" t="n">
        <f aca="false">K21*K$44</f>
        <v>0</v>
      </c>
      <c r="L65" s="17" t="n">
        <f aca="false">L21*L$44</f>
        <v>0</v>
      </c>
      <c r="M65" s="17" t="n">
        <f aca="false">M21*M$44</f>
        <v>0</v>
      </c>
      <c r="N65" s="17" t="n">
        <f aca="false">N21*N$44</f>
        <v>0</v>
      </c>
      <c r="O65" s="17" t="n">
        <f aca="false">O21*O$44</f>
        <v>0</v>
      </c>
      <c r="P65" s="17" t="n">
        <f aca="false">P21*P$44</f>
        <v>0</v>
      </c>
      <c r="Q65" s="17" t="n">
        <f aca="false">Q21*Q$44</f>
        <v>0</v>
      </c>
      <c r="R65" s="17" t="n">
        <f aca="false">R21*R$44</f>
        <v>0</v>
      </c>
      <c r="S65" s="17" t="n">
        <f aca="false">S21*S$44</f>
        <v>0</v>
      </c>
      <c r="T65" s="17" t="n">
        <f aca="false">T21*T$44</f>
        <v>0</v>
      </c>
      <c r="U65" s="17" t="n">
        <f aca="false">U21*U$44</f>
        <v>1103.64</v>
      </c>
      <c r="V65" s="17" t="n">
        <f aca="false">V21*V$44</f>
        <v>0</v>
      </c>
      <c r="W65" s="17" t="n">
        <f aca="false">W21*W$44</f>
        <v>0</v>
      </c>
      <c r="X65" s="17" t="n">
        <f aca="false">X21*X$44</f>
        <v>0</v>
      </c>
      <c r="Y65" s="17" t="n">
        <f aca="false">Y21*Y$44</f>
        <v>0</v>
      </c>
      <c r="Z65" s="17" t="n">
        <f aca="false">Z21*Z$44</f>
        <v>0</v>
      </c>
      <c r="AA65" s="17" t="n">
        <f aca="false">AA21*AA$44</f>
        <v>400</v>
      </c>
      <c r="AB65" s="17" t="n">
        <f aca="false">AB21*AB$44</f>
        <v>0</v>
      </c>
      <c r="AC65" s="17" t="n">
        <f aca="false">AC21*AC$44</f>
        <v>0</v>
      </c>
      <c r="AD65" s="17" t="n">
        <f aca="false">AD21*AD$44</f>
        <v>0</v>
      </c>
      <c r="AE65" s="17" t="n">
        <f aca="false">AE21*AE$44</f>
        <v>0</v>
      </c>
      <c r="AF65" s="17" t="n">
        <f aca="false">AF21*AF$44</f>
        <v>0</v>
      </c>
      <c r="AG65" s="17" t="n">
        <f aca="false">AG21*AG$44</f>
        <v>0</v>
      </c>
      <c r="AH65" s="17" t="n">
        <f aca="false">AH21*AH$44</f>
        <v>0</v>
      </c>
      <c r="AI65" s="17" t="n">
        <f aca="false">AI21*AI$44</f>
        <v>0</v>
      </c>
      <c r="AJ65" s="17" t="n">
        <f aca="false">AJ21*AJ$44</f>
        <v>0</v>
      </c>
      <c r="AK65" s="17" t="n">
        <f aca="false">AK21*AK$44</f>
        <v>0</v>
      </c>
      <c r="AL65" s="17" t="n">
        <f aca="false">AL21*AL$44</f>
        <v>0</v>
      </c>
      <c r="AM65" s="17" t="n">
        <f aca="false">AM21*AM$44</f>
        <v>400</v>
      </c>
      <c r="AN65" s="17" t="n">
        <f aca="false">AN21*AN$44</f>
        <v>0</v>
      </c>
      <c r="AO65" s="17" t="n">
        <f aca="false">AO21*AO$44</f>
        <v>0</v>
      </c>
      <c r="AP65" s="17" t="n">
        <f aca="false">AP21*AP$44</f>
        <v>0</v>
      </c>
      <c r="AQ65" s="17" t="n">
        <f aca="false">AQ21*AQ$44</f>
        <v>0</v>
      </c>
      <c r="AR65" s="17" t="n">
        <f aca="false">AR21*AR$44</f>
        <v>0</v>
      </c>
      <c r="AS65" s="17" t="n">
        <f aca="false">AS21*AS$44</f>
        <v>0</v>
      </c>
      <c r="AT65" s="17" t="n">
        <f aca="false">AT21*AT$44</f>
        <v>0</v>
      </c>
      <c r="AU65" s="17" t="n">
        <f aca="false">AU21*AU$44</f>
        <v>0</v>
      </c>
      <c r="AV65" s="17" t="n">
        <f aca="false">AV21*AV$44</f>
        <v>0</v>
      </c>
      <c r="AW65" s="17" t="n">
        <f aca="false">SUM(B65:AV65)</f>
        <v>1903.64</v>
      </c>
    </row>
    <row r="66" customFormat="false" ht="12.8" hidden="false" customHeight="false" outlineLevel="0" collapsed="false">
      <c r="A66" s="0" t="s">
        <v>370</v>
      </c>
      <c r="B66" s="17" t="n">
        <f aca="false">B22*B$44</f>
        <v>0</v>
      </c>
      <c r="C66" s="17" t="n">
        <f aca="false">C22*C$44</f>
        <v>800</v>
      </c>
      <c r="D66" s="17" t="n">
        <f aca="false">D22*D$44</f>
        <v>3500</v>
      </c>
      <c r="E66" s="17" t="n">
        <f aca="false">E22*E$44</f>
        <v>0</v>
      </c>
      <c r="F66" s="17" t="n">
        <f aca="false">F22*F$44</f>
        <v>0</v>
      </c>
      <c r="G66" s="17" t="n">
        <f aca="false">G22*G$44</f>
        <v>0</v>
      </c>
      <c r="H66" s="17" t="n">
        <f aca="false">H22*H$44</f>
        <v>1300.18</v>
      </c>
      <c r="I66" s="17" t="n">
        <f aca="false">I22*I$44</f>
        <v>0</v>
      </c>
      <c r="J66" s="17" t="n">
        <f aca="false">J22*J$44</f>
        <v>0</v>
      </c>
      <c r="K66" s="17" t="n">
        <f aca="false">K22*K$44</f>
        <v>0</v>
      </c>
      <c r="L66" s="17" t="n">
        <f aca="false">L22*L$44</f>
        <v>0</v>
      </c>
      <c r="M66" s="17" t="n">
        <f aca="false">M22*M$44</f>
        <v>1217.2</v>
      </c>
      <c r="N66" s="17" t="n">
        <f aca="false">N22*N$44</f>
        <v>1817.45</v>
      </c>
      <c r="O66" s="17" t="n">
        <f aca="false">O22*O$44</f>
        <v>400</v>
      </c>
      <c r="P66" s="17" t="n">
        <f aca="false">P22*P$44</f>
        <v>12000</v>
      </c>
      <c r="Q66" s="17" t="n">
        <f aca="false">Q22*Q$44</f>
        <v>0</v>
      </c>
      <c r="R66" s="17" t="n">
        <f aca="false">R22*R$44</f>
        <v>0</v>
      </c>
      <c r="S66" s="17" t="n">
        <f aca="false">S22*S$44</f>
        <v>0</v>
      </c>
      <c r="T66" s="17" t="n">
        <f aca="false">T22*T$44</f>
        <v>0</v>
      </c>
      <c r="U66" s="17" t="n">
        <f aca="false">U22*U$44</f>
        <v>1103.64</v>
      </c>
      <c r="V66" s="17" t="n">
        <f aca="false">V22*V$44</f>
        <v>4000</v>
      </c>
      <c r="W66" s="17" t="n">
        <f aca="false">W22*W$44</f>
        <v>0</v>
      </c>
      <c r="X66" s="17" t="n">
        <f aca="false">X22*X$44</f>
        <v>0</v>
      </c>
      <c r="Y66" s="17" t="n">
        <f aca="false">Y22*Y$44</f>
        <v>0</v>
      </c>
      <c r="Z66" s="17" t="n">
        <f aca="false">Z22*Z$44</f>
        <v>0</v>
      </c>
      <c r="AA66" s="17" t="n">
        <f aca="false">AA22*AA$44</f>
        <v>400</v>
      </c>
      <c r="AB66" s="17" t="n">
        <f aca="false">AB22*AB$44</f>
        <v>500</v>
      </c>
      <c r="AC66" s="17" t="n">
        <f aca="false">AC22*AC$44</f>
        <v>0</v>
      </c>
      <c r="AD66" s="17" t="n">
        <f aca="false">AD22*AD$44</f>
        <v>0</v>
      </c>
      <c r="AE66" s="17" t="n">
        <f aca="false">AE22*AE$44</f>
        <v>0</v>
      </c>
      <c r="AF66" s="17" t="n">
        <f aca="false">AF22*AF$44</f>
        <v>0</v>
      </c>
      <c r="AG66" s="17" t="n">
        <f aca="false">AG22*AG$44</f>
        <v>0</v>
      </c>
      <c r="AH66" s="17" t="n">
        <f aca="false">AH22*AH$44</f>
        <v>0</v>
      </c>
      <c r="AI66" s="17" t="n">
        <f aca="false">AI22*AI$44</f>
        <v>0</v>
      </c>
      <c r="AJ66" s="17" t="n">
        <f aca="false">AJ22*AJ$44</f>
        <v>0</v>
      </c>
      <c r="AK66" s="17" t="n">
        <f aca="false">AK22*AK$44</f>
        <v>1000</v>
      </c>
      <c r="AL66" s="17" t="n">
        <f aca="false">AL22*AL$44</f>
        <v>1800</v>
      </c>
      <c r="AM66" s="17" t="n">
        <f aca="false">AM22*AM$44</f>
        <v>800</v>
      </c>
      <c r="AN66" s="17" t="n">
        <f aca="false">AN22*AN$44</f>
        <v>4000</v>
      </c>
      <c r="AO66" s="17" t="n">
        <f aca="false">AO22*AO$44</f>
        <v>3000</v>
      </c>
      <c r="AP66" s="17" t="n">
        <f aca="false">AP22*AP$44</f>
        <v>2268.45</v>
      </c>
      <c r="AQ66" s="17" t="n">
        <f aca="false">AQ22*AQ$44</f>
        <v>0</v>
      </c>
      <c r="AR66" s="17" t="n">
        <f aca="false">AR22*AR$44</f>
        <v>0</v>
      </c>
      <c r="AS66" s="17" t="n">
        <f aca="false">AS22*AS$44</f>
        <v>16068.5</v>
      </c>
      <c r="AT66" s="17" t="n">
        <f aca="false">AT22*AT$44</f>
        <v>0</v>
      </c>
      <c r="AU66" s="17" t="n">
        <f aca="false">AU22*AU$44</f>
        <v>0</v>
      </c>
      <c r="AV66" s="17" t="n">
        <f aca="false">AV22*AV$44</f>
        <v>0</v>
      </c>
      <c r="AW66" s="17" t="n">
        <f aca="false">SUM(B66:AV66)</f>
        <v>55975.42</v>
      </c>
    </row>
    <row r="67" customFormat="false" ht="12.8" hidden="false" customHeight="false" outlineLevel="0" collapsed="false">
      <c r="A67" s="0" t="s">
        <v>372</v>
      </c>
      <c r="B67" s="17" t="n">
        <f aca="false">B23*B$44</f>
        <v>0</v>
      </c>
      <c r="C67" s="17" t="n">
        <f aca="false">C23*C$44</f>
        <v>2400</v>
      </c>
      <c r="D67" s="17" t="n">
        <f aca="false">D23*D$44</f>
        <v>2000</v>
      </c>
      <c r="E67" s="17" t="n">
        <f aca="false">E23*E$44</f>
        <v>0</v>
      </c>
      <c r="F67" s="17" t="n">
        <f aca="false">F23*F$44</f>
        <v>0</v>
      </c>
      <c r="G67" s="17" t="n">
        <f aca="false">G23*G$44</f>
        <v>637.97</v>
      </c>
      <c r="H67" s="17" t="n">
        <f aca="false">H23*H$44</f>
        <v>0</v>
      </c>
      <c r="I67" s="17" t="n">
        <f aca="false">I23*I$44</f>
        <v>800</v>
      </c>
      <c r="J67" s="17" t="n">
        <f aca="false">J23*J$44</f>
        <v>0</v>
      </c>
      <c r="K67" s="17" t="n">
        <f aca="false">K23*K$44</f>
        <v>0</v>
      </c>
      <c r="L67" s="17" t="n">
        <f aca="false">L23*L$44</f>
        <v>0</v>
      </c>
      <c r="M67" s="17" t="n">
        <f aca="false">M23*M$44</f>
        <v>0</v>
      </c>
      <c r="N67" s="17" t="n">
        <f aca="false">N23*N$44</f>
        <v>0</v>
      </c>
      <c r="O67" s="17" t="n">
        <f aca="false">O23*O$44</f>
        <v>400</v>
      </c>
      <c r="P67" s="17" t="n">
        <f aca="false">P23*P$44</f>
        <v>2500</v>
      </c>
      <c r="Q67" s="17" t="n">
        <f aca="false">Q23*Q$44</f>
        <v>0</v>
      </c>
      <c r="R67" s="17" t="n">
        <f aca="false">R23*R$44</f>
        <v>0</v>
      </c>
      <c r="S67" s="17" t="n">
        <f aca="false">S23*S$44</f>
        <v>0</v>
      </c>
      <c r="T67" s="17" t="n">
        <f aca="false">T23*T$44</f>
        <v>0</v>
      </c>
      <c r="U67" s="17" t="n">
        <f aca="false">U23*U$44</f>
        <v>0</v>
      </c>
      <c r="V67" s="17" t="n">
        <f aca="false">V23*V$44</f>
        <v>12800</v>
      </c>
      <c r="W67" s="17" t="n">
        <f aca="false">W23*W$44</f>
        <v>0</v>
      </c>
      <c r="X67" s="17" t="n">
        <f aca="false">X23*X$44</f>
        <v>0</v>
      </c>
      <c r="Y67" s="17" t="n">
        <f aca="false">Y23*Y$44</f>
        <v>0</v>
      </c>
      <c r="Z67" s="17" t="n">
        <f aca="false">Z23*Z$44</f>
        <v>0</v>
      </c>
      <c r="AA67" s="17" t="n">
        <f aca="false">AA23*AA$44</f>
        <v>5200</v>
      </c>
      <c r="AB67" s="17" t="n">
        <f aca="false">AB23*AB$44</f>
        <v>500</v>
      </c>
      <c r="AC67" s="17" t="n">
        <f aca="false">AC23*AC$44</f>
        <v>578.89</v>
      </c>
      <c r="AD67" s="17" t="n">
        <f aca="false">AD23*AD$44</f>
        <v>1800</v>
      </c>
      <c r="AE67" s="17" t="n">
        <f aca="false">AE23*AE$44</f>
        <v>0</v>
      </c>
      <c r="AF67" s="17" t="n">
        <f aca="false">AF23*AF$44</f>
        <v>1360.4</v>
      </c>
      <c r="AG67" s="17" t="n">
        <f aca="false">AG23*AG$44</f>
        <v>0</v>
      </c>
      <c r="AH67" s="17" t="n">
        <f aca="false">AH23*AH$44</f>
        <v>0</v>
      </c>
      <c r="AI67" s="17" t="n">
        <f aca="false">AI23*AI$44</f>
        <v>0</v>
      </c>
      <c r="AJ67" s="17" t="n">
        <f aca="false">AJ23*AJ$44</f>
        <v>0</v>
      </c>
      <c r="AK67" s="17" t="n">
        <f aca="false">AK23*AK$44</f>
        <v>1500</v>
      </c>
      <c r="AL67" s="17" t="n">
        <f aca="false">AL23*AL$44</f>
        <v>0</v>
      </c>
      <c r="AM67" s="17" t="n">
        <f aca="false">AM23*AM$44</f>
        <v>2000</v>
      </c>
      <c r="AN67" s="17" t="n">
        <f aca="false">AN23*AN$44</f>
        <v>1500</v>
      </c>
      <c r="AO67" s="17" t="n">
        <f aca="false">AO23*AO$44</f>
        <v>600</v>
      </c>
      <c r="AP67" s="17" t="n">
        <f aca="false">AP23*AP$44</f>
        <v>0</v>
      </c>
      <c r="AQ67" s="17" t="n">
        <f aca="false">AQ23*AQ$44</f>
        <v>0</v>
      </c>
      <c r="AR67" s="17" t="n">
        <f aca="false">AR23*AR$44</f>
        <v>0</v>
      </c>
      <c r="AS67" s="17" t="n">
        <f aca="false">AS23*AS$44</f>
        <v>0</v>
      </c>
      <c r="AT67" s="17" t="n">
        <f aca="false">AT23*AT$44</f>
        <v>0</v>
      </c>
      <c r="AU67" s="17" t="n">
        <f aca="false">AU23*AU$44</f>
        <v>0</v>
      </c>
      <c r="AV67" s="17" t="n">
        <f aca="false">AV23*AV$44</f>
        <v>0</v>
      </c>
      <c r="AW67" s="17" t="n">
        <f aca="false">SUM(B67:AV67)</f>
        <v>36577.26</v>
      </c>
    </row>
    <row r="68" customFormat="false" ht="12.8" hidden="false" customHeight="false" outlineLevel="0" collapsed="false">
      <c r="A68" s="0" t="s">
        <v>380</v>
      </c>
      <c r="B68" s="17" t="n">
        <f aca="false">B24*B$44</f>
        <v>0</v>
      </c>
      <c r="C68" s="17" t="n">
        <f aca="false">C24*C$44</f>
        <v>800</v>
      </c>
      <c r="D68" s="17" t="n">
        <f aca="false">D24*D$44</f>
        <v>500</v>
      </c>
      <c r="E68" s="17" t="n">
        <f aca="false">E24*E$44</f>
        <v>0</v>
      </c>
      <c r="F68" s="17" t="n">
        <f aca="false">F24*F$44</f>
        <v>0</v>
      </c>
      <c r="G68" s="17" t="n">
        <f aca="false">G24*G$44</f>
        <v>0</v>
      </c>
      <c r="H68" s="17" t="n">
        <f aca="false">H24*H$44</f>
        <v>0</v>
      </c>
      <c r="I68" s="17" t="n">
        <f aca="false">I24*I$44</f>
        <v>0</v>
      </c>
      <c r="J68" s="17" t="n">
        <f aca="false">J24*J$44</f>
        <v>0</v>
      </c>
      <c r="K68" s="17" t="n">
        <f aca="false">K24*K$44</f>
        <v>0</v>
      </c>
      <c r="L68" s="17" t="n">
        <f aca="false">L24*L$44</f>
        <v>0</v>
      </c>
      <c r="M68" s="17" t="n">
        <f aca="false">M24*M$44</f>
        <v>0</v>
      </c>
      <c r="N68" s="17" t="n">
        <f aca="false">N24*N$44</f>
        <v>0</v>
      </c>
      <c r="O68" s="17" t="n">
        <f aca="false">O24*O$44</f>
        <v>0</v>
      </c>
      <c r="P68" s="17" t="n">
        <f aca="false">P24*P$44</f>
        <v>0</v>
      </c>
      <c r="Q68" s="17" t="n">
        <f aca="false">Q24*Q$44</f>
        <v>0</v>
      </c>
      <c r="R68" s="17" t="n">
        <f aca="false">R24*R$44</f>
        <v>0</v>
      </c>
      <c r="S68" s="17" t="n">
        <f aca="false">S24*S$44</f>
        <v>0</v>
      </c>
      <c r="T68" s="17" t="n">
        <f aca="false">T24*T$44</f>
        <v>0</v>
      </c>
      <c r="U68" s="17" t="n">
        <f aca="false">U24*U$44</f>
        <v>0</v>
      </c>
      <c r="V68" s="17" t="n">
        <f aca="false">V24*V$44</f>
        <v>1600</v>
      </c>
      <c r="W68" s="17" t="n">
        <f aca="false">W24*W$44</f>
        <v>500</v>
      </c>
      <c r="X68" s="17" t="n">
        <f aca="false">X24*X$44</f>
        <v>0</v>
      </c>
      <c r="Y68" s="17" t="n">
        <f aca="false">Y24*Y$44</f>
        <v>0</v>
      </c>
      <c r="Z68" s="17" t="n">
        <f aca="false">Z24*Z$44</f>
        <v>0</v>
      </c>
      <c r="AA68" s="17" t="n">
        <f aca="false">AA24*AA$44</f>
        <v>0</v>
      </c>
      <c r="AB68" s="17" t="n">
        <f aca="false">AB24*AB$44</f>
        <v>500</v>
      </c>
      <c r="AC68" s="17" t="n">
        <f aca="false">AC24*AC$44</f>
        <v>0</v>
      </c>
      <c r="AD68" s="17" t="n">
        <f aca="false">AD24*AD$44</f>
        <v>0</v>
      </c>
      <c r="AE68" s="17" t="n">
        <f aca="false">AE24*AE$44</f>
        <v>0</v>
      </c>
      <c r="AF68" s="17" t="n">
        <f aca="false">AF24*AF$44</f>
        <v>0</v>
      </c>
      <c r="AG68" s="17" t="n">
        <f aca="false">AG24*AG$44</f>
        <v>0</v>
      </c>
      <c r="AH68" s="17" t="n">
        <f aca="false">AH24*AH$44</f>
        <v>0</v>
      </c>
      <c r="AI68" s="17" t="n">
        <f aca="false">AI24*AI$44</f>
        <v>0</v>
      </c>
      <c r="AJ68" s="17" t="n">
        <f aca="false">AJ24*AJ$44</f>
        <v>0</v>
      </c>
      <c r="AK68" s="17" t="n">
        <f aca="false">AK24*AK$44</f>
        <v>500</v>
      </c>
      <c r="AL68" s="17" t="n">
        <f aca="false">AL24*AL$44</f>
        <v>0</v>
      </c>
      <c r="AM68" s="17" t="n">
        <f aca="false">AM24*AM$44</f>
        <v>0</v>
      </c>
      <c r="AN68" s="17" t="n">
        <f aca="false">AN24*AN$44</f>
        <v>500</v>
      </c>
      <c r="AO68" s="17" t="n">
        <f aca="false">AO24*AO$44</f>
        <v>0</v>
      </c>
      <c r="AP68" s="17" t="n">
        <f aca="false">AP24*AP$44</f>
        <v>0</v>
      </c>
      <c r="AQ68" s="17" t="n">
        <f aca="false">AQ24*AQ$44</f>
        <v>0</v>
      </c>
      <c r="AR68" s="17" t="n">
        <f aca="false">AR24*AR$44</f>
        <v>0</v>
      </c>
      <c r="AS68" s="17" t="n">
        <f aca="false">AS24*AS$44</f>
        <v>0</v>
      </c>
      <c r="AT68" s="17" t="n">
        <f aca="false">AT24*AT$44</f>
        <v>0</v>
      </c>
      <c r="AU68" s="17" t="n">
        <f aca="false">AU24*AU$44</f>
        <v>0</v>
      </c>
      <c r="AV68" s="17" t="n">
        <f aca="false">AV24*AV$44</f>
        <v>0</v>
      </c>
      <c r="AW68" s="17" t="n">
        <f aca="false">SUM(B68:AV68)</f>
        <v>4900</v>
      </c>
    </row>
    <row r="69" customFormat="false" ht="12.8" hidden="false" customHeight="false" outlineLevel="0" collapsed="false">
      <c r="A69" s="0" t="s">
        <v>562</v>
      </c>
      <c r="B69" s="17" t="n">
        <f aca="false">B25*B$44</f>
        <v>0</v>
      </c>
      <c r="C69" s="17" t="n">
        <f aca="false">C25*C$44</f>
        <v>800</v>
      </c>
      <c r="D69" s="17" t="n">
        <f aca="false">D25*D$44</f>
        <v>0</v>
      </c>
      <c r="E69" s="17" t="n">
        <f aca="false">E25*E$44</f>
        <v>0</v>
      </c>
      <c r="F69" s="17" t="n">
        <f aca="false">F25*F$44</f>
        <v>0</v>
      </c>
      <c r="G69" s="17" t="n">
        <f aca="false">G25*G$44</f>
        <v>0</v>
      </c>
      <c r="H69" s="17" t="n">
        <f aca="false">H25*H$44</f>
        <v>0</v>
      </c>
      <c r="I69" s="17" t="n">
        <f aca="false">I25*I$44</f>
        <v>0</v>
      </c>
      <c r="J69" s="17" t="n">
        <f aca="false">J25*J$44</f>
        <v>0</v>
      </c>
      <c r="K69" s="17" t="n">
        <f aca="false">K25*K$44</f>
        <v>0</v>
      </c>
      <c r="L69" s="17" t="n">
        <f aca="false">L25*L$44</f>
        <v>0</v>
      </c>
      <c r="M69" s="17" t="n">
        <f aca="false">M25*M$44</f>
        <v>0</v>
      </c>
      <c r="N69" s="17" t="n">
        <f aca="false">N25*N$44</f>
        <v>0</v>
      </c>
      <c r="O69" s="17" t="n">
        <f aca="false">O25*O$44</f>
        <v>0</v>
      </c>
      <c r="P69" s="17" t="n">
        <f aca="false">P25*P$44</f>
        <v>0</v>
      </c>
      <c r="Q69" s="17" t="n">
        <f aca="false">Q25*Q$44</f>
        <v>0</v>
      </c>
      <c r="R69" s="17" t="n">
        <f aca="false">R25*R$44</f>
        <v>0</v>
      </c>
      <c r="S69" s="17" t="n">
        <f aca="false">S25*S$44</f>
        <v>0</v>
      </c>
      <c r="T69" s="17" t="n">
        <f aca="false">T25*T$44</f>
        <v>0</v>
      </c>
      <c r="U69" s="17" t="n">
        <f aca="false">U25*U$44</f>
        <v>0</v>
      </c>
      <c r="V69" s="17" t="n">
        <f aca="false">V25*V$44</f>
        <v>0</v>
      </c>
      <c r="W69" s="17" t="n">
        <f aca="false">W25*W$44</f>
        <v>0</v>
      </c>
      <c r="X69" s="17" t="n">
        <f aca="false">X25*X$44</f>
        <v>0</v>
      </c>
      <c r="Y69" s="17" t="n">
        <f aca="false">Y25*Y$44</f>
        <v>0</v>
      </c>
      <c r="Z69" s="17" t="n">
        <f aca="false">Z25*Z$44</f>
        <v>0</v>
      </c>
      <c r="AA69" s="17" t="n">
        <f aca="false">AA25*AA$44</f>
        <v>0</v>
      </c>
      <c r="AB69" s="17" t="n">
        <f aca="false">AB25*AB$44</f>
        <v>0</v>
      </c>
      <c r="AC69" s="17" t="n">
        <f aca="false">AC25*AC$44</f>
        <v>0</v>
      </c>
      <c r="AD69" s="17" t="n">
        <f aca="false">AD25*AD$44</f>
        <v>0</v>
      </c>
      <c r="AE69" s="17" t="n">
        <f aca="false">AE25*AE$44</f>
        <v>0</v>
      </c>
      <c r="AF69" s="17" t="n">
        <f aca="false">AF25*AF$44</f>
        <v>0</v>
      </c>
      <c r="AG69" s="17" t="n">
        <f aca="false">AG25*AG$44</f>
        <v>0</v>
      </c>
      <c r="AH69" s="17" t="n">
        <f aca="false">AH25*AH$44</f>
        <v>0</v>
      </c>
      <c r="AI69" s="17" t="n">
        <f aca="false">AI25*AI$44</f>
        <v>0</v>
      </c>
      <c r="AJ69" s="17" t="n">
        <f aca="false">AJ25*AJ$44</f>
        <v>0</v>
      </c>
      <c r="AK69" s="17" t="n">
        <f aca="false">AK25*AK$44</f>
        <v>0</v>
      </c>
      <c r="AL69" s="17" t="n">
        <f aca="false">AL25*AL$44</f>
        <v>0</v>
      </c>
      <c r="AM69" s="17" t="n">
        <f aca="false">AM25*AM$44</f>
        <v>0</v>
      </c>
      <c r="AN69" s="17" t="n">
        <f aca="false">AN25*AN$44</f>
        <v>0</v>
      </c>
      <c r="AO69" s="17" t="n">
        <f aca="false">AO25*AO$44</f>
        <v>0</v>
      </c>
      <c r="AP69" s="17" t="n">
        <f aca="false">AP25*AP$44</f>
        <v>0</v>
      </c>
      <c r="AQ69" s="17" t="n">
        <f aca="false">AQ25*AQ$44</f>
        <v>0</v>
      </c>
      <c r="AR69" s="17" t="n">
        <f aca="false">AR25*AR$44</f>
        <v>0</v>
      </c>
      <c r="AS69" s="17" t="n">
        <f aca="false">AS25*AS$44</f>
        <v>0</v>
      </c>
      <c r="AT69" s="17" t="n">
        <f aca="false">AT25*AT$44</f>
        <v>0</v>
      </c>
      <c r="AU69" s="17" t="n">
        <f aca="false">AU25*AU$44</f>
        <v>0</v>
      </c>
      <c r="AV69" s="17" t="n">
        <f aca="false">AV25*AV$44</f>
        <v>0</v>
      </c>
      <c r="AW69" s="17" t="n">
        <f aca="false">SUM(B69:AV69)</f>
        <v>800</v>
      </c>
    </row>
    <row r="70" customFormat="false" ht="12.8" hidden="false" customHeight="false" outlineLevel="0" collapsed="false">
      <c r="A70" s="0" t="s">
        <v>449</v>
      </c>
      <c r="B70" s="17" t="n">
        <f aca="false">B26*B$44</f>
        <v>0</v>
      </c>
      <c r="C70" s="17" t="n">
        <f aca="false">C26*C$44</f>
        <v>2400</v>
      </c>
      <c r="D70" s="17" t="n">
        <f aca="false">D26*D$44</f>
        <v>1000</v>
      </c>
      <c r="E70" s="17" t="n">
        <f aca="false">E26*E$44</f>
        <v>0</v>
      </c>
      <c r="F70" s="17" t="n">
        <f aca="false">F26*F$44</f>
        <v>0</v>
      </c>
      <c r="G70" s="17" t="n">
        <f aca="false">G26*G$44</f>
        <v>0</v>
      </c>
      <c r="H70" s="17" t="n">
        <f aca="false">H26*H$44</f>
        <v>0</v>
      </c>
      <c r="I70" s="17" t="n">
        <f aca="false">I26*I$44</f>
        <v>0</v>
      </c>
      <c r="J70" s="17" t="n">
        <f aca="false">J26*J$44</f>
        <v>0</v>
      </c>
      <c r="K70" s="17" t="n">
        <f aca="false">K26*K$44</f>
        <v>0</v>
      </c>
      <c r="L70" s="17" t="n">
        <f aca="false">L26*L$44</f>
        <v>0</v>
      </c>
      <c r="M70" s="17" t="n">
        <f aca="false">M26*M$44</f>
        <v>0</v>
      </c>
      <c r="N70" s="17" t="n">
        <f aca="false">N26*N$44</f>
        <v>0</v>
      </c>
      <c r="O70" s="17" t="n">
        <f aca="false">O26*O$44</f>
        <v>0</v>
      </c>
      <c r="P70" s="17" t="n">
        <f aca="false">P26*P$44</f>
        <v>2500</v>
      </c>
      <c r="Q70" s="17" t="n">
        <f aca="false">Q26*Q$44</f>
        <v>0</v>
      </c>
      <c r="R70" s="17" t="n">
        <f aca="false">R26*R$44</f>
        <v>0</v>
      </c>
      <c r="S70" s="17" t="n">
        <f aca="false">S26*S$44</f>
        <v>0</v>
      </c>
      <c r="T70" s="17" t="n">
        <f aca="false">T26*T$44</f>
        <v>907.93</v>
      </c>
      <c r="U70" s="17" t="n">
        <f aca="false">U26*U$44</f>
        <v>0</v>
      </c>
      <c r="V70" s="17" t="n">
        <f aca="false">V26*V$44</f>
        <v>2400</v>
      </c>
      <c r="W70" s="17" t="n">
        <f aca="false">W26*W$44</f>
        <v>0</v>
      </c>
      <c r="X70" s="17" t="n">
        <f aca="false">X26*X$44</f>
        <v>0</v>
      </c>
      <c r="Y70" s="17" t="n">
        <f aca="false">Y26*Y$44</f>
        <v>0</v>
      </c>
      <c r="Z70" s="17" t="n">
        <f aca="false">Z26*Z$44</f>
        <v>0</v>
      </c>
      <c r="AA70" s="17" t="n">
        <f aca="false">AA26*AA$44</f>
        <v>0</v>
      </c>
      <c r="AB70" s="17" t="n">
        <f aca="false">AB26*AB$44</f>
        <v>0</v>
      </c>
      <c r="AC70" s="17" t="n">
        <f aca="false">AC26*AC$44</f>
        <v>0</v>
      </c>
      <c r="AD70" s="17" t="n">
        <f aca="false">AD26*AD$44</f>
        <v>0</v>
      </c>
      <c r="AE70" s="17" t="n">
        <f aca="false">AE26*AE$44</f>
        <v>0</v>
      </c>
      <c r="AF70" s="17" t="n">
        <f aca="false">AF26*AF$44</f>
        <v>0</v>
      </c>
      <c r="AG70" s="17" t="n">
        <f aca="false">AG26*AG$44</f>
        <v>0</v>
      </c>
      <c r="AH70" s="17" t="n">
        <f aca="false">AH26*AH$44</f>
        <v>0</v>
      </c>
      <c r="AI70" s="17" t="n">
        <f aca="false">AI26*AI$44</f>
        <v>0</v>
      </c>
      <c r="AJ70" s="17" t="n">
        <f aca="false">AJ26*AJ$44</f>
        <v>0</v>
      </c>
      <c r="AK70" s="17" t="n">
        <f aca="false">AK26*AK$44</f>
        <v>0</v>
      </c>
      <c r="AL70" s="17" t="n">
        <f aca="false">AL26*AL$44</f>
        <v>0</v>
      </c>
      <c r="AM70" s="17" t="n">
        <f aca="false">AM26*AM$44</f>
        <v>0</v>
      </c>
      <c r="AN70" s="17" t="n">
        <f aca="false">AN26*AN$44</f>
        <v>0</v>
      </c>
      <c r="AO70" s="17" t="n">
        <f aca="false">AO26*AO$44</f>
        <v>0</v>
      </c>
      <c r="AP70" s="17" t="n">
        <f aca="false">AP26*AP$44</f>
        <v>0</v>
      </c>
      <c r="AQ70" s="17" t="n">
        <f aca="false">AQ26*AQ$44</f>
        <v>0</v>
      </c>
      <c r="AR70" s="17" t="n">
        <f aca="false">AR26*AR$44</f>
        <v>0</v>
      </c>
      <c r="AS70" s="17" t="n">
        <f aca="false">AS26*AS$44</f>
        <v>0</v>
      </c>
      <c r="AT70" s="17" t="n">
        <f aca="false">AT26*AT$44</f>
        <v>0</v>
      </c>
      <c r="AU70" s="17" t="n">
        <f aca="false">AU26*AU$44</f>
        <v>0</v>
      </c>
      <c r="AV70" s="17" t="n">
        <f aca="false">AV26*AV$44</f>
        <v>0</v>
      </c>
      <c r="AW70" s="17" t="n">
        <f aca="false">SUM(B70:AV70)</f>
        <v>9207.93</v>
      </c>
    </row>
    <row r="71" customFormat="false" ht="12.8" hidden="false" customHeight="false" outlineLevel="0" collapsed="false">
      <c r="A71" s="0" t="s">
        <v>563</v>
      </c>
      <c r="B71" s="17" t="n">
        <f aca="false">B27*B$44</f>
        <v>0</v>
      </c>
      <c r="C71" s="17" t="n">
        <f aca="false">C27*C$44</f>
        <v>400</v>
      </c>
      <c r="D71" s="17" t="n">
        <f aca="false">D27*D$44</f>
        <v>1000</v>
      </c>
      <c r="E71" s="17" t="n">
        <f aca="false">E27*E$44</f>
        <v>0</v>
      </c>
      <c r="F71" s="17" t="n">
        <f aca="false">F27*F$44</f>
        <v>0</v>
      </c>
      <c r="G71" s="17" t="n">
        <f aca="false">G27*G$44</f>
        <v>0</v>
      </c>
      <c r="H71" s="17" t="n">
        <f aca="false">H27*H$44</f>
        <v>0</v>
      </c>
      <c r="I71" s="17" t="n">
        <f aca="false">I27*I$44</f>
        <v>0</v>
      </c>
      <c r="J71" s="17" t="n">
        <f aca="false">J27*J$44</f>
        <v>0</v>
      </c>
      <c r="K71" s="17" t="n">
        <f aca="false">K27*K$44</f>
        <v>0</v>
      </c>
      <c r="L71" s="17" t="n">
        <f aca="false">L27*L$44</f>
        <v>0</v>
      </c>
      <c r="M71" s="17" t="n">
        <f aca="false">M27*M$44</f>
        <v>0</v>
      </c>
      <c r="N71" s="17" t="n">
        <f aca="false">N27*N$44</f>
        <v>0</v>
      </c>
      <c r="O71" s="17" t="n">
        <f aca="false">O27*O$44</f>
        <v>0</v>
      </c>
      <c r="P71" s="17" t="n">
        <f aca="false">P27*P$44</f>
        <v>0</v>
      </c>
      <c r="Q71" s="17" t="n">
        <f aca="false">Q27*Q$44</f>
        <v>0</v>
      </c>
      <c r="R71" s="17" t="n">
        <f aca="false">R27*R$44</f>
        <v>0</v>
      </c>
      <c r="S71" s="17" t="n">
        <f aca="false">S27*S$44</f>
        <v>0</v>
      </c>
      <c r="T71" s="17" t="n">
        <f aca="false">T27*T$44</f>
        <v>0</v>
      </c>
      <c r="U71" s="17" t="n">
        <f aca="false">U27*U$44</f>
        <v>0</v>
      </c>
      <c r="V71" s="17" t="n">
        <f aca="false">V27*V$44</f>
        <v>800</v>
      </c>
      <c r="W71" s="17" t="n">
        <f aca="false">W27*W$44</f>
        <v>0</v>
      </c>
      <c r="X71" s="17" t="n">
        <f aca="false">X27*X$44</f>
        <v>600</v>
      </c>
      <c r="Y71" s="17" t="n">
        <f aca="false">Y27*Y$44</f>
        <v>0</v>
      </c>
      <c r="Z71" s="17" t="n">
        <f aca="false">Z27*Z$44</f>
        <v>0</v>
      </c>
      <c r="AA71" s="17" t="n">
        <f aca="false">AA27*AA$44</f>
        <v>1200</v>
      </c>
      <c r="AB71" s="17" t="n">
        <f aca="false">AB27*AB$44</f>
        <v>0</v>
      </c>
      <c r="AC71" s="17" t="n">
        <f aca="false">AC27*AC$44</f>
        <v>0</v>
      </c>
      <c r="AD71" s="17" t="n">
        <f aca="false">AD27*AD$44</f>
        <v>600</v>
      </c>
      <c r="AE71" s="17" t="n">
        <f aca="false">AE27*AE$44</f>
        <v>0</v>
      </c>
      <c r="AF71" s="17" t="n">
        <f aca="false">AF27*AF$44</f>
        <v>0</v>
      </c>
      <c r="AG71" s="17" t="n">
        <f aca="false">AG27*AG$44</f>
        <v>0</v>
      </c>
      <c r="AH71" s="17" t="n">
        <f aca="false">AH27*AH$44</f>
        <v>0</v>
      </c>
      <c r="AI71" s="17" t="n">
        <f aca="false">AI27*AI$44</f>
        <v>0</v>
      </c>
      <c r="AJ71" s="17" t="n">
        <f aca="false">AJ27*AJ$44</f>
        <v>0</v>
      </c>
      <c r="AK71" s="17" t="n">
        <f aca="false">AK27*AK$44</f>
        <v>500</v>
      </c>
      <c r="AL71" s="17" t="n">
        <f aca="false">AL27*AL$44</f>
        <v>0</v>
      </c>
      <c r="AM71" s="17" t="n">
        <f aca="false">AM27*AM$44</f>
        <v>400</v>
      </c>
      <c r="AN71" s="17" t="n">
        <f aca="false">AN27*AN$44</f>
        <v>500</v>
      </c>
      <c r="AO71" s="17" t="n">
        <f aca="false">AO27*AO$44</f>
        <v>0</v>
      </c>
      <c r="AP71" s="17" t="n">
        <f aca="false">AP27*AP$44</f>
        <v>0</v>
      </c>
      <c r="AQ71" s="17" t="n">
        <f aca="false">AQ27*AQ$44</f>
        <v>0</v>
      </c>
      <c r="AR71" s="17" t="n">
        <f aca="false">AR27*AR$44</f>
        <v>0</v>
      </c>
      <c r="AS71" s="17" t="n">
        <f aca="false">AS27*AS$44</f>
        <v>0</v>
      </c>
      <c r="AT71" s="17" t="n">
        <f aca="false">AT27*AT$44</f>
        <v>0</v>
      </c>
      <c r="AU71" s="17" t="n">
        <f aca="false">AU27*AU$44</f>
        <v>0</v>
      </c>
      <c r="AV71" s="17" t="n">
        <f aca="false">AV27*AV$44</f>
        <v>0</v>
      </c>
      <c r="AW71" s="17" t="n">
        <f aca="false">SUM(B71:AV71)</f>
        <v>6000</v>
      </c>
    </row>
    <row r="72" customFormat="false" ht="12.8" hidden="false" customHeight="false" outlineLevel="0" collapsed="false">
      <c r="A72" s="0" t="s">
        <v>488</v>
      </c>
      <c r="B72" s="17" t="n">
        <f aca="false">B28*B$44</f>
        <v>0</v>
      </c>
      <c r="C72" s="17" t="n">
        <f aca="false">C28*C$44</f>
        <v>800</v>
      </c>
      <c r="D72" s="17" t="n">
        <f aca="false">D28*D$44</f>
        <v>2000</v>
      </c>
      <c r="E72" s="17" t="n">
        <f aca="false">E28*E$44</f>
        <v>0</v>
      </c>
      <c r="F72" s="17" t="n">
        <f aca="false">F28*F$44</f>
        <v>0</v>
      </c>
      <c r="G72" s="17" t="n">
        <f aca="false">G28*G$44</f>
        <v>0</v>
      </c>
      <c r="H72" s="17" t="n">
        <f aca="false">H28*H$44</f>
        <v>0</v>
      </c>
      <c r="I72" s="17" t="n">
        <f aca="false">I28*I$44</f>
        <v>800</v>
      </c>
      <c r="J72" s="17" t="n">
        <f aca="false">J28*J$44</f>
        <v>0</v>
      </c>
      <c r="K72" s="17" t="n">
        <f aca="false">K28*K$44</f>
        <v>0</v>
      </c>
      <c r="L72" s="17" t="n">
        <f aca="false">L28*L$44</f>
        <v>0</v>
      </c>
      <c r="M72" s="17" t="n">
        <f aca="false">M28*M$44</f>
        <v>0</v>
      </c>
      <c r="N72" s="17" t="n">
        <f aca="false">N28*N$44</f>
        <v>0</v>
      </c>
      <c r="O72" s="17" t="n">
        <f aca="false">O28*O$44</f>
        <v>0</v>
      </c>
      <c r="P72" s="17" t="n">
        <f aca="false">P28*P$44</f>
        <v>0</v>
      </c>
      <c r="Q72" s="17" t="n">
        <f aca="false">Q28*Q$44</f>
        <v>0</v>
      </c>
      <c r="R72" s="17" t="n">
        <f aca="false">R28*R$44</f>
        <v>0</v>
      </c>
      <c r="S72" s="17" t="n">
        <f aca="false">S28*S$44</f>
        <v>0</v>
      </c>
      <c r="T72" s="17" t="n">
        <f aca="false">T28*T$44</f>
        <v>0</v>
      </c>
      <c r="U72" s="17" t="n">
        <f aca="false">U28*U$44</f>
        <v>0</v>
      </c>
      <c r="V72" s="17" t="n">
        <f aca="false">V28*V$44</f>
        <v>800</v>
      </c>
      <c r="W72" s="17" t="n">
        <f aca="false">W28*W$44</f>
        <v>0</v>
      </c>
      <c r="X72" s="17" t="n">
        <f aca="false">X28*X$44</f>
        <v>0</v>
      </c>
      <c r="Y72" s="17" t="n">
        <f aca="false">Y28*Y$44</f>
        <v>0</v>
      </c>
      <c r="Z72" s="17" t="n">
        <f aca="false">Z28*Z$44</f>
        <v>0</v>
      </c>
      <c r="AA72" s="17" t="n">
        <f aca="false">AA28*AA$44</f>
        <v>400</v>
      </c>
      <c r="AB72" s="17" t="n">
        <f aca="false">AB28*AB$44</f>
        <v>0</v>
      </c>
      <c r="AC72" s="17" t="n">
        <f aca="false">AC28*AC$44</f>
        <v>0</v>
      </c>
      <c r="AD72" s="17" t="n">
        <f aca="false">AD28*AD$44</f>
        <v>0</v>
      </c>
      <c r="AE72" s="17" t="n">
        <f aca="false">AE28*AE$44</f>
        <v>0</v>
      </c>
      <c r="AF72" s="17" t="n">
        <f aca="false">AF28*AF$44</f>
        <v>0</v>
      </c>
      <c r="AG72" s="17" t="n">
        <f aca="false">AG28*AG$44</f>
        <v>0</v>
      </c>
      <c r="AH72" s="17" t="n">
        <f aca="false">AH28*AH$44</f>
        <v>0</v>
      </c>
      <c r="AI72" s="17" t="n">
        <f aca="false">AI28*AI$44</f>
        <v>0</v>
      </c>
      <c r="AJ72" s="17" t="n">
        <f aca="false">AJ28*AJ$44</f>
        <v>0</v>
      </c>
      <c r="AK72" s="17" t="n">
        <f aca="false">AK28*AK$44</f>
        <v>1500</v>
      </c>
      <c r="AL72" s="17" t="n">
        <f aca="false">AL28*AL$44</f>
        <v>0</v>
      </c>
      <c r="AM72" s="17" t="n">
        <f aca="false">AM28*AM$44</f>
        <v>0</v>
      </c>
      <c r="AN72" s="17" t="n">
        <f aca="false">AN28*AN$44</f>
        <v>1000</v>
      </c>
      <c r="AO72" s="17" t="n">
        <f aca="false">AO28*AO$44</f>
        <v>600</v>
      </c>
      <c r="AP72" s="17" t="n">
        <f aca="false">AP28*AP$44</f>
        <v>0</v>
      </c>
      <c r="AQ72" s="17" t="n">
        <f aca="false">AQ28*AQ$44</f>
        <v>0</v>
      </c>
      <c r="AR72" s="17" t="n">
        <f aca="false">AR28*AR$44</f>
        <v>0</v>
      </c>
      <c r="AS72" s="17" t="n">
        <f aca="false">AS28*AS$44</f>
        <v>0</v>
      </c>
      <c r="AT72" s="17" t="n">
        <f aca="false">AT28*AT$44</f>
        <v>500</v>
      </c>
      <c r="AU72" s="17" t="n">
        <f aca="false">AU28*AU$44</f>
        <v>0</v>
      </c>
      <c r="AV72" s="17" t="n">
        <f aca="false">AV28*AV$44</f>
        <v>0</v>
      </c>
      <c r="AW72" s="17" t="n">
        <f aca="false">SUM(B72:AV72)</f>
        <v>8400</v>
      </c>
    </row>
    <row r="73" customFormat="false" ht="12.8" hidden="false" customHeight="false" outlineLevel="0" collapsed="false">
      <c r="A73" s="0" t="s">
        <v>492</v>
      </c>
      <c r="B73" s="17" t="n">
        <f aca="false">B29*B$44</f>
        <v>0</v>
      </c>
      <c r="C73" s="17" t="n">
        <f aca="false">C29*C$44</f>
        <v>0</v>
      </c>
      <c r="D73" s="17" t="n">
        <f aca="false">D29*D$44</f>
        <v>0</v>
      </c>
      <c r="E73" s="17" t="n">
        <f aca="false">E29*E$44</f>
        <v>0</v>
      </c>
      <c r="F73" s="17" t="n">
        <f aca="false">F29*F$44</f>
        <v>0</v>
      </c>
      <c r="G73" s="17" t="n">
        <f aca="false">G29*G$44</f>
        <v>0</v>
      </c>
      <c r="H73" s="17" t="n">
        <f aca="false">H29*H$44</f>
        <v>0</v>
      </c>
      <c r="I73" s="17" t="n">
        <f aca="false">I29*I$44</f>
        <v>0</v>
      </c>
      <c r="J73" s="17" t="n">
        <f aca="false">J29*J$44</f>
        <v>0</v>
      </c>
      <c r="K73" s="17" t="n">
        <f aca="false">K29*K$44</f>
        <v>0</v>
      </c>
      <c r="L73" s="17" t="n">
        <f aca="false">L29*L$44</f>
        <v>0</v>
      </c>
      <c r="M73" s="17" t="n">
        <f aca="false">M29*M$44</f>
        <v>0</v>
      </c>
      <c r="N73" s="17" t="n">
        <f aca="false">N29*N$44</f>
        <v>0</v>
      </c>
      <c r="O73" s="17" t="n">
        <f aca="false">O29*O$44</f>
        <v>0</v>
      </c>
      <c r="P73" s="17" t="n">
        <f aca="false">P29*P$44</f>
        <v>0</v>
      </c>
      <c r="Q73" s="17" t="n">
        <f aca="false">Q29*Q$44</f>
        <v>0</v>
      </c>
      <c r="R73" s="17" t="n">
        <f aca="false">R29*R$44</f>
        <v>0</v>
      </c>
      <c r="S73" s="17" t="n">
        <f aca="false">S29*S$44</f>
        <v>0</v>
      </c>
      <c r="T73" s="17" t="n">
        <f aca="false">T29*T$44</f>
        <v>0</v>
      </c>
      <c r="U73" s="17" t="n">
        <f aca="false">U29*U$44</f>
        <v>0</v>
      </c>
      <c r="V73" s="17" t="n">
        <f aca="false">V29*V$44</f>
        <v>0</v>
      </c>
      <c r="W73" s="17" t="n">
        <f aca="false">W29*W$44</f>
        <v>0</v>
      </c>
      <c r="X73" s="17" t="n">
        <f aca="false">X29*X$44</f>
        <v>0</v>
      </c>
      <c r="Y73" s="17" t="n">
        <f aca="false">Y29*Y$44</f>
        <v>0</v>
      </c>
      <c r="Z73" s="17" t="n">
        <f aca="false">Z29*Z$44</f>
        <v>0</v>
      </c>
      <c r="AA73" s="17" t="n">
        <f aca="false">AA29*AA$44</f>
        <v>0</v>
      </c>
      <c r="AB73" s="17" t="n">
        <f aca="false">AB29*AB$44</f>
        <v>0</v>
      </c>
      <c r="AC73" s="17" t="n">
        <f aca="false">AC29*AC$44</f>
        <v>0</v>
      </c>
      <c r="AD73" s="17" t="n">
        <f aca="false">AD29*AD$44</f>
        <v>0</v>
      </c>
      <c r="AE73" s="17" t="n">
        <f aca="false">AE29*AE$44</f>
        <v>0</v>
      </c>
      <c r="AF73" s="17" t="n">
        <f aca="false">AF29*AF$44</f>
        <v>0</v>
      </c>
      <c r="AG73" s="17" t="n">
        <f aca="false">AG29*AG$44</f>
        <v>1000</v>
      </c>
      <c r="AH73" s="17" t="n">
        <f aca="false">AH29*AH$44</f>
        <v>0</v>
      </c>
      <c r="AI73" s="17" t="n">
        <f aca="false">AI29*AI$44</f>
        <v>0</v>
      </c>
      <c r="AJ73" s="17" t="n">
        <f aca="false">AJ29*AJ$44</f>
        <v>0</v>
      </c>
      <c r="AK73" s="17" t="n">
        <f aca="false">AK29*AK$44</f>
        <v>0</v>
      </c>
      <c r="AL73" s="17" t="n">
        <f aca="false">AL29*AL$44</f>
        <v>0</v>
      </c>
      <c r="AM73" s="17" t="n">
        <f aca="false">AM29*AM$44</f>
        <v>0</v>
      </c>
      <c r="AN73" s="17" t="n">
        <f aca="false">AN29*AN$44</f>
        <v>0</v>
      </c>
      <c r="AO73" s="17" t="n">
        <f aca="false">AO29*AO$44</f>
        <v>0</v>
      </c>
      <c r="AP73" s="17" t="n">
        <f aca="false">AP29*AP$44</f>
        <v>0</v>
      </c>
      <c r="AQ73" s="17" t="n">
        <f aca="false">AQ29*AQ$44</f>
        <v>0</v>
      </c>
      <c r="AR73" s="17" t="n">
        <f aca="false">AR29*AR$44</f>
        <v>0</v>
      </c>
      <c r="AS73" s="17" t="n">
        <f aca="false">AS29*AS$44</f>
        <v>0</v>
      </c>
      <c r="AT73" s="17" t="n">
        <f aca="false">AT29*AT$44</f>
        <v>0</v>
      </c>
      <c r="AU73" s="17" t="n">
        <f aca="false">AU29*AU$44</f>
        <v>0</v>
      </c>
      <c r="AV73" s="17" t="n">
        <f aca="false">AV29*AV$44</f>
        <v>0</v>
      </c>
      <c r="AW73" s="17" t="n">
        <f aca="false">SUM(B73:AV73)</f>
        <v>1000</v>
      </c>
    </row>
    <row r="74" customFormat="false" ht="12.8" hidden="false" customHeight="false" outlineLevel="0" collapsed="false">
      <c r="A74" s="0" t="s">
        <v>518</v>
      </c>
      <c r="B74" s="17" t="n">
        <f aca="false">B30*B$44</f>
        <v>0</v>
      </c>
      <c r="C74" s="17" t="n">
        <f aca="false">C30*C$44</f>
        <v>400</v>
      </c>
      <c r="D74" s="17" t="n">
        <f aca="false">D30*D$44</f>
        <v>1000</v>
      </c>
      <c r="E74" s="17" t="n">
        <f aca="false">E30*E$44</f>
        <v>0</v>
      </c>
      <c r="F74" s="17" t="n">
        <f aca="false">F30*F$44</f>
        <v>0</v>
      </c>
      <c r="G74" s="17" t="n">
        <f aca="false">G30*G$44</f>
        <v>0</v>
      </c>
      <c r="H74" s="17" t="n">
        <f aca="false">H30*H$44</f>
        <v>0</v>
      </c>
      <c r="I74" s="17" t="n">
        <f aca="false">I30*I$44</f>
        <v>800</v>
      </c>
      <c r="J74" s="17" t="n">
        <f aca="false">J30*J$44</f>
        <v>0</v>
      </c>
      <c r="K74" s="17" t="n">
        <f aca="false">K30*K$44</f>
        <v>0</v>
      </c>
      <c r="L74" s="17" t="n">
        <f aca="false">L30*L$44</f>
        <v>0</v>
      </c>
      <c r="M74" s="17" t="n">
        <f aca="false">M30*M$44</f>
        <v>0</v>
      </c>
      <c r="N74" s="17" t="n">
        <f aca="false">N30*N$44</f>
        <v>0</v>
      </c>
      <c r="O74" s="17" t="n">
        <f aca="false">O30*O$44</f>
        <v>0</v>
      </c>
      <c r="P74" s="17" t="n">
        <f aca="false">P30*P$44</f>
        <v>0</v>
      </c>
      <c r="Q74" s="17" t="n">
        <f aca="false">Q30*Q$44</f>
        <v>0</v>
      </c>
      <c r="R74" s="17" t="n">
        <f aca="false">R30*R$44</f>
        <v>0</v>
      </c>
      <c r="S74" s="17" t="n">
        <f aca="false">S30*S$44</f>
        <v>0</v>
      </c>
      <c r="T74" s="17" t="n">
        <f aca="false">T30*T$44</f>
        <v>0</v>
      </c>
      <c r="U74" s="17" t="n">
        <f aca="false">U30*U$44</f>
        <v>0</v>
      </c>
      <c r="V74" s="17" t="n">
        <f aca="false">V30*V$44</f>
        <v>2400</v>
      </c>
      <c r="W74" s="17" t="n">
        <f aca="false">W30*W$44</f>
        <v>500</v>
      </c>
      <c r="X74" s="17" t="n">
        <f aca="false">X30*X$44</f>
        <v>0</v>
      </c>
      <c r="Y74" s="17" t="n">
        <f aca="false">Y30*Y$44</f>
        <v>0</v>
      </c>
      <c r="Z74" s="17" t="n">
        <f aca="false">Z30*Z$44</f>
        <v>0</v>
      </c>
      <c r="AA74" s="17" t="n">
        <f aca="false">AA30*AA$44</f>
        <v>18000</v>
      </c>
      <c r="AB74" s="17" t="n">
        <f aca="false">AB30*AB$44</f>
        <v>0</v>
      </c>
      <c r="AC74" s="17" t="n">
        <f aca="false">AC30*AC$44</f>
        <v>0</v>
      </c>
      <c r="AD74" s="17" t="n">
        <f aca="false">AD30*AD$44</f>
        <v>0</v>
      </c>
      <c r="AE74" s="17" t="n">
        <f aca="false">AE30*AE$44</f>
        <v>0</v>
      </c>
      <c r="AF74" s="17" t="n">
        <f aca="false">AF30*AF$44</f>
        <v>0</v>
      </c>
      <c r="AG74" s="17" t="n">
        <f aca="false">AG30*AG$44</f>
        <v>0</v>
      </c>
      <c r="AH74" s="17" t="n">
        <f aca="false">AH30*AH$44</f>
        <v>0</v>
      </c>
      <c r="AI74" s="17" t="n">
        <f aca="false">AI30*AI$44</f>
        <v>0</v>
      </c>
      <c r="AJ74" s="17" t="n">
        <f aca="false">AJ30*AJ$44</f>
        <v>0</v>
      </c>
      <c r="AK74" s="17" t="n">
        <f aca="false">AK30*AK$44</f>
        <v>2000</v>
      </c>
      <c r="AL74" s="17" t="n">
        <f aca="false">AL30*AL$44</f>
        <v>0</v>
      </c>
      <c r="AM74" s="17" t="n">
        <f aca="false">AM30*AM$44</f>
        <v>0</v>
      </c>
      <c r="AN74" s="17" t="n">
        <f aca="false">AN30*AN$44</f>
        <v>0</v>
      </c>
      <c r="AO74" s="17" t="n">
        <f aca="false">AO30*AO$44</f>
        <v>600</v>
      </c>
      <c r="AP74" s="17" t="n">
        <f aca="false">AP30*AP$44</f>
        <v>0</v>
      </c>
      <c r="AQ74" s="17" t="n">
        <f aca="false">AQ30*AQ$44</f>
        <v>0</v>
      </c>
      <c r="AR74" s="17" t="n">
        <f aca="false">AR30*AR$44</f>
        <v>1097.07</v>
      </c>
      <c r="AS74" s="17" t="n">
        <f aca="false">AS30*AS$44</f>
        <v>0</v>
      </c>
      <c r="AT74" s="17" t="n">
        <f aca="false">AT30*AT$44</f>
        <v>0</v>
      </c>
      <c r="AU74" s="17" t="n">
        <f aca="false">AU30*AU$44</f>
        <v>0</v>
      </c>
      <c r="AV74" s="17" t="n">
        <f aca="false">AV30*AV$44</f>
        <v>0</v>
      </c>
      <c r="AW74" s="17" t="n">
        <f aca="false">SUM(B74:AV74)</f>
        <v>26797.07</v>
      </c>
    </row>
    <row r="75" customFormat="false" ht="12.8" hidden="false" customHeight="false" outlineLevel="0" collapsed="false">
      <c r="A75" s="0" t="s">
        <v>564</v>
      </c>
      <c r="B75" s="17" t="n">
        <f aca="false">B31*B$44</f>
        <v>0</v>
      </c>
      <c r="C75" s="17" t="n">
        <f aca="false">C31*C$44</f>
        <v>0</v>
      </c>
      <c r="D75" s="17" t="n">
        <f aca="false">D31*D$44</f>
        <v>0</v>
      </c>
      <c r="E75" s="17" t="n">
        <f aca="false">E31*E$44</f>
        <v>539.92</v>
      </c>
      <c r="F75" s="17" t="n">
        <f aca="false">F31*F$44</f>
        <v>0</v>
      </c>
      <c r="G75" s="17" t="n">
        <f aca="false">G31*G$44</f>
        <v>0</v>
      </c>
      <c r="H75" s="17" t="n">
        <f aca="false">H31*H$44</f>
        <v>0</v>
      </c>
      <c r="I75" s="17" t="n">
        <f aca="false">I31*I$44</f>
        <v>0</v>
      </c>
      <c r="J75" s="17" t="n">
        <f aca="false">J31*J$44</f>
        <v>0</v>
      </c>
      <c r="K75" s="17" t="n">
        <f aca="false">K31*K$44</f>
        <v>0</v>
      </c>
      <c r="L75" s="17" t="n">
        <f aca="false">L31*L$44</f>
        <v>0</v>
      </c>
      <c r="M75" s="17" t="n">
        <f aca="false">M31*M$44</f>
        <v>0</v>
      </c>
      <c r="N75" s="17" t="n">
        <f aca="false">N31*N$44</f>
        <v>0</v>
      </c>
      <c r="O75" s="17" t="n">
        <f aca="false">O31*O$44</f>
        <v>0</v>
      </c>
      <c r="P75" s="17" t="n">
        <f aca="false">P31*P$44</f>
        <v>0</v>
      </c>
      <c r="Q75" s="17" t="n">
        <f aca="false">Q31*Q$44</f>
        <v>0</v>
      </c>
      <c r="R75" s="17" t="n">
        <f aca="false">R31*R$44</f>
        <v>0</v>
      </c>
      <c r="S75" s="17" t="n">
        <f aca="false">S31*S$44</f>
        <v>0</v>
      </c>
      <c r="T75" s="17" t="n">
        <f aca="false">T31*T$44</f>
        <v>0</v>
      </c>
      <c r="U75" s="17" t="n">
        <f aca="false">U31*U$44</f>
        <v>0</v>
      </c>
      <c r="V75" s="17" t="n">
        <f aca="false">V31*V$44</f>
        <v>800</v>
      </c>
      <c r="W75" s="17" t="n">
        <f aca="false">W31*W$44</f>
        <v>0</v>
      </c>
      <c r="X75" s="17" t="n">
        <f aca="false">X31*X$44</f>
        <v>0</v>
      </c>
      <c r="Y75" s="17" t="n">
        <f aca="false">Y31*Y$44</f>
        <v>0</v>
      </c>
      <c r="Z75" s="17" t="n">
        <f aca="false">Z31*Z$44</f>
        <v>0</v>
      </c>
      <c r="AA75" s="17" t="n">
        <f aca="false">AA31*AA$44</f>
        <v>0</v>
      </c>
      <c r="AB75" s="17" t="n">
        <f aca="false">AB31*AB$44</f>
        <v>0</v>
      </c>
      <c r="AC75" s="17" t="n">
        <f aca="false">AC31*AC$44</f>
        <v>0</v>
      </c>
      <c r="AD75" s="17" t="n">
        <f aca="false">AD31*AD$44</f>
        <v>0</v>
      </c>
      <c r="AE75" s="17" t="n">
        <f aca="false">AE31*AE$44</f>
        <v>0</v>
      </c>
      <c r="AF75" s="17" t="n">
        <f aca="false">AF31*AF$44</f>
        <v>0</v>
      </c>
      <c r="AG75" s="17" t="n">
        <f aca="false">AG31*AG$44</f>
        <v>0</v>
      </c>
      <c r="AH75" s="17" t="n">
        <f aca="false">AH31*AH$44</f>
        <v>0</v>
      </c>
      <c r="AI75" s="17" t="n">
        <f aca="false">AI31*AI$44</f>
        <v>0</v>
      </c>
      <c r="AJ75" s="17" t="n">
        <f aca="false">AJ31*AJ$44</f>
        <v>0</v>
      </c>
      <c r="AK75" s="17" t="n">
        <f aca="false">AK31*AK$44</f>
        <v>0</v>
      </c>
      <c r="AL75" s="17" t="n">
        <f aca="false">AL31*AL$44</f>
        <v>0</v>
      </c>
      <c r="AM75" s="17" t="n">
        <f aca="false">AM31*AM$44</f>
        <v>0</v>
      </c>
      <c r="AN75" s="17" t="n">
        <f aca="false">AN31*AN$44</f>
        <v>0</v>
      </c>
      <c r="AO75" s="17" t="n">
        <f aca="false">AO31*AO$44</f>
        <v>0</v>
      </c>
      <c r="AP75" s="17" t="n">
        <f aca="false">AP31*AP$44</f>
        <v>0</v>
      </c>
      <c r="AQ75" s="17" t="n">
        <f aca="false">AQ31*AQ$44</f>
        <v>0</v>
      </c>
      <c r="AR75" s="17" t="n">
        <f aca="false">AR31*AR$44</f>
        <v>0</v>
      </c>
      <c r="AS75" s="17" t="n">
        <f aca="false">AS31*AS$44</f>
        <v>0</v>
      </c>
      <c r="AT75" s="17" t="n">
        <f aca="false">AT31*AT$44</f>
        <v>0</v>
      </c>
      <c r="AU75" s="17" t="n">
        <f aca="false">AU31*AU$44</f>
        <v>0</v>
      </c>
      <c r="AV75" s="17" t="n">
        <f aca="false">AV31*AV$44</f>
        <v>0</v>
      </c>
      <c r="AW75" s="17" t="n">
        <f aca="false">SUM(B75:AV75)</f>
        <v>1339.92</v>
      </c>
    </row>
    <row r="76" customFormat="false" ht="12.8" hidden="false" customHeight="false" outlineLevel="0" collapsed="false">
      <c r="A76" s="0" t="s">
        <v>565</v>
      </c>
      <c r="B76" s="17" t="n">
        <f aca="false">B32*B$44</f>
        <v>0</v>
      </c>
      <c r="C76" s="17" t="n">
        <f aca="false">C32*C$44</f>
        <v>800</v>
      </c>
      <c r="D76" s="17" t="n">
        <f aca="false">D32*D$44</f>
        <v>500</v>
      </c>
      <c r="E76" s="17" t="n">
        <f aca="false">E32*E$44</f>
        <v>0</v>
      </c>
      <c r="F76" s="17" t="n">
        <f aca="false">F32*F$44</f>
        <v>0</v>
      </c>
      <c r="G76" s="17" t="n">
        <f aca="false">G32*G$44</f>
        <v>637.97</v>
      </c>
      <c r="H76" s="17" t="n">
        <f aca="false">H32*H$44</f>
        <v>0</v>
      </c>
      <c r="I76" s="17" t="n">
        <f aca="false">I32*I$44</f>
        <v>0</v>
      </c>
      <c r="J76" s="17" t="n">
        <f aca="false">J32*J$44</f>
        <v>0</v>
      </c>
      <c r="K76" s="17" t="n">
        <f aca="false">K32*K$44</f>
        <v>1984.9</v>
      </c>
      <c r="L76" s="17" t="n">
        <f aca="false">L32*L$44</f>
        <v>0</v>
      </c>
      <c r="M76" s="17" t="n">
        <f aca="false">M32*M$44</f>
        <v>0</v>
      </c>
      <c r="N76" s="17" t="n">
        <f aca="false">N32*N$44</f>
        <v>0</v>
      </c>
      <c r="O76" s="17" t="n">
        <f aca="false">O32*O$44</f>
        <v>400</v>
      </c>
      <c r="P76" s="17" t="n">
        <f aca="false">P32*P$44</f>
        <v>500</v>
      </c>
      <c r="Q76" s="17" t="n">
        <f aca="false">Q32*Q$44</f>
        <v>0</v>
      </c>
      <c r="R76" s="17" t="n">
        <f aca="false">R32*R$44</f>
        <v>1563.86</v>
      </c>
      <c r="S76" s="17" t="n">
        <f aca="false">S32*S$44</f>
        <v>800</v>
      </c>
      <c r="T76" s="17" t="n">
        <f aca="false">T32*T$44</f>
        <v>0</v>
      </c>
      <c r="U76" s="17" t="n">
        <f aca="false">U32*U$44</f>
        <v>0</v>
      </c>
      <c r="V76" s="17" t="n">
        <f aca="false">V32*V$44</f>
        <v>0</v>
      </c>
      <c r="W76" s="17" t="n">
        <f aca="false">W32*W$44</f>
        <v>0</v>
      </c>
      <c r="X76" s="17" t="n">
        <f aca="false">X32*X$44</f>
        <v>0</v>
      </c>
      <c r="Y76" s="17" t="n">
        <f aca="false">Y32*Y$44</f>
        <v>0</v>
      </c>
      <c r="Z76" s="17" t="n">
        <f aca="false">Z32*Z$44</f>
        <v>0</v>
      </c>
      <c r="AA76" s="17" t="n">
        <f aca="false">AA32*AA$44</f>
        <v>400</v>
      </c>
      <c r="AB76" s="17" t="n">
        <f aca="false">AB32*AB$44</f>
        <v>0</v>
      </c>
      <c r="AC76" s="17" t="n">
        <f aca="false">AC32*AC$44</f>
        <v>0</v>
      </c>
      <c r="AD76" s="17" t="n">
        <f aca="false">AD32*AD$44</f>
        <v>0</v>
      </c>
      <c r="AE76" s="17" t="n">
        <f aca="false">AE32*AE$44</f>
        <v>0</v>
      </c>
      <c r="AF76" s="17" t="n">
        <f aca="false">AF32*AF$44</f>
        <v>0</v>
      </c>
      <c r="AG76" s="17" t="n">
        <f aca="false">AG32*AG$44</f>
        <v>0</v>
      </c>
      <c r="AH76" s="17" t="n">
        <f aca="false">AH32*AH$44</f>
        <v>0</v>
      </c>
      <c r="AI76" s="17" t="n">
        <f aca="false">AI32*AI$44</f>
        <v>0</v>
      </c>
      <c r="AJ76" s="17" t="n">
        <f aca="false">AJ32*AJ$44</f>
        <v>0</v>
      </c>
      <c r="AK76" s="17" t="n">
        <f aca="false">AK32*AK$44</f>
        <v>0</v>
      </c>
      <c r="AL76" s="17" t="n">
        <f aca="false">AL32*AL$44</f>
        <v>0</v>
      </c>
      <c r="AM76" s="17" t="n">
        <f aca="false">AM32*AM$44</f>
        <v>0</v>
      </c>
      <c r="AN76" s="17" t="n">
        <f aca="false">AN32*AN$44</f>
        <v>1000</v>
      </c>
      <c r="AO76" s="17" t="n">
        <f aca="false">AO32*AO$44</f>
        <v>0</v>
      </c>
      <c r="AP76" s="17" t="n">
        <f aca="false">AP32*AP$44</f>
        <v>0</v>
      </c>
      <c r="AQ76" s="17" t="n">
        <f aca="false">AQ32*AQ$44</f>
        <v>0</v>
      </c>
      <c r="AR76" s="17" t="n">
        <f aca="false">AR32*AR$44</f>
        <v>0</v>
      </c>
      <c r="AS76" s="17" t="n">
        <f aca="false">AS32*AS$44</f>
        <v>0</v>
      </c>
      <c r="AT76" s="17" t="n">
        <f aca="false">AT32*AT$44</f>
        <v>0</v>
      </c>
      <c r="AU76" s="17" t="n">
        <f aca="false">AU32*AU$44</f>
        <v>692.19</v>
      </c>
      <c r="AV76" s="17" t="n">
        <f aca="false">AV32*AV$44</f>
        <v>833.48</v>
      </c>
      <c r="AW76" s="17" t="n">
        <f aca="false">SUM(B76:AV76)</f>
        <v>10112.4</v>
      </c>
    </row>
    <row r="77" customFormat="false" ht="12.8" hidden="false" customHeight="false" outlineLevel="0" collapsed="false">
      <c r="A77" s="0" t="s">
        <v>552</v>
      </c>
      <c r="B77" s="17" t="n">
        <f aca="false">B33*B$44</f>
        <v>0</v>
      </c>
      <c r="C77" s="17" t="n">
        <f aca="false">C33*C$44</f>
        <v>0</v>
      </c>
      <c r="D77" s="17" t="n">
        <f aca="false">D33*D$44</f>
        <v>0</v>
      </c>
      <c r="E77" s="17" t="n">
        <f aca="false">E33*E$44</f>
        <v>0</v>
      </c>
      <c r="F77" s="17" t="n">
        <f aca="false">F33*F$44</f>
        <v>0</v>
      </c>
      <c r="G77" s="17" t="n">
        <f aca="false">G33*G$44</f>
        <v>0</v>
      </c>
      <c r="H77" s="17" t="n">
        <f aca="false">H33*H$44</f>
        <v>0</v>
      </c>
      <c r="I77" s="17" t="n">
        <f aca="false">I33*I$44</f>
        <v>0</v>
      </c>
      <c r="J77" s="17" t="n">
        <f aca="false">J33*J$44</f>
        <v>0</v>
      </c>
      <c r="K77" s="17" t="n">
        <f aca="false">K33*K$44</f>
        <v>0</v>
      </c>
      <c r="L77" s="17" t="n">
        <f aca="false">L33*L$44</f>
        <v>0</v>
      </c>
      <c r="M77" s="17" t="n">
        <f aca="false">M33*M$44</f>
        <v>0</v>
      </c>
      <c r="N77" s="17" t="n">
        <f aca="false">N33*N$44</f>
        <v>0</v>
      </c>
      <c r="O77" s="17" t="n">
        <f aca="false">O33*O$44</f>
        <v>0</v>
      </c>
      <c r="P77" s="17" t="n">
        <f aca="false">P33*P$44</f>
        <v>0</v>
      </c>
      <c r="Q77" s="17" t="n">
        <f aca="false">Q33*Q$44</f>
        <v>0</v>
      </c>
      <c r="R77" s="17" t="n">
        <f aca="false">R33*R$44</f>
        <v>0</v>
      </c>
      <c r="S77" s="17" t="n">
        <f aca="false">S33*S$44</f>
        <v>0</v>
      </c>
      <c r="T77" s="17" t="n">
        <f aca="false">T33*T$44</f>
        <v>0</v>
      </c>
      <c r="U77" s="17" t="n">
        <f aca="false">U33*U$44</f>
        <v>0</v>
      </c>
      <c r="V77" s="17" t="n">
        <f aca="false">V33*V$44</f>
        <v>0</v>
      </c>
      <c r="W77" s="17" t="n">
        <f aca="false">W33*W$44</f>
        <v>0</v>
      </c>
      <c r="X77" s="17" t="n">
        <f aca="false">X33*X$44</f>
        <v>0</v>
      </c>
      <c r="Y77" s="17" t="n">
        <f aca="false">Y33*Y$44</f>
        <v>2921.17</v>
      </c>
      <c r="Z77" s="17" t="n">
        <f aca="false">Z33*Z$44</f>
        <v>16417.05</v>
      </c>
      <c r="AA77" s="17" t="n">
        <f aca="false">AA33*AA$44</f>
        <v>0</v>
      </c>
      <c r="AB77" s="17" t="n">
        <f aca="false">AB33*AB$44</f>
        <v>0</v>
      </c>
      <c r="AC77" s="17" t="n">
        <f aca="false">AC33*AC$44</f>
        <v>0</v>
      </c>
      <c r="AD77" s="17" t="n">
        <f aca="false">AD33*AD$44</f>
        <v>0</v>
      </c>
      <c r="AE77" s="17" t="n">
        <f aca="false">AE33*AE$44</f>
        <v>0</v>
      </c>
      <c r="AF77" s="17" t="n">
        <f aca="false">AF33*AF$44</f>
        <v>0</v>
      </c>
      <c r="AG77" s="17" t="n">
        <f aca="false">AG33*AG$44</f>
        <v>0</v>
      </c>
      <c r="AH77" s="17" t="n">
        <f aca="false">AH33*AH$44</f>
        <v>0</v>
      </c>
      <c r="AI77" s="17" t="n">
        <f aca="false">AI33*AI$44</f>
        <v>0</v>
      </c>
      <c r="AJ77" s="17" t="n">
        <f aca="false">AJ33*AJ$44</f>
        <v>0</v>
      </c>
      <c r="AK77" s="17" t="n">
        <f aca="false">AK33*AK$44</f>
        <v>0</v>
      </c>
      <c r="AL77" s="17" t="n">
        <f aca="false">AL33*AL$44</f>
        <v>0</v>
      </c>
      <c r="AM77" s="17" t="n">
        <f aca="false">AM33*AM$44</f>
        <v>0</v>
      </c>
      <c r="AN77" s="17" t="n">
        <f aca="false">AN33*AN$44</f>
        <v>0</v>
      </c>
      <c r="AO77" s="17" t="n">
        <f aca="false">AO33*AO$44</f>
        <v>0</v>
      </c>
      <c r="AP77" s="17" t="n">
        <f aca="false">AP33*AP$44</f>
        <v>0</v>
      </c>
      <c r="AQ77" s="17" t="n">
        <f aca="false">AQ33*AQ$44</f>
        <v>0</v>
      </c>
      <c r="AR77" s="17" t="n">
        <f aca="false">AR33*AR$44</f>
        <v>0</v>
      </c>
      <c r="AS77" s="17" t="n">
        <f aca="false">AS33*AS$44</f>
        <v>0</v>
      </c>
      <c r="AT77" s="17" t="n">
        <f aca="false">AT33*AT$44</f>
        <v>0</v>
      </c>
      <c r="AU77" s="17" t="n">
        <f aca="false">AU33*AU$44</f>
        <v>0</v>
      </c>
      <c r="AV77" s="17" t="n">
        <f aca="false">AV33*AV$44</f>
        <v>0</v>
      </c>
      <c r="AW77" s="17" t="n">
        <f aca="false">SUM(B77:AV77)</f>
        <v>19338.22</v>
      </c>
    </row>
    <row r="78" customFormat="false" ht="12.8" hidden="false" customHeight="false" outlineLevel="0" collapsed="false">
      <c r="A78" s="0" t="n">
        <v>1</v>
      </c>
      <c r="B78" s="0" t="n">
        <v>2</v>
      </c>
      <c r="C78" s="0" t="n">
        <v>3</v>
      </c>
      <c r="D78" s="0" t="n">
        <v>4</v>
      </c>
      <c r="E78" s="0" t="n">
        <v>5</v>
      </c>
      <c r="F78" s="0" t="n">
        <v>6</v>
      </c>
      <c r="G78" s="0" t="n">
        <v>7</v>
      </c>
      <c r="H78" s="0" t="n">
        <v>8</v>
      </c>
      <c r="I78" s="0" t="n">
        <v>9</v>
      </c>
      <c r="J78" s="0" t="n">
        <v>10</v>
      </c>
      <c r="K78" s="0" t="n">
        <v>11</v>
      </c>
      <c r="L78" s="0" t="n">
        <v>12</v>
      </c>
      <c r="M78" s="0" t="n">
        <v>13</v>
      </c>
      <c r="N78" s="0" t="n">
        <v>14</v>
      </c>
      <c r="O78" s="0" t="n">
        <v>15</v>
      </c>
      <c r="P78" s="0" t="n">
        <v>16</v>
      </c>
      <c r="Q78" s="0" t="n">
        <v>17</v>
      </c>
      <c r="R78" s="0" t="n">
        <v>18</v>
      </c>
      <c r="S78" s="0" t="n">
        <v>19</v>
      </c>
      <c r="T78" s="0" t="n">
        <v>20</v>
      </c>
      <c r="U78" s="0" t="n">
        <v>21</v>
      </c>
      <c r="V78" s="0" t="n">
        <v>22</v>
      </c>
      <c r="W78" s="0" t="n">
        <v>23</v>
      </c>
      <c r="X78" s="0" t="n">
        <v>24</v>
      </c>
      <c r="Y78" s="0" t="n">
        <v>25</v>
      </c>
      <c r="Z78" s="0" t="n">
        <v>26</v>
      </c>
      <c r="AA78" s="0" t="n">
        <v>27</v>
      </c>
      <c r="AB78" s="0" t="n">
        <v>28</v>
      </c>
      <c r="AC78" s="0" t="n">
        <v>29</v>
      </c>
      <c r="AD78" s="0" t="n">
        <v>30</v>
      </c>
      <c r="AE78" s="0" t="n">
        <v>31</v>
      </c>
      <c r="AF78" s="0" t="n">
        <v>32</v>
      </c>
      <c r="AG78" s="0" t="n">
        <v>33</v>
      </c>
      <c r="AH78" s="0" t="n">
        <v>34</v>
      </c>
      <c r="AI78" s="0" t="n">
        <v>35</v>
      </c>
      <c r="AJ78" s="0" t="n">
        <v>36</v>
      </c>
      <c r="AK78" s="0" t="n">
        <v>37</v>
      </c>
      <c r="AL78" s="0" t="n">
        <v>38</v>
      </c>
      <c r="AM78" s="0" t="n">
        <v>39</v>
      </c>
      <c r="AN78" s="0" t="n">
        <v>40</v>
      </c>
      <c r="AO78" s="0" t="n">
        <v>41</v>
      </c>
      <c r="AP78" s="0" t="n">
        <v>42</v>
      </c>
      <c r="AQ78" s="0" t="n">
        <v>43</v>
      </c>
      <c r="AR78" s="0" t="n">
        <v>44</v>
      </c>
      <c r="AS78" s="0" t="n">
        <v>45</v>
      </c>
      <c r="AT78" s="0" t="n">
        <v>46</v>
      </c>
      <c r="AU78" s="0" t="n">
        <v>47</v>
      </c>
      <c r="AV78" s="0" t="n">
        <v>48</v>
      </c>
      <c r="AW78" s="0" t="n">
        <v>49</v>
      </c>
    </row>
    <row r="79" customFormat="false" ht="12.8" hidden="false" customHeight="false" outlineLevel="0" collapsed="false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</row>
    <row r="80" customFormat="false" ht="12.8" hidden="false" customHeight="false" outlineLevel="0" collapsed="false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</row>
    <row r="81" customFormat="false" ht="12.8" hidden="false" customHeight="false" outlineLevel="0" collapsed="false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</row>
    <row r="82" customFormat="false" ht="12.8" hidden="false" customHeight="false" outlineLevel="0" collapsed="false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</row>
    <row r="83" customFormat="false" ht="12.8" hidden="false" customHeight="false" outlineLevel="0" collapsed="false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</row>
    <row r="84" customFormat="false" ht="12.8" hidden="false" customHeight="false" outlineLevel="0" collapsed="false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</row>
    <row r="85" customFormat="false" ht="12.8" hidden="false" customHeight="false" outlineLevel="0" collapsed="false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</row>
    <row r="86" customFormat="false" ht="12.8" hidden="false" customHeight="false" outlineLevel="0" collapsed="false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</row>
    <row r="87" customFormat="false" ht="12.8" hidden="false" customHeight="false" outlineLevel="0" collapsed="false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</row>
    <row r="88" customFormat="false" ht="12.8" hidden="false" customHeight="false" outlineLevel="0" collapsed="false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</row>
    <row r="89" customFormat="false" ht="12.8" hidden="false" customHeight="false" outlineLevel="0" collapsed="false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</row>
    <row r="90" customFormat="false" ht="12.8" hidden="false" customHeight="false" outlineLevel="0" collapsed="false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</row>
    <row r="91" customFormat="false" ht="12.8" hidden="false" customHeight="false" outlineLevel="0" collapsed="false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</row>
    <row r="92" customFormat="false" ht="12.8" hidden="false" customHeight="false" outlineLevel="0" collapsed="false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</row>
    <row r="93" customFormat="false" ht="12.8" hidden="false" customHeight="false" outlineLevel="0" collapsed="false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</row>
    <row r="94" customFormat="false" ht="12.8" hidden="false" customHeight="false" outlineLevel="0" collapsed="false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</row>
    <row r="95" customFormat="false" ht="12.8" hidden="false" customHeight="false" outlineLevel="0" collapsed="false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</row>
    <row r="96" customFormat="false" ht="12.8" hidden="false" customHeight="false" outlineLevel="0" collapsed="false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</row>
    <row r="97" customFormat="false" ht="12.8" hidden="false" customHeight="false" outlineLevel="0" collapsed="false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</row>
    <row r="98" customFormat="false" ht="12.8" hidden="false" customHeight="false" outlineLevel="0" collapsed="false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</row>
    <row r="99" customFormat="false" ht="12.8" hidden="false" customHeight="false" outlineLevel="0" collapsed="false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</row>
    <row r="100" customFormat="false" ht="12.8" hidden="false" customHeight="false" outlineLevel="0" collapsed="false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</row>
    <row r="101" customFormat="false" ht="12.8" hidden="false" customHeight="false" outlineLevel="0" collapsed="false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</row>
    <row r="102" customFormat="false" ht="12.8" hidden="false" customHeight="false" outlineLevel="0" collapsed="false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</row>
    <row r="103" customFormat="false" ht="12.8" hidden="false" customHeight="false" outlineLevel="0" collapsed="false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</row>
    <row r="104" customFormat="false" ht="12.8" hidden="false" customHeight="false" outlineLevel="0" collapsed="false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17187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3" min="3" style="0" width="15"/>
  </cols>
  <sheetData>
    <row r="1" customFormat="false" ht="12.8" hidden="false" customHeight="false" outlineLevel="0" collapsed="false">
      <c r="A1" s="0" t="s">
        <v>2</v>
      </c>
      <c r="B1" s="0" t="s">
        <v>555</v>
      </c>
      <c r="C1" s="0" t="s">
        <v>556</v>
      </c>
    </row>
    <row r="2" customFormat="false" ht="12.8" hidden="false" customHeight="false" outlineLevel="0" collapsed="false">
      <c r="A2" s="0" t="s">
        <v>557</v>
      </c>
      <c r="B2" s="0" t="n">
        <v>64</v>
      </c>
      <c r="C2" s="0" t="n">
        <v>41374.56</v>
      </c>
    </row>
    <row r="3" customFormat="false" ht="12.8" hidden="false" customHeight="false" outlineLevel="0" collapsed="false">
      <c r="A3" s="0" t="s">
        <v>84</v>
      </c>
      <c r="B3" s="0" t="n">
        <v>10</v>
      </c>
      <c r="C3" s="0" t="n">
        <v>21852.42</v>
      </c>
    </row>
    <row r="4" customFormat="false" ht="12.8" hidden="false" customHeight="false" outlineLevel="0" collapsed="false">
      <c r="A4" s="0" t="s">
        <v>96</v>
      </c>
      <c r="B4" s="0" t="n">
        <v>62</v>
      </c>
      <c r="C4" s="0" t="n">
        <v>54319.42</v>
      </c>
    </row>
    <row r="5" customFormat="false" ht="12.8" hidden="false" customHeight="false" outlineLevel="0" collapsed="false">
      <c r="A5" s="0" t="s">
        <v>558</v>
      </c>
      <c r="B5" s="0" t="n">
        <v>95</v>
      </c>
      <c r="C5" s="0" t="n">
        <v>135380.36</v>
      </c>
    </row>
    <row r="6" customFormat="false" ht="12.8" hidden="false" customHeight="false" outlineLevel="0" collapsed="false">
      <c r="A6" s="0" t="s">
        <v>176</v>
      </c>
      <c r="B6" s="0" t="n">
        <v>35</v>
      </c>
      <c r="C6" s="0" t="n">
        <v>26404.64</v>
      </c>
    </row>
    <row r="7" customFormat="false" ht="12.8" hidden="false" customHeight="false" outlineLevel="0" collapsed="false">
      <c r="A7" s="0" t="s">
        <v>559</v>
      </c>
      <c r="B7" s="0" t="n">
        <v>124</v>
      </c>
      <c r="C7" s="0" t="n">
        <v>184883.52</v>
      </c>
    </row>
    <row r="8" customFormat="false" ht="12.8" hidden="false" customHeight="false" outlineLevel="0" collapsed="false">
      <c r="A8" s="0" t="s">
        <v>560</v>
      </c>
      <c r="B8" s="0" t="n">
        <v>23</v>
      </c>
      <c r="C8" s="0" t="n">
        <v>26509.18</v>
      </c>
    </row>
    <row r="9" customFormat="false" ht="12.8" hidden="false" customHeight="false" outlineLevel="0" collapsed="false">
      <c r="A9" s="0" t="s">
        <v>235</v>
      </c>
      <c r="B9" s="0" t="n">
        <v>31</v>
      </c>
      <c r="C9" s="0" t="n">
        <v>21049.41</v>
      </c>
    </row>
    <row r="10" customFormat="false" ht="12.8" hidden="false" customHeight="false" outlineLevel="0" collapsed="false">
      <c r="A10" s="0" t="s">
        <v>261</v>
      </c>
      <c r="B10" s="0" t="n">
        <v>75</v>
      </c>
      <c r="C10" s="0" t="n">
        <v>42669.03</v>
      </c>
    </row>
    <row r="11" customFormat="false" ht="12.8" hidden="false" customHeight="false" outlineLevel="0" collapsed="false">
      <c r="A11" s="0" t="s">
        <v>561</v>
      </c>
      <c r="B11" s="0" t="n">
        <v>7</v>
      </c>
      <c r="C11" s="0" t="n">
        <v>43874.63</v>
      </c>
    </row>
    <row r="12" customFormat="false" ht="12.8" hidden="false" customHeight="false" outlineLevel="0" collapsed="false">
      <c r="A12" s="0" t="s">
        <v>273</v>
      </c>
      <c r="B12" s="0" t="n">
        <v>475</v>
      </c>
      <c r="C12" s="0" t="n">
        <v>1243157.13</v>
      </c>
    </row>
    <row r="13" customFormat="false" ht="12.8" hidden="false" customHeight="false" outlineLevel="0" collapsed="false">
      <c r="A13" s="0" t="s">
        <v>279</v>
      </c>
      <c r="B13" s="0" t="n">
        <v>106</v>
      </c>
      <c r="C13" s="0" t="n">
        <v>127194.65</v>
      </c>
    </row>
    <row r="14" customFormat="false" ht="12.8" hidden="false" customHeight="false" outlineLevel="0" collapsed="false">
      <c r="A14" s="0" t="s">
        <v>282</v>
      </c>
      <c r="B14" s="0" t="n">
        <v>68</v>
      </c>
      <c r="C14" s="0" t="n">
        <v>50280.2</v>
      </c>
    </row>
    <row r="15" s="26" customFormat="true" ht="12.8" hidden="false" customHeight="false" outlineLevel="0" collapsed="false">
      <c r="A15" s="24" t="s">
        <v>285</v>
      </c>
      <c r="B15" s="24" t="n">
        <v>29</v>
      </c>
      <c r="C15" s="25" t="n">
        <v>32104.97</v>
      </c>
    </row>
    <row r="16" customFormat="false" ht="12.8" hidden="false" customHeight="false" outlineLevel="0" collapsed="false">
      <c r="A16" s="0" t="s">
        <v>288</v>
      </c>
      <c r="B16" s="0" t="n">
        <v>42</v>
      </c>
      <c r="C16" s="0" t="n">
        <v>66948.76</v>
      </c>
    </row>
    <row r="17" customFormat="false" ht="12.8" hidden="false" customHeight="false" outlineLevel="0" collapsed="false">
      <c r="A17" s="0" t="s">
        <v>291</v>
      </c>
      <c r="B17" s="0" t="n">
        <v>94</v>
      </c>
      <c r="C17" s="0" t="n">
        <v>144904.27</v>
      </c>
    </row>
    <row r="18" customFormat="false" ht="12.8" hidden="false" customHeight="false" outlineLevel="0" collapsed="false">
      <c r="A18" s="0" t="s">
        <v>294</v>
      </c>
      <c r="B18" s="0" t="n">
        <v>79</v>
      </c>
      <c r="C18" s="0" t="n">
        <v>106225.84</v>
      </c>
    </row>
    <row r="19" customFormat="false" ht="12.8" hidden="false" customHeight="false" outlineLevel="0" collapsed="false">
      <c r="A19" s="0" t="s">
        <v>296</v>
      </c>
      <c r="B19" s="0" t="n">
        <v>28</v>
      </c>
      <c r="C19" s="0" t="n">
        <v>85072.76</v>
      </c>
    </row>
    <row r="20" customFormat="false" ht="12.8" hidden="false" customHeight="false" outlineLevel="0" collapsed="false">
      <c r="A20" s="0" t="s">
        <v>306</v>
      </c>
      <c r="B20" s="0" t="n">
        <v>30</v>
      </c>
      <c r="C20" s="0" t="n">
        <v>23769.24</v>
      </c>
    </row>
    <row r="21" customFormat="false" ht="12.8" hidden="false" customHeight="false" outlineLevel="0" collapsed="false">
      <c r="A21" s="0" t="s">
        <v>329</v>
      </c>
      <c r="B21" s="0" t="n">
        <v>7</v>
      </c>
      <c r="C21" s="0" t="n">
        <v>4455.31</v>
      </c>
    </row>
    <row r="22" customFormat="false" ht="12.8" hidden="false" customHeight="false" outlineLevel="0" collapsed="false">
      <c r="A22" s="0" t="s">
        <v>361</v>
      </c>
      <c r="B22" s="0" t="n">
        <v>49</v>
      </c>
      <c r="C22" s="0" t="n">
        <v>49284.14</v>
      </c>
    </row>
    <row r="23" customFormat="false" ht="12.8" hidden="false" customHeight="false" outlineLevel="0" collapsed="false">
      <c r="A23" s="0" t="s">
        <v>370</v>
      </c>
      <c r="B23" s="0" t="n">
        <v>49</v>
      </c>
      <c r="C23" s="0" t="n">
        <v>91851.66</v>
      </c>
    </row>
    <row r="24" customFormat="false" ht="12.8" hidden="false" customHeight="false" outlineLevel="0" collapsed="false">
      <c r="A24" s="0" t="s">
        <v>372</v>
      </c>
      <c r="B24" s="0" t="n">
        <v>40</v>
      </c>
      <c r="C24" s="0" t="n">
        <v>83207.97</v>
      </c>
    </row>
    <row r="25" customFormat="false" ht="12.8" hidden="false" customHeight="false" outlineLevel="0" collapsed="false">
      <c r="A25" s="0" t="s">
        <v>380</v>
      </c>
      <c r="B25" s="0" t="n">
        <v>22</v>
      </c>
      <c r="C25" s="0" t="n">
        <v>83671.53</v>
      </c>
    </row>
    <row r="26" customFormat="false" ht="12.8" hidden="false" customHeight="false" outlineLevel="0" collapsed="false">
      <c r="A26" s="0" t="s">
        <v>562</v>
      </c>
      <c r="B26" s="0" t="n">
        <v>6</v>
      </c>
      <c r="C26" s="0" t="n">
        <v>3820.09</v>
      </c>
    </row>
    <row r="27" customFormat="false" ht="12.8" hidden="false" customHeight="false" outlineLevel="0" collapsed="false">
      <c r="A27" s="0" t="s">
        <v>626</v>
      </c>
      <c r="B27" s="0" t="n">
        <v>24</v>
      </c>
      <c r="C27" s="0" t="n">
        <v>13041.66</v>
      </c>
    </row>
    <row r="28" customFormat="false" ht="12.8" hidden="false" customHeight="false" outlineLevel="0" collapsed="false">
      <c r="A28" s="0" t="s">
        <v>449</v>
      </c>
      <c r="B28" s="0" t="n">
        <v>58</v>
      </c>
      <c r="C28" s="0" t="n">
        <v>38001.21</v>
      </c>
    </row>
    <row r="29" customFormat="false" ht="12.8" hidden="false" customHeight="false" outlineLevel="0" collapsed="false">
      <c r="A29" s="0" t="s">
        <v>563</v>
      </c>
      <c r="B29" s="0" t="n">
        <v>39</v>
      </c>
      <c r="C29" s="0" t="n">
        <v>41281.18</v>
      </c>
    </row>
    <row r="30" customFormat="false" ht="12.8" hidden="false" customHeight="false" outlineLevel="0" collapsed="false">
      <c r="A30" s="0" t="s">
        <v>488</v>
      </c>
      <c r="B30" s="0" t="n">
        <v>12</v>
      </c>
      <c r="C30" s="0" t="n">
        <v>208200.23</v>
      </c>
    </row>
    <row r="31" customFormat="false" ht="12.8" hidden="false" customHeight="false" outlineLevel="0" collapsed="false">
      <c r="A31" s="0" t="s">
        <v>492</v>
      </c>
      <c r="B31" s="0" t="n">
        <v>17</v>
      </c>
      <c r="C31" s="0" t="n">
        <v>18873.07</v>
      </c>
    </row>
    <row r="32" customFormat="false" ht="12.8" hidden="false" customHeight="false" outlineLevel="0" collapsed="false">
      <c r="A32" s="0" t="s">
        <v>518</v>
      </c>
      <c r="B32" s="0" t="n">
        <v>44</v>
      </c>
      <c r="C32" s="0" t="n">
        <v>24409.25</v>
      </c>
    </row>
    <row r="33" customFormat="false" ht="12.8" hidden="false" customHeight="false" outlineLevel="0" collapsed="false">
      <c r="A33" s="0" t="s">
        <v>527</v>
      </c>
      <c r="B33" s="0" t="n">
        <v>20</v>
      </c>
      <c r="C33" s="0" t="n">
        <v>23856.38</v>
      </c>
    </row>
    <row r="34" customFormat="false" ht="12.8" hidden="false" customHeight="false" outlineLevel="0" collapsed="false">
      <c r="A34" s="0" t="s">
        <v>564</v>
      </c>
      <c r="B34" s="0" t="n">
        <v>171</v>
      </c>
      <c r="C34" s="0" t="n">
        <v>91828.78</v>
      </c>
    </row>
    <row r="35" customFormat="false" ht="12.8" hidden="false" customHeight="false" outlineLevel="0" collapsed="false">
      <c r="A35" s="0" t="s">
        <v>565</v>
      </c>
      <c r="B35" s="0" t="n">
        <v>4</v>
      </c>
      <c r="C35" s="0" t="n">
        <v>16333.58</v>
      </c>
    </row>
    <row r="36" customFormat="false" ht="12.8" hidden="false" customHeight="false" outlineLevel="0" collapsed="false">
      <c r="A36" s="0" t="s">
        <v>566</v>
      </c>
      <c r="B36" s="0" t="n">
        <v>2039</v>
      </c>
      <c r="C36" s="0" t="n">
        <v>3270091.03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171875" defaultRowHeight="12.8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555</v>
      </c>
      <c r="C1" s="0" t="s">
        <v>556</v>
      </c>
    </row>
    <row r="2" customFormat="false" ht="12.8" hidden="false" customHeight="false" outlineLevel="0" collapsed="false">
      <c r="A2" s="0" t="s">
        <v>176</v>
      </c>
      <c r="B2" s="0" t="n">
        <v>15</v>
      </c>
      <c r="C2" s="0" t="n">
        <v>14672.18</v>
      </c>
    </row>
    <row r="3" customFormat="false" ht="12.8" hidden="false" customHeight="false" outlineLevel="0" collapsed="false">
      <c r="A3" s="0" t="s">
        <v>235</v>
      </c>
      <c r="B3" s="0" t="n">
        <v>31</v>
      </c>
      <c r="C3" s="0" t="n">
        <v>21049.41</v>
      </c>
    </row>
    <row r="4" customFormat="false" ht="12.8" hidden="false" customHeight="false" outlineLevel="0" collapsed="false">
      <c r="A4" s="0" t="s">
        <v>261</v>
      </c>
      <c r="B4" s="0" t="n">
        <v>9</v>
      </c>
      <c r="C4" s="0" t="n">
        <v>4934.89</v>
      </c>
    </row>
    <row r="5" customFormat="false" ht="12.8" hidden="false" customHeight="false" outlineLevel="0" collapsed="false">
      <c r="A5" s="0" t="s">
        <v>561</v>
      </c>
      <c r="B5" s="0" t="n">
        <v>6</v>
      </c>
      <c r="C5" s="0" t="n">
        <v>30935.02</v>
      </c>
    </row>
    <row r="6" customFormat="false" ht="12.8" hidden="false" customHeight="false" outlineLevel="0" collapsed="false">
      <c r="A6" s="0" t="s">
        <v>273</v>
      </c>
      <c r="B6" s="0" t="n">
        <v>176</v>
      </c>
      <c r="C6" s="0" t="n">
        <v>443671.16</v>
      </c>
    </row>
    <row r="7" customFormat="false" ht="12.8" hidden="false" customHeight="false" outlineLevel="0" collapsed="false">
      <c r="A7" s="0" t="s">
        <v>279</v>
      </c>
      <c r="B7" s="0" t="n">
        <v>9</v>
      </c>
      <c r="C7" s="0" t="n">
        <v>58225.29</v>
      </c>
    </row>
    <row r="8" customFormat="false" ht="12.8" hidden="false" customHeight="false" outlineLevel="0" collapsed="false">
      <c r="A8" s="0" t="s">
        <v>282</v>
      </c>
      <c r="B8" s="0" t="n">
        <v>33</v>
      </c>
      <c r="C8" s="0" t="n">
        <v>27998.75</v>
      </c>
    </row>
    <row r="9" customFormat="false" ht="12.8" hidden="false" customHeight="false" outlineLevel="0" collapsed="false">
      <c r="A9" s="0" t="s">
        <v>285</v>
      </c>
      <c r="B9" s="0" t="n">
        <v>24</v>
      </c>
      <c r="C9" s="0" t="n">
        <v>26645.18</v>
      </c>
    </row>
    <row r="10" customFormat="false" ht="12.8" hidden="false" customHeight="false" outlineLevel="0" collapsed="false">
      <c r="A10" s="0" t="s">
        <v>288</v>
      </c>
      <c r="B10" s="0" t="n">
        <v>42</v>
      </c>
      <c r="C10" s="0" t="n">
        <v>66948.76</v>
      </c>
    </row>
    <row r="11" customFormat="false" ht="12.8" hidden="false" customHeight="false" outlineLevel="0" collapsed="false">
      <c r="A11" s="0" t="s">
        <v>291</v>
      </c>
      <c r="B11" s="0" t="n">
        <v>7</v>
      </c>
      <c r="C11" s="0" t="n">
        <v>5607.64</v>
      </c>
    </row>
    <row r="12" s="26" customFormat="true" ht="12.8" hidden="false" customHeight="false" outlineLevel="0" collapsed="false">
      <c r="A12" s="24" t="s">
        <v>294</v>
      </c>
      <c r="B12" s="24" t="n">
        <v>2</v>
      </c>
      <c r="C12" s="24" t="n">
        <v>1802.68</v>
      </c>
    </row>
    <row r="13" customFormat="false" ht="12.8" hidden="false" customHeight="false" outlineLevel="0" collapsed="false">
      <c r="A13" s="0" t="s">
        <v>306</v>
      </c>
      <c r="B13" s="0" t="n">
        <v>10</v>
      </c>
      <c r="C13" s="0" t="n">
        <v>7234.72</v>
      </c>
    </row>
    <row r="14" customFormat="false" ht="12.8" hidden="false" customHeight="false" outlineLevel="0" collapsed="false">
      <c r="A14" s="0" t="s">
        <v>329</v>
      </c>
      <c r="B14" s="0" t="n">
        <v>5</v>
      </c>
      <c r="C14" s="0" t="n">
        <v>3200.36</v>
      </c>
    </row>
    <row r="15" customFormat="false" ht="12.8" hidden="false" customHeight="false" outlineLevel="0" collapsed="false">
      <c r="A15" s="0" t="s">
        <v>361</v>
      </c>
      <c r="B15" s="0" t="n">
        <v>15</v>
      </c>
      <c r="C15" s="0" t="n">
        <v>12633.96</v>
      </c>
    </row>
    <row r="16" customFormat="false" ht="12.8" hidden="false" customHeight="false" outlineLevel="0" collapsed="false">
      <c r="A16" s="0" t="s">
        <v>370</v>
      </c>
      <c r="B16" s="0" t="n">
        <v>48</v>
      </c>
      <c r="C16" s="0" t="n">
        <v>66041.97</v>
      </c>
    </row>
    <row r="17" customFormat="false" ht="12.8" hidden="false" customHeight="false" outlineLevel="0" collapsed="false">
      <c r="A17" s="0" t="s">
        <v>372</v>
      </c>
      <c r="B17" s="0" t="n">
        <v>29</v>
      </c>
      <c r="C17" s="0" t="n">
        <v>27137.97</v>
      </c>
    </row>
    <row r="18" customFormat="false" ht="12.8" hidden="false" customHeight="false" outlineLevel="0" collapsed="false">
      <c r="A18" s="0" t="s">
        <v>380</v>
      </c>
      <c r="B18" s="0" t="n">
        <v>20</v>
      </c>
      <c r="C18" s="0" t="n">
        <v>71007.41</v>
      </c>
    </row>
    <row r="19" customFormat="false" ht="12.8" hidden="false" customHeight="false" outlineLevel="0" collapsed="false">
      <c r="A19" s="0" t="s">
        <v>562</v>
      </c>
      <c r="B19" s="0" t="n">
        <v>6</v>
      </c>
      <c r="C19" s="0" t="n">
        <v>3820.09</v>
      </c>
    </row>
    <row r="20" customFormat="false" ht="12.8" hidden="false" customHeight="false" outlineLevel="0" collapsed="false">
      <c r="A20" s="0" t="s">
        <v>626</v>
      </c>
      <c r="B20" s="0" t="n">
        <v>14</v>
      </c>
      <c r="C20" s="0" t="n">
        <v>7729.48</v>
      </c>
    </row>
    <row r="21" customFormat="false" ht="12.8" hidden="false" customHeight="false" outlineLevel="0" collapsed="false">
      <c r="A21" s="0" t="s">
        <v>449</v>
      </c>
      <c r="B21" s="0" t="n">
        <v>54</v>
      </c>
      <c r="C21" s="0" t="n">
        <v>35194.73</v>
      </c>
    </row>
    <row r="22" customFormat="false" ht="12.8" hidden="false" customHeight="false" outlineLevel="0" collapsed="false">
      <c r="A22" s="0" t="s">
        <v>518</v>
      </c>
      <c r="B22" s="0" t="n">
        <v>30</v>
      </c>
      <c r="C22" s="0" t="n">
        <v>12521.87</v>
      </c>
    </row>
    <row r="23" customFormat="false" ht="12.8" hidden="false" customHeight="false" outlineLevel="0" collapsed="false">
      <c r="A23" s="0" t="s">
        <v>527</v>
      </c>
      <c r="B23" s="0" t="n">
        <v>8</v>
      </c>
      <c r="C23" s="0" t="n">
        <v>9385.58</v>
      </c>
    </row>
    <row r="24" customFormat="false" ht="12.8" hidden="false" customHeight="false" outlineLevel="0" collapsed="false">
      <c r="A24" s="0" t="s">
        <v>564</v>
      </c>
      <c r="B24" s="0" t="n">
        <v>171</v>
      </c>
      <c r="C24" s="0" t="n">
        <v>91828.78</v>
      </c>
    </row>
    <row r="25" customFormat="false" ht="12.8" hidden="false" customHeight="false" outlineLevel="0" collapsed="false">
      <c r="A25" s="0" t="s">
        <v>566</v>
      </c>
      <c r="B25" s="0" t="n">
        <v>764</v>
      </c>
      <c r="C25" s="0" t="n">
        <v>1050227.88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2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6" activeCellId="0" sqref="A26"/>
    </sheetView>
  </sheetViews>
  <sheetFormatPr defaultColWidth="12.17187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21"/>
    <col collapsed="false" customWidth="true" hidden="false" outlineLevel="0" max="3" min="3" style="0" width="13.89"/>
    <col collapsed="false" customWidth="true" hidden="false" outlineLevel="0" max="5" min="5" style="0" width="12.44"/>
    <col collapsed="false" customWidth="true" hidden="false" outlineLevel="0" max="6" min="6" style="0" width="11.51"/>
    <col collapsed="false" customWidth="true" hidden="false" outlineLevel="0" max="7" min="7" style="0" width="13.89"/>
    <col collapsed="false" customWidth="true" hidden="false" outlineLevel="0" max="8" min="8" style="0" width="14.28"/>
    <col collapsed="false" customWidth="true" hidden="false" outlineLevel="0" max="9" min="9" style="0" width="15.37"/>
    <col collapsed="false" customWidth="true" hidden="false" outlineLevel="0" max="10" min="10" style="0" width="12.78"/>
    <col collapsed="false" customWidth="true" hidden="false" outlineLevel="0" max="11" min="11" style="0" width="66.95"/>
    <col collapsed="false" customWidth="true" hidden="false" outlineLevel="0" max="58" min="12" style="0" width="48.49"/>
    <col collapsed="false" customWidth="true" hidden="false" outlineLevel="0" max="1024" min="1020" style="0" width="11.52"/>
  </cols>
  <sheetData>
    <row r="1" customFormat="false" ht="12.8" hidden="false" customHeight="false" outlineLevel="0" collapsed="false">
      <c r="A1" s="0" t="s">
        <v>2</v>
      </c>
      <c r="B1" s="0" t="s">
        <v>567</v>
      </c>
      <c r="C1" s="0" t="s">
        <v>568</v>
      </c>
      <c r="D1" s="0" t="s">
        <v>571</v>
      </c>
      <c r="E1" s="0" t="s">
        <v>572</v>
      </c>
      <c r="F1" s="0" t="s">
        <v>575</v>
      </c>
      <c r="G1" s="0" t="s">
        <v>576</v>
      </c>
      <c r="H1" s="0" t="s">
        <v>577</v>
      </c>
      <c r="I1" s="0" t="s">
        <v>578</v>
      </c>
      <c r="J1" s="0" t="s">
        <v>566</v>
      </c>
      <c r="K1" s="0" t="s">
        <v>566</v>
      </c>
    </row>
    <row r="2" customFormat="false" ht="11.15" hidden="false" customHeight="true" outlineLevel="0" collapsed="false">
      <c r="A2" s="0" t="s">
        <v>176</v>
      </c>
      <c r="B2" s="0" t="n">
        <v>7</v>
      </c>
      <c r="C2" s="0" t="n">
        <v>0</v>
      </c>
      <c r="D2" s="0" t="n">
        <v>0</v>
      </c>
      <c r="E2" s="0" t="n">
        <v>3</v>
      </c>
      <c r="F2" s="0" t="n">
        <v>0</v>
      </c>
      <c r="G2" s="0" t="n">
        <v>0</v>
      </c>
      <c r="H2" s="0" t="n">
        <v>4</v>
      </c>
      <c r="I2" s="0" t="n">
        <v>1</v>
      </c>
      <c r="J2" s="0" t="n">
        <v>15</v>
      </c>
    </row>
    <row r="3" customFormat="false" ht="11.15" hidden="false" customHeight="true" outlineLevel="0" collapsed="false">
      <c r="A3" s="0" t="s">
        <v>235</v>
      </c>
      <c r="B3" s="0" t="n">
        <v>2</v>
      </c>
      <c r="C3" s="0" t="n">
        <v>10</v>
      </c>
      <c r="D3" s="0" t="n">
        <v>0</v>
      </c>
      <c r="E3" s="0" t="n">
        <v>1</v>
      </c>
      <c r="F3" s="0" t="n">
        <v>18</v>
      </c>
      <c r="G3" s="0" t="n">
        <v>0</v>
      </c>
      <c r="H3" s="0" t="n">
        <v>0</v>
      </c>
      <c r="I3" s="0" t="n">
        <v>0</v>
      </c>
      <c r="J3" s="0" t="n">
        <v>31</v>
      </c>
    </row>
    <row r="4" customFormat="false" ht="11.15" hidden="false" customHeight="true" outlineLevel="0" collapsed="false">
      <c r="A4" s="0" t="s">
        <v>261</v>
      </c>
      <c r="B4" s="0" t="n">
        <v>0</v>
      </c>
      <c r="C4" s="0" t="n">
        <v>5</v>
      </c>
      <c r="D4" s="0" t="n">
        <v>2</v>
      </c>
      <c r="E4" s="0" t="n">
        <v>0</v>
      </c>
      <c r="F4" s="0" t="n">
        <v>0</v>
      </c>
      <c r="G4" s="0" t="n">
        <v>0</v>
      </c>
      <c r="H4" s="0" t="n">
        <v>2</v>
      </c>
      <c r="I4" s="0" t="n">
        <v>0</v>
      </c>
      <c r="J4" s="0" t="n">
        <v>9</v>
      </c>
    </row>
    <row r="5" customFormat="false" ht="11.15" hidden="false" customHeight="true" outlineLevel="0" collapsed="false">
      <c r="A5" s="0" t="s">
        <v>561</v>
      </c>
      <c r="B5" s="0" t="n">
        <v>0</v>
      </c>
      <c r="C5" s="0" t="n">
        <v>0</v>
      </c>
      <c r="D5" s="0" t="n">
        <v>0</v>
      </c>
      <c r="E5" s="0" t="n">
        <v>5</v>
      </c>
      <c r="F5" s="0" t="n">
        <v>1</v>
      </c>
      <c r="G5" s="0" t="n">
        <v>0</v>
      </c>
      <c r="H5" s="0" t="n">
        <v>0</v>
      </c>
      <c r="I5" s="0" t="n">
        <v>0</v>
      </c>
      <c r="J5" s="0" t="n">
        <v>6</v>
      </c>
    </row>
    <row r="6" customFormat="false" ht="11.15" hidden="false" customHeight="true" outlineLevel="0" collapsed="false">
      <c r="A6" s="0" t="s">
        <v>273</v>
      </c>
      <c r="B6" s="0" t="n">
        <v>0</v>
      </c>
      <c r="C6" s="0" t="n">
        <v>33</v>
      </c>
      <c r="D6" s="0" t="n">
        <v>14</v>
      </c>
      <c r="E6" s="0" t="n">
        <v>119</v>
      </c>
      <c r="F6" s="0" t="n">
        <v>8</v>
      </c>
      <c r="G6" s="0" t="n">
        <v>0</v>
      </c>
      <c r="H6" s="0" t="n">
        <v>2</v>
      </c>
      <c r="I6" s="0" t="n">
        <v>0</v>
      </c>
      <c r="J6" s="0" t="n">
        <v>176</v>
      </c>
    </row>
    <row r="7" customFormat="false" ht="11.15" hidden="false" customHeight="true" outlineLevel="0" collapsed="false">
      <c r="A7" s="0" t="s">
        <v>279</v>
      </c>
      <c r="B7" s="0" t="n">
        <v>0</v>
      </c>
      <c r="C7" s="0" t="n">
        <v>0</v>
      </c>
      <c r="D7" s="0" t="n">
        <v>0</v>
      </c>
      <c r="E7" s="0" t="n">
        <v>9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9</v>
      </c>
    </row>
    <row r="8" customFormat="false" ht="11.15" hidden="false" customHeight="true" outlineLevel="0" collapsed="false">
      <c r="A8" s="0" t="s">
        <v>282</v>
      </c>
      <c r="B8" s="0" t="n">
        <v>0</v>
      </c>
      <c r="C8" s="0" t="n">
        <v>10</v>
      </c>
      <c r="D8" s="0" t="n">
        <v>14</v>
      </c>
      <c r="E8" s="0" t="n">
        <v>4</v>
      </c>
      <c r="F8" s="0" t="n">
        <v>0</v>
      </c>
      <c r="G8" s="0" t="n">
        <v>0</v>
      </c>
      <c r="H8" s="0" t="n">
        <v>1</v>
      </c>
      <c r="I8" s="0" t="n">
        <v>4</v>
      </c>
      <c r="J8" s="0" t="n">
        <v>33</v>
      </c>
    </row>
    <row r="9" customFormat="false" ht="11.15" hidden="false" customHeight="true" outlineLevel="0" collapsed="false">
      <c r="A9" s="0" t="s">
        <v>285</v>
      </c>
      <c r="B9" s="0" t="n">
        <v>1</v>
      </c>
      <c r="C9" s="0" t="n">
        <v>6</v>
      </c>
      <c r="D9" s="0" t="n">
        <v>3</v>
      </c>
      <c r="E9" s="0" t="n">
        <v>7</v>
      </c>
      <c r="F9" s="0" t="n">
        <v>2</v>
      </c>
      <c r="G9" s="0" t="n">
        <v>1</v>
      </c>
      <c r="H9" s="0" t="n">
        <v>4</v>
      </c>
      <c r="I9" s="0" t="n">
        <v>0</v>
      </c>
      <c r="J9" s="0" t="n">
        <v>24</v>
      </c>
    </row>
    <row r="10" customFormat="false" ht="11.15" hidden="false" customHeight="true" outlineLevel="0" collapsed="false">
      <c r="A10" s="0" t="s">
        <v>288</v>
      </c>
      <c r="B10" s="0" t="n">
        <v>0</v>
      </c>
      <c r="C10" s="0" t="n">
        <v>21</v>
      </c>
      <c r="D10" s="0" t="n">
        <v>7</v>
      </c>
      <c r="E10" s="0" t="n">
        <v>12</v>
      </c>
      <c r="F10" s="0" t="n">
        <v>2</v>
      </c>
      <c r="G10" s="0" t="n">
        <v>0</v>
      </c>
      <c r="H10" s="0" t="n">
        <v>0</v>
      </c>
      <c r="I10" s="0" t="n">
        <v>0</v>
      </c>
      <c r="J10" s="0" t="n">
        <v>42</v>
      </c>
    </row>
    <row r="11" customFormat="false" ht="11.15" hidden="false" customHeight="true" outlineLevel="0" collapsed="false">
      <c r="A11" s="0" t="s">
        <v>291</v>
      </c>
      <c r="B11" s="0" t="n">
        <v>0</v>
      </c>
      <c r="C11" s="0" t="n">
        <v>3</v>
      </c>
      <c r="D11" s="0" t="n">
        <v>0</v>
      </c>
      <c r="E11" s="0" t="n">
        <v>0</v>
      </c>
      <c r="F11" s="0" t="n">
        <v>4</v>
      </c>
      <c r="G11" s="0" t="n">
        <v>0</v>
      </c>
      <c r="H11" s="0" t="n">
        <v>0</v>
      </c>
      <c r="I11" s="0" t="n">
        <v>0</v>
      </c>
      <c r="J11" s="0" t="n">
        <v>7</v>
      </c>
    </row>
    <row r="12" s="26" customFormat="true" ht="11.15" hidden="false" customHeight="true" outlineLevel="0" collapsed="false">
      <c r="A12" s="24" t="s">
        <v>294</v>
      </c>
      <c r="B12" s="24" t="n">
        <v>0</v>
      </c>
      <c r="C12" s="24" t="n">
        <v>0</v>
      </c>
      <c r="D12" s="24" t="n">
        <v>0</v>
      </c>
      <c r="E12" s="24" t="n">
        <v>0</v>
      </c>
      <c r="F12" s="24" t="n">
        <v>1</v>
      </c>
      <c r="G12" s="24" t="n">
        <v>0</v>
      </c>
      <c r="H12" s="24" t="n">
        <v>1</v>
      </c>
      <c r="I12" s="24" t="n">
        <v>0</v>
      </c>
      <c r="J12" s="24" t="n">
        <v>2</v>
      </c>
      <c r="K12" s="0"/>
      <c r="L12" s="24"/>
      <c r="AMF12" s="24"/>
      <c r="AMG12" s="24"/>
      <c r="AMH12" s="24"/>
      <c r="AMI12" s="24"/>
      <c r="AMJ12" s="0"/>
    </row>
    <row r="13" customFormat="false" ht="11.15" hidden="false" customHeight="true" outlineLevel="0" collapsed="false">
      <c r="A13" s="0" t="s">
        <v>306</v>
      </c>
      <c r="B13" s="0" t="n">
        <v>0</v>
      </c>
      <c r="C13" s="0" t="n">
        <v>0</v>
      </c>
      <c r="D13" s="0" t="n">
        <v>0</v>
      </c>
      <c r="E13" s="0" t="n">
        <v>2</v>
      </c>
      <c r="F13" s="0" t="n">
        <v>6</v>
      </c>
      <c r="G13" s="0" t="n">
        <v>0</v>
      </c>
      <c r="H13" s="0" t="n">
        <v>2</v>
      </c>
      <c r="I13" s="0" t="n">
        <v>0</v>
      </c>
      <c r="J13" s="0" t="n">
        <v>10</v>
      </c>
    </row>
    <row r="14" customFormat="false" ht="11.15" hidden="false" customHeight="true" outlineLevel="0" collapsed="false">
      <c r="A14" s="0" t="s">
        <v>329</v>
      </c>
      <c r="B14" s="0" t="n">
        <v>0</v>
      </c>
      <c r="C14" s="0" t="n">
        <v>3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1</v>
      </c>
      <c r="I14" s="0" t="n">
        <v>1</v>
      </c>
      <c r="J14" s="0" t="n">
        <v>5</v>
      </c>
    </row>
    <row r="15" customFormat="false" ht="11.15" hidden="false" customHeight="true" outlineLevel="0" collapsed="false">
      <c r="A15" s="0" t="s">
        <v>361</v>
      </c>
      <c r="B15" s="0" t="n">
        <v>0</v>
      </c>
      <c r="C15" s="0" t="n">
        <v>4</v>
      </c>
      <c r="D15" s="0" t="n">
        <v>2</v>
      </c>
      <c r="E15" s="0" t="n">
        <v>0</v>
      </c>
      <c r="F15" s="0" t="n">
        <v>5</v>
      </c>
      <c r="G15" s="0" t="n">
        <v>3</v>
      </c>
      <c r="H15" s="0" t="n">
        <v>1</v>
      </c>
      <c r="I15" s="0" t="n">
        <v>0</v>
      </c>
      <c r="J15" s="0" t="n">
        <v>15</v>
      </c>
    </row>
    <row r="16" customFormat="false" ht="11.15" hidden="false" customHeight="true" outlineLevel="0" collapsed="false">
      <c r="A16" s="0" t="s">
        <v>370</v>
      </c>
      <c r="B16" s="0" t="n">
        <v>0</v>
      </c>
      <c r="C16" s="0" t="n">
        <v>12</v>
      </c>
      <c r="D16" s="0" t="n">
        <v>19</v>
      </c>
      <c r="E16" s="0" t="n">
        <v>10</v>
      </c>
      <c r="F16" s="0" t="n">
        <v>2</v>
      </c>
      <c r="G16" s="0" t="n">
        <v>0</v>
      </c>
      <c r="H16" s="0" t="n">
        <v>5</v>
      </c>
      <c r="I16" s="0" t="n">
        <v>0</v>
      </c>
      <c r="J16" s="0" t="n">
        <v>48</v>
      </c>
    </row>
    <row r="17" customFormat="false" ht="11.15" hidden="false" customHeight="true" outlineLevel="0" collapsed="false">
      <c r="A17" s="0" t="s">
        <v>372</v>
      </c>
      <c r="B17" s="0" t="n">
        <v>2</v>
      </c>
      <c r="C17" s="0" t="n">
        <v>9</v>
      </c>
      <c r="D17" s="0" t="n">
        <v>0</v>
      </c>
      <c r="E17" s="0" t="n">
        <v>1</v>
      </c>
      <c r="F17" s="0" t="n">
        <v>8</v>
      </c>
      <c r="G17" s="0" t="n">
        <v>0</v>
      </c>
      <c r="H17" s="0" t="n">
        <v>9</v>
      </c>
      <c r="I17" s="0" t="n">
        <v>0</v>
      </c>
      <c r="J17" s="0" t="n">
        <v>29</v>
      </c>
    </row>
    <row r="18" customFormat="false" ht="11.15" hidden="false" customHeight="true" outlineLevel="0" collapsed="false">
      <c r="A18" s="0" t="s">
        <v>380</v>
      </c>
      <c r="B18" s="0" t="n">
        <v>0</v>
      </c>
      <c r="C18" s="0" t="n">
        <v>13</v>
      </c>
      <c r="D18" s="0" t="n">
        <v>3</v>
      </c>
      <c r="E18" s="0" t="n">
        <v>2</v>
      </c>
      <c r="F18" s="0" t="n">
        <v>1</v>
      </c>
      <c r="G18" s="0" t="n">
        <v>0</v>
      </c>
      <c r="H18" s="0" t="n">
        <v>1</v>
      </c>
      <c r="I18" s="0" t="n">
        <v>0</v>
      </c>
      <c r="J18" s="0" t="n">
        <v>20</v>
      </c>
    </row>
    <row r="19" customFormat="false" ht="11.15" hidden="false" customHeight="true" outlineLevel="0" collapsed="false">
      <c r="A19" s="0" t="s">
        <v>562</v>
      </c>
      <c r="B19" s="0" t="n">
        <v>0</v>
      </c>
      <c r="C19" s="0" t="n">
        <v>3</v>
      </c>
      <c r="D19" s="0" t="n">
        <v>1</v>
      </c>
      <c r="E19" s="0" t="n">
        <v>1</v>
      </c>
      <c r="F19" s="0" t="n">
        <v>0</v>
      </c>
      <c r="G19" s="0" t="n">
        <v>0</v>
      </c>
      <c r="H19" s="0" t="n">
        <v>1</v>
      </c>
      <c r="I19" s="0" t="n">
        <v>0</v>
      </c>
      <c r="J19" s="0" t="n">
        <v>6</v>
      </c>
    </row>
    <row r="20" customFormat="false" ht="11.15" hidden="false" customHeight="true" outlineLevel="0" collapsed="false">
      <c r="A20" s="0" t="s">
        <v>626</v>
      </c>
      <c r="B20" s="0" t="n">
        <v>0</v>
      </c>
      <c r="C20" s="0" t="n">
        <v>0</v>
      </c>
      <c r="D20" s="0" t="n">
        <v>0</v>
      </c>
      <c r="E20" s="0" t="n">
        <v>0</v>
      </c>
      <c r="F20" s="0" t="n">
        <v>1</v>
      </c>
      <c r="G20" s="0" t="n">
        <v>4</v>
      </c>
      <c r="H20" s="0" t="n">
        <v>9</v>
      </c>
      <c r="I20" s="0" t="n">
        <v>0</v>
      </c>
      <c r="J20" s="0" t="n">
        <v>14</v>
      </c>
    </row>
    <row r="21" customFormat="false" ht="11.15" hidden="false" customHeight="true" outlineLevel="0" collapsed="false">
      <c r="A21" s="0" t="s">
        <v>449</v>
      </c>
      <c r="B21" s="0" t="n">
        <v>0</v>
      </c>
      <c r="C21" s="0" t="n">
        <v>33</v>
      </c>
      <c r="D21" s="0" t="n">
        <v>6</v>
      </c>
      <c r="E21" s="0" t="n">
        <v>1</v>
      </c>
      <c r="F21" s="0" t="n">
        <v>0</v>
      </c>
      <c r="G21" s="0" t="n">
        <v>0</v>
      </c>
      <c r="H21" s="0" t="n">
        <v>14</v>
      </c>
      <c r="I21" s="0" t="n">
        <v>0</v>
      </c>
      <c r="J21" s="0" t="n">
        <v>54</v>
      </c>
    </row>
    <row r="22" customFormat="false" ht="11.15" hidden="false" customHeight="true" outlineLevel="0" collapsed="false">
      <c r="A22" s="0" t="s">
        <v>518</v>
      </c>
      <c r="B22" s="0" t="n">
        <v>0</v>
      </c>
      <c r="C22" s="0" t="n">
        <v>1</v>
      </c>
      <c r="D22" s="0" t="n">
        <v>3</v>
      </c>
      <c r="E22" s="0" t="n">
        <v>1</v>
      </c>
      <c r="F22" s="0" t="n">
        <v>22</v>
      </c>
      <c r="G22" s="0" t="n">
        <v>0</v>
      </c>
      <c r="H22" s="0" t="n">
        <v>1</v>
      </c>
      <c r="I22" s="0" t="n">
        <v>2</v>
      </c>
      <c r="J22" s="0" t="n">
        <v>30</v>
      </c>
    </row>
    <row r="23" customFormat="false" ht="11.15" hidden="false" customHeight="true" outlineLevel="0" collapsed="false">
      <c r="A23" s="0" t="s">
        <v>527</v>
      </c>
      <c r="B23" s="0" t="n">
        <v>3</v>
      </c>
      <c r="C23" s="0" t="n">
        <v>4</v>
      </c>
      <c r="D23" s="0" t="n">
        <v>0</v>
      </c>
      <c r="E23" s="0" t="n">
        <v>1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8</v>
      </c>
    </row>
    <row r="24" customFormat="false" ht="11.15" hidden="false" customHeight="true" outlineLevel="0" collapsed="false">
      <c r="A24" s="0" t="s">
        <v>564</v>
      </c>
      <c r="B24" s="0" t="n">
        <v>12</v>
      </c>
      <c r="C24" s="0" t="n">
        <v>106</v>
      </c>
      <c r="D24" s="0" t="n">
        <v>0</v>
      </c>
      <c r="E24" s="0" t="n">
        <v>17</v>
      </c>
      <c r="F24" s="0" t="n">
        <v>8</v>
      </c>
      <c r="G24" s="0" t="n">
        <v>23</v>
      </c>
      <c r="H24" s="0" t="n">
        <v>5</v>
      </c>
      <c r="I24" s="0" t="n">
        <v>0</v>
      </c>
      <c r="J24" s="0" t="n">
        <v>171</v>
      </c>
    </row>
    <row r="25" customFormat="false" ht="11.15" hidden="false" customHeight="true" outlineLevel="0" collapsed="false">
      <c r="A25" s="0" t="s">
        <v>566</v>
      </c>
      <c r="B25" s="0" t="n">
        <v>27</v>
      </c>
      <c r="C25" s="0" t="n">
        <v>276</v>
      </c>
      <c r="D25" s="0" t="n">
        <v>74</v>
      </c>
      <c r="E25" s="0" t="n">
        <v>196</v>
      </c>
      <c r="F25" s="0" t="n">
        <v>89</v>
      </c>
      <c r="G25" s="0" t="n">
        <v>31</v>
      </c>
      <c r="H25" s="0" t="n">
        <v>63</v>
      </c>
      <c r="I25" s="0" t="n">
        <v>8</v>
      </c>
      <c r="J25" s="0" t="n">
        <v>764</v>
      </c>
    </row>
    <row r="26" customFormat="false" ht="11.15" hidden="false" customHeight="true" outlineLevel="0" collapsed="false"/>
    <row r="27" customFormat="false" ht="11.15" hidden="false" customHeight="true" outlineLevel="0" collapsed="false"/>
    <row r="28" customFormat="false" ht="11.15" hidden="false" customHeight="true" outlineLevel="0" collapsed="false"/>
    <row r="29" customFormat="false" ht="11.15" hidden="false" customHeight="true" outlineLevel="0" collapsed="false"/>
    <row r="30" customFormat="false" ht="11.15" hidden="false" customHeight="true" outlineLevel="0" collapsed="false"/>
    <row r="33" customFormat="false" ht="12.8" hidden="false" customHeight="false" outlineLevel="0" collapsed="false">
      <c r="A33" s="0" t="s">
        <v>627</v>
      </c>
      <c r="B33" s="0" t="n">
        <v>200</v>
      </c>
      <c r="C33" s="0" t="n">
        <v>250</v>
      </c>
      <c r="D33" s="0" t="n">
        <v>250</v>
      </c>
      <c r="E33" s="0" t="n">
        <v>500</v>
      </c>
      <c r="F33" s="0" t="n">
        <v>500</v>
      </c>
      <c r="G33" s="0" t="n">
        <v>400</v>
      </c>
      <c r="H33" s="0" t="n">
        <v>250</v>
      </c>
      <c r="I33" s="0" t="n">
        <v>300</v>
      </c>
      <c r="J33" s="0" t="s">
        <v>628</v>
      </c>
    </row>
    <row r="34" customFormat="false" ht="12.8" hidden="false" customHeight="false" outlineLevel="0" collapsed="false">
      <c r="A34" s="0" t="s">
        <v>176</v>
      </c>
      <c r="B34" s="27" t="n">
        <f aca="false">B2*B$33</f>
        <v>1400</v>
      </c>
      <c r="C34" s="27" t="n">
        <f aca="false">C2*C$33</f>
        <v>0</v>
      </c>
      <c r="D34" s="27" t="n">
        <f aca="false">D2*D$33</f>
        <v>0</v>
      </c>
      <c r="E34" s="27" t="n">
        <f aca="false">E2*E$33</f>
        <v>1500</v>
      </c>
      <c r="F34" s="27" t="n">
        <f aca="false">F2*F$33</f>
        <v>0</v>
      </c>
      <c r="G34" s="27" t="n">
        <f aca="false">G2*G$33</f>
        <v>0</v>
      </c>
      <c r="H34" s="27" t="n">
        <f aca="false">H2*H$33</f>
        <v>1000</v>
      </c>
      <c r="I34" s="27" t="n">
        <f aca="false">I2*I$33</f>
        <v>300</v>
      </c>
      <c r="J34" s="27" t="n">
        <f aca="false">SUM(B34:I34)</f>
        <v>4200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</row>
    <row r="35" customFormat="false" ht="12.8" hidden="false" customHeight="false" outlineLevel="0" collapsed="false">
      <c r="A35" s="0" t="s">
        <v>235</v>
      </c>
      <c r="B35" s="27" t="n">
        <f aca="false">B3*B$33</f>
        <v>400</v>
      </c>
      <c r="C35" s="27" t="n">
        <f aca="false">C3*C$33</f>
        <v>2500</v>
      </c>
      <c r="D35" s="27" t="n">
        <f aca="false">D3*D$33</f>
        <v>0</v>
      </c>
      <c r="E35" s="27" t="n">
        <f aca="false">E3*E$33</f>
        <v>500</v>
      </c>
      <c r="F35" s="27" t="n">
        <f aca="false">F3*F$33</f>
        <v>9000</v>
      </c>
      <c r="G35" s="27" t="n">
        <f aca="false">G3*G$33</f>
        <v>0</v>
      </c>
      <c r="H35" s="27" t="n">
        <f aca="false">H3*H$33</f>
        <v>0</v>
      </c>
      <c r="I35" s="27" t="n">
        <f aca="false">I3*I$33</f>
        <v>0</v>
      </c>
      <c r="J35" s="27" t="n">
        <f aca="false">SUM(B35:I35)</f>
        <v>12400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</row>
    <row r="36" customFormat="false" ht="12.8" hidden="false" customHeight="false" outlineLevel="0" collapsed="false">
      <c r="A36" s="0" t="s">
        <v>261</v>
      </c>
      <c r="B36" s="27" t="n">
        <f aca="false">B4*B$33</f>
        <v>0</v>
      </c>
      <c r="C36" s="27" t="n">
        <f aca="false">C4*C$33</f>
        <v>1250</v>
      </c>
      <c r="D36" s="27" t="n">
        <f aca="false">D4*D$33</f>
        <v>500</v>
      </c>
      <c r="E36" s="27" t="n">
        <f aca="false">E4*E$33</f>
        <v>0</v>
      </c>
      <c r="F36" s="27" t="n">
        <f aca="false">F4*F$33</f>
        <v>0</v>
      </c>
      <c r="G36" s="27" t="n">
        <f aca="false">G4*G$33</f>
        <v>0</v>
      </c>
      <c r="H36" s="27" t="n">
        <f aca="false">H4*H$33</f>
        <v>500</v>
      </c>
      <c r="I36" s="27" t="n">
        <f aca="false">I4*I$33</f>
        <v>0</v>
      </c>
      <c r="J36" s="27" t="n">
        <f aca="false">SUM(B36:I36)</f>
        <v>2250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</row>
    <row r="37" customFormat="false" ht="12.8" hidden="false" customHeight="false" outlineLevel="0" collapsed="false">
      <c r="A37" s="0" t="s">
        <v>561</v>
      </c>
      <c r="B37" s="27" t="n">
        <f aca="false">B5*B$33</f>
        <v>0</v>
      </c>
      <c r="C37" s="27" t="n">
        <f aca="false">C5*C$33</f>
        <v>0</v>
      </c>
      <c r="D37" s="27" t="n">
        <f aca="false">D5*D$33</f>
        <v>0</v>
      </c>
      <c r="E37" s="27" t="n">
        <f aca="false">E5*E$33</f>
        <v>2500</v>
      </c>
      <c r="F37" s="27" t="n">
        <f aca="false">F5*F$33</f>
        <v>500</v>
      </c>
      <c r="G37" s="27" t="n">
        <f aca="false">G5*G$33</f>
        <v>0</v>
      </c>
      <c r="H37" s="27" t="n">
        <f aca="false">H5*H$33</f>
        <v>0</v>
      </c>
      <c r="I37" s="27" t="n">
        <f aca="false">I5*I$33</f>
        <v>0</v>
      </c>
      <c r="J37" s="27" t="n">
        <f aca="false">SUM(B37:I37)</f>
        <v>3000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</row>
    <row r="38" customFormat="false" ht="12.8" hidden="false" customHeight="false" outlineLevel="0" collapsed="false">
      <c r="A38" s="0" t="s">
        <v>273</v>
      </c>
      <c r="B38" s="27" t="n">
        <f aca="false">B6*B$33</f>
        <v>0</v>
      </c>
      <c r="C38" s="27" t="n">
        <f aca="false">C6*C$33</f>
        <v>8250</v>
      </c>
      <c r="D38" s="27" t="n">
        <f aca="false">D6*D$33</f>
        <v>3500</v>
      </c>
      <c r="E38" s="27" t="n">
        <f aca="false">E6*E$33</f>
        <v>59500</v>
      </c>
      <c r="F38" s="27" t="n">
        <f aca="false">F6*F$33</f>
        <v>4000</v>
      </c>
      <c r="G38" s="27" t="n">
        <f aca="false">G6*G$33</f>
        <v>0</v>
      </c>
      <c r="H38" s="27" t="n">
        <f aca="false">H6*H$33</f>
        <v>500</v>
      </c>
      <c r="I38" s="27" t="n">
        <f aca="false">I6*I$33</f>
        <v>0</v>
      </c>
      <c r="J38" s="27" t="n">
        <f aca="false">SUM(B38:I38)</f>
        <v>75750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</row>
    <row r="39" customFormat="false" ht="12.8" hidden="false" customHeight="false" outlineLevel="0" collapsed="false">
      <c r="A39" s="0" t="s">
        <v>279</v>
      </c>
      <c r="B39" s="27" t="n">
        <f aca="false">B7*B$33</f>
        <v>0</v>
      </c>
      <c r="C39" s="27" t="n">
        <f aca="false">C7*C$33</f>
        <v>0</v>
      </c>
      <c r="D39" s="27" t="n">
        <f aca="false">D7*D$33</f>
        <v>0</v>
      </c>
      <c r="E39" s="27" t="n">
        <f aca="false">E7*E$33</f>
        <v>4500</v>
      </c>
      <c r="F39" s="27" t="n">
        <f aca="false">F7*F$33</f>
        <v>0</v>
      </c>
      <c r="G39" s="27" t="n">
        <f aca="false">G7*G$33</f>
        <v>0</v>
      </c>
      <c r="H39" s="27" t="n">
        <f aca="false">H7*H$33</f>
        <v>0</v>
      </c>
      <c r="I39" s="27" t="n">
        <f aca="false">I7*I$33</f>
        <v>0</v>
      </c>
      <c r="J39" s="27" t="n">
        <f aca="false">SUM(B39:I39)</f>
        <v>4500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</row>
    <row r="40" customFormat="false" ht="12.8" hidden="false" customHeight="false" outlineLevel="0" collapsed="false">
      <c r="A40" s="0" t="s">
        <v>282</v>
      </c>
      <c r="B40" s="27" t="n">
        <f aca="false">B8*B$33</f>
        <v>0</v>
      </c>
      <c r="C40" s="27" t="n">
        <f aca="false">C8*C$33</f>
        <v>2500</v>
      </c>
      <c r="D40" s="27" t="n">
        <f aca="false">D8*D$33</f>
        <v>3500</v>
      </c>
      <c r="E40" s="27" t="n">
        <f aca="false">E8*E$33</f>
        <v>2000</v>
      </c>
      <c r="F40" s="27" t="n">
        <f aca="false">F8*F$33</f>
        <v>0</v>
      </c>
      <c r="G40" s="27" t="n">
        <f aca="false">G8*G$33</f>
        <v>0</v>
      </c>
      <c r="H40" s="27" t="n">
        <f aca="false">H8*H$33</f>
        <v>250</v>
      </c>
      <c r="I40" s="27" t="n">
        <f aca="false">I8*I$33</f>
        <v>1200</v>
      </c>
      <c r="J40" s="27" t="n">
        <f aca="false">SUM(B40:I40)</f>
        <v>9450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</row>
    <row r="41" customFormat="false" ht="12.8" hidden="false" customHeight="false" outlineLevel="0" collapsed="false">
      <c r="A41" s="0" t="s">
        <v>285</v>
      </c>
      <c r="B41" s="27" t="n">
        <f aca="false">B9*B$33</f>
        <v>200</v>
      </c>
      <c r="C41" s="27" t="n">
        <f aca="false">C9*C$33</f>
        <v>1500</v>
      </c>
      <c r="D41" s="27" t="n">
        <f aca="false">D9*D$33</f>
        <v>750</v>
      </c>
      <c r="E41" s="27" t="n">
        <f aca="false">E9*E$33</f>
        <v>3500</v>
      </c>
      <c r="F41" s="27" t="n">
        <f aca="false">F9*F$33</f>
        <v>1000</v>
      </c>
      <c r="G41" s="27" t="n">
        <f aca="false">G9*G$33</f>
        <v>400</v>
      </c>
      <c r="H41" s="27" t="n">
        <f aca="false">H9*H$33</f>
        <v>1000</v>
      </c>
      <c r="I41" s="27" t="n">
        <f aca="false">I9*I$33</f>
        <v>0</v>
      </c>
      <c r="J41" s="27" t="n">
        <f aca="false">SUM(B41:I41)</f>
        <v>8350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</row>
    <row r="42" customFormat="false" ht="12.8" hidden="false" customHeight="false" outlineLevel="0" collapsed="false">
      <c r="A42" s="0" t="s">
        <v>288</v>
      </c>
      <c r="B42" s="27" t="n">
        <f aca="false">B10*B$33</f>
        <v>0</v>
      </c>
      <c r="C42" s="27" t="n">
        <f aca="false">C10*C$33</f>
        <v>5250</v>
      </c>
      <c r="D42" s="27" t="n">
        <f aca="false">D10*D$33</f>
        <v>1750</v>
      </c>
      <c r="E42" s="27" t="n">
        <f aca="false">E10*E$33</f>
        <v>6000</v>
      </c>
      <c r="F42" s="27" t="n">
        <f aca="false">F10*F$33</f>
        <v>1000</v>
      </c>
      <c r="G42" s="27" t="n">
        <f aca="false">G10*G$33</f>
        <v>0</v>
      </c>
      <c r="H42" s="27" t="n">
        <f aca="false">H10*H$33</f>
        <v>0</v>
      </c>
      <c r="I42" s="27" t="n">
        <f aca="false">I10*I$33</f>
        <v>0</v>
      </c>
      <c r="J42" s="27" t="n">
        <f aca="false">SUM(B42:I42)</f>
        <v>14000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</row>
    <row r="43" customFormat="false" ht="12.8" hidden="false" customHeight="false" outlineLevel="0" collapsed="false">
      <c r="A43" s="0" t="s">
        <v>291</v>
      </c>
      <c r="B43" s="27" t="n">
        <f aca="false">B11*B$33</f>
        <v>0</v>
      </c>
      <c r="C43" s="27" t="n">
        <f aca="false">C11*C$33</f>
        <v>750</v>
      </c>
      <c r="D43" s="27" t="n">
        <f aca="false">D11*D$33</f>
        <v>0</v>
      </c>
      <c r="E43" s="27" t="n">
        <f aca="false">E11*E$33</f>
        <v>0</v>
      </c>
      <c r="F43" s="27" t="n">
        <f aca="false">F11*F$33</f>
        <v>2000</v>
      </c>
      <c r="G43" s="27" t="n">
        <f aca="false">G11*G$33</f>
        <v>0</v>
      </c>
      <c r="H43" s="27" t="n">
        <f aca="false">H11*H$33</f>
        <v>0</v>
      </c>
      <c r="I43" s="27" t="n">
        <f aca="false">I11*I$33</f>
        <v>0</v>
      </c>
      <c r="J43" s="27" t="n">
        <f aca="false">SUM(B43:I43)</f>
        <v>2750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</row>
    <row r="44" customFormat="false" ht="12.8" hidden="false" customHeight="false" outlineLevel="0" collapsed="false">
      <c r="A44" s="24" t="s">
        <v>294</v>
      </c>
      <c r="B44" s="27" t="n">
        <f aca="false">B12*B$33</f>
        <v>0</v>
      </c>
      <c r="C44" s="27" t="n">
        <f aca="false">C12*C$33</f>
        <v>0</v>
      </c>
      <c r="D44" s="27" t="n">
        <f aca="false">D12*D$33</f>
        <v>0</v>
      </c>
      <c r="E44" s="27" t="n">
        <f aca="false">E12*E$33</f>
        <v>0</v>
      </c>
      <c r="F44" s="27" t="n">
        <f aca="false">F12*F$33</f>
        <v>500</v>
      </c>
      <c r="G44" s="27" t="n">
        <f aca="false">G12*G$33</f>
        <v>0</v>
      </c>
      <c r="H44" s="27" t="n">
        <f aca="false">H12*H$33</f>
        <v>250</v>
      </c>
      <c r="I44" s="27" t="n">
        <f aca="false">I12*I$33</f>
        <v>0</v>
      </c>
      <c r="J44" s="27" t="n">
        <f aca="false">SUM(B44:I44)</f>
        <v>750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</row>
    <row r="45" customFormat="false" ht="12.8" hidden="false" customHeight="false" outlineLevel="0" collapsed="false">
      <c r="A45" s="0" t="s">
        <v>306</v>
      </c>
      <c r="B45" s="27" t="n">
        <f aca="false">B13*B$33</f>
        <v>0</v>
      </c>
      <c r="C45" s="27" t="n">
        <f aca="false">C13*C$33</f>
        <v>0</v>
      </c>
      <c r="D45" s="27" t="n">
        <f aca="false">D13*D$33</f>
        <v>0</v>
      </c>
      <c r="E45" s="27" t="n">
        <f aca="false">E13*E$33</f>
        <v>1000</v>
      </c>
      <c r="F45" s="27" t="n">
        <f aca="false">F13*F$33</f>
        <v>3000</v>
      </c>
      <c r="G45" s="27" t="n">
        <f aca="false">G13*G$33</f>
        <v>0</v>
      </c>
      <c r="H45" s="27" t="n">
        <f aca="false">H13*H$33</f>
        <v>500</v>
      </c>
      <c r="I45" s="27" t="n">
        <f aca="false">I13*I$33</f>
        <v>0</v>
      </c>
      <c r="J45" s="27" t="n">
        <f aca="false">SUM(B45:I45)</f>
        <v>4500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</row>
    <row r="46" customFormat="false" ht="12.8" hidden="false" customHeight="false" outlineLevel="0" collapsed="false">
      <c r="A46" s="0" t="s">
        <v>329</v>
      </c>
      <c r="B46" s="27" t="n">
        <f aca="false">B14*B$33</f>
        <v>0</v>
      </c>
      <c r="C46" s="27" t="n">
        <f aca="false">C14*C$33</f>
        <v>750</v>
      </c>
      <c r="D46" s="27" t="n">
        <f aca="false">D14*D$33</f>
        <v>0</v>
      </c>
      <c r="E46" s="27" t="n">
        <f aca="false">E14*E$33</f>
        <v>0</v>
      </c>
      <c r="F46" s="27" t="n">
        <f aca="false">F14*F$33</f>
        <v>0</v>
      </c>
      <c r="G46" s="27" t="n">
        <f aca="false">G14*G$33</f>
        <v>0</v>
      </c>
      <c r="H46" s="27" t="n">
        <f aca="false">H14*H$33</f>
        <v>250</v>
      </c>
      <c r="I46" s="27" t="n">
        <f aca="false">I14*I$33</f>
        <v>300</v>
      </c>
      <c r="J46" s="27" t="n">
        <f aca="false">SUM(B46:I46)</f>
        <v>1300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</row>
    <row r="47" customFormat="false" ht="12.8" hidden="false" customHeight="false" outlineLevel="0" collapsed="false">
      <c r="A47" s="0" t="s">
        <v>361</v>
      </c>
      <c r="B47" s="27" t="n">
        <f aca="false">B15*B$33</f>
        <v>0</v>
      </c>
      <c r="C47" s="27" t="n">
        <f aca="false">C15*C$33</f>
        <v>1000</v>
      </c>
      <c r="D47" s="27" t="n">
        <f aca="false">D15*D$33</f>
        <v>500</v>
      </c>
      <c r="E47" s="27" t="n">
        <f aca="false">E15*E$33</f>
        <v>0</v>
      </c>
      <c r="F47" s="27" t="n">
        <f aca="false">F15*F$33</f>
        <v>2500</v>
      </c>
      <c r="G47" s="27" t="n">
        <f aca="false">G15*G$33</f>
        <v>1200</v>
      </c>
      <c r="H47" s="27" t="n">
        <f aca="false">H15*H$33</f>
        <v>250</v>
      </c>
      <c r="I47" s="27" t="n">
        <f aca="false">I15*I$33</f>
        <v>0</v>
      </c>
      <c r="J47" s="27" t="n">
        <f aca="false">SUM(B47:I47)</f>
        <v>5450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</row>
    <row r="48" customFormat="false" ht="12.8" hidden="false" customHeight="false" outlineLevel="0" collapsed="false">
      <c r="A48" s="0" t="s">
        <v>370</v>
      </c>
      <c r="B48" s="27" t="n">
        <f aca="false">B16*B$33</f>
        <v>0</v>
      </c>
      <c r="C48" s="27" t="n">
        <f aca="false">C16*C$33</f>
        <v>3000</v>
      </c>
      <c r="D48" s="27" t="n">
        <f aca="false">D16*D$33</f>
        <v>4750</v>
      </c>
      <c r="E48" s="27" t="n">
        <f aca="false">E16*E$33</f>
        <v>5000</v>
      </c>
      <c r="F48" s="27" t="n">
        <f aca="false">F16*F$33</f>
        <v>1000</v>
      </c>
      <c r="G48" s="27" t="n">
        <f aca="false">G16*G$33</f>
        <v>0</v>
      </c>
      <c r="H48" s="27" t="n">
        <f aca="false">H16*H$33</f>
        <v>1250</v>
      </c>
      <c r="I48" s="27" t="n">
        <f aca="false">I16*I$33</f>
        <v>0</v>
      </c>
      <c r="J48" s="27" t="n">
        <f aca="false">SUM(B48:I48)</f>
        <v>15000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</row>
    <row r="49" customFormat="false" ht="12.8" hidden="false" customHeight="false" outlineLevel="0" collapsed="false">
      <c r="A49" s="0" t="s">
        <v>372</v>
      </c>
      <c r="B49" s="27" t="n">
        <f aca="false">B17*B$33</f>
        <v>400</v>
      </c>
      <c r="C49" s="27" t="n">
        <f aca="false">C17*C$33</f>
        <v>2250</v>
      </c>
      <c r="D49" s="27" t="n">
        <f aca="false">D17*D$33</f>
        <v>0</v>
      </c>
      <c r="E49" s="27" t="n">
        <f aca="false">E17*E$33</f>
        <v>500</v>
      </c>
      <c r="F49" s="27" t="n">
        <f aca="false">F17*F$33</f>
        <v>4000</v>
      </c>
      <c r="G49" s="27" t="n">
        <f aca="false">G17*G$33</f>
        <v>0</v>
      </c>
      <c r="H49" s="27" t="n">
        <f aca="false">H17*H$33</f>
        <v>2250</v>
      </c>
      <c r="I49" s="27" t="n">
        <f aca="false">I17*I$33</f>
        <v>0</v>
      </c>
      <c r="J49" s="27" t="n">
        <f aca="false">SUM(B49:I49)</f>
        <v>9400</v>
      </c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</row>
    <row r="50" customFormat="false" ht="12.8" hidden="false" customHeight="false" outlineLevel="0" collapsed="false">
      <c r="A50" s="0" t="s">
        <v>380</v>
      </c>
      <c r="B50" s="27" t="n">
        <f aca="false">B18*B$33</f>
        <v>0</v>
      </c>
      <c r="C50" s="27" t="n">
        <f aca="false">C18*C$33</f>
        <v>3250</v>
      </c>
      <c r="D50" s="27" t="n">
        <f aca="false">D18*D$33</f>
        <v>750</v>
      </c>
      <c r="E50" s="27" t="n">
        <f aca="false">E18*E$33</f>
        <v>1000</v>
      </c>
      <c r="F50" s="27" t="n">
        <f aca="false">F18*F$33</f>
        <v>500</v>
      </c>
      <c r="G50" s="27" t="n">
        <f aca="false">G18*G$33</f>
        <v>0</v>
      </c>
      <c r="H50" s="27" t="n">
        <f aca="false">H18*H$33</f>
        <v>250</v>
      </c>
      <c r="I50" s="27" t="n">
        <f aca="false">I18*I$33</f>
        <v>0</v>
      </c>
      <c r="J50" s="27" t="n">
        <f aca="false">SUM(B50:I50)</f>
        <v>5750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</row>
    <row r="51" customFormat="false" ht="12.8" hidden="false" customHeight="false" outlineLevel="0" collapsed="false">
      <c r="A51" s="0" t="s">
        <v>562</v>
      </c>
      <c r="B51" s="27" t="n">
        <f aca="false">B19*B$33</f>
        <v>0</v>
      </c>
      <c r="C51" s="27" t="n">
        <f aca="false">C19*C$33</f>
        <v>750</v>
      </c>
      <c r="D51" s="27" t="n">
        <f aca="false">D19*D$33</f>
        <v>250</v>
      </c>
      <c r="E51" s="27" t="n">
        <f aca="false">E19*E$33</f>
        <v>500</v>
      </c>
      <c r="F51" s="27" t="n">
        <f aca="false">F19*F$33</f>
        <v>0</v>
      </c>
      <c r="G51" s="27" t="n">
        <f aca="false">G19*G$33</f>
        <v>0</v>
      </c>
      <c r="H51" s="27" t="n">
        <f aca="false">H19*H$33</f>
        <v>250</v>
      </c>
      <c r="I51" s="27" t="n">
        <f aca="false">I19*I$33</f>
        <v>0</v>
      </c>
      <c r="J51" s="27" t="n">
        <f aca="false">SUM(B51:I51)</f>
        <v>1750</v>
      </c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</row>
    <row r="52" customFormat="false" ht="12.8" hidden="false" customHeight="false" outlineLevel="0" collapsed="false">
      <c r="A52" s="0" t="s">
        <v>626</v>
      </c>
      <c r="B52" s="27" t="n">
        <f aca="false">B20*B$33</f>
        <v>0</v>
      </c>
      <c r="C52" s="27" t="n">
        <f aca="false">C20*C$33</f>
        <v>0</v>
      </c>
      <c r="D52" s="27" t="n">
        <f aca="false">D20*D$33</f>
        <v>0</v>
      </c>
      <c r="E52" s="27" t="n">
        <f aca="false">E20*E$33</f>
        <v>0</v>
      </c>
      <c r="F52" s="27" t="n">
        <f aca="false">F20*F$33</f>
        <v>500</v>
      </c>
      <c r="G52" s="27" t="n">
        <f aca="false">G20*G$33</f>
        <v>1600</v>
      </c>
      <c r="H52" s="27" t="n">
        <f aca="false">H20*H$33</f>
        <v>2250</v>
      </c>
      <c r="I52" s="27" t="n">
        <f aca="false">I20*I$33</f>
        <v>0</v>
      </c>
      <c r="J52" s="27" t="n">
        <f aca="false">SUM(B52:I52)</f>
        <v>4350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</row>
    <row r="53" customFormat="false" ht="12.8" hidden="false" customHeight="false" outlineLevel="0" collapsed="false">
      <c r="A53" s="0" t="s">
        <v>449</v>
      </c>
      <c r="B53" s="27" t="n">
        <f aca="false">B21*B$33</f>
        <v>0</v>
      </c>
      <c r="C53" s="27" t="n">
        <f aca="false">C21*C$33</f>
        <v>8250</v>
      </c>
      <c r="D53" s="27" t="n">
        <f aca="false">D21*D$33</f>
        <v>1500</v>
      </c>
      <c r="E53" s="27" t="n">
        <f aca="false">E21*E$33</f>
        <v>500</v>
      </c>
      <c r="F53" s="27" t="n">
        <f aca="false">F21*F$33</f>
        <v>0</v>
      </c>
      <c r="G53" s="27" t="n">
        <f aca="false">G21*G$33</f>
        <v>0</v>
      </c>
      <c r="H53" s="27" t="n">
        <f aca="false">H21*H$33</f>
        <v>3500</v>
      </c>
      <c r="I53" s="27" t="n">
        <f aca="false">I21*I$33</f>
        <v>0</v>
      </c>
      <c r="J53" s="27" t="n">
        <f aca="false">SUM(B53:I53)</f>
        <v>13750</v>
      </c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</row>
    <row r="54" customFormat="false" ht="12.8" hidden="false" customHeight="false" outlineLevel="0" collapsed="false">
      <c r="A54" s="0" t="s">
        <v>518</v>
      </c>
      <c r="B54" s="27" t="n">
        <f aca="false">B22*B$33</f>
        <v>0</v>
      </c>
      <c r="C54" s="27" t="n">
        <f aca="false">C22*C$33</f>
        <v>250</v>
      </c>
      <c r="D54" s="27" t="n">
        <f aca="false">D22*D$33</f>
        <v>750</v>
      </c>
      <c r="E54" s="27" t="n">
        <f aca="false">E22*E$33</f>
        <v>500</v>
      </c>
      <c r="F54" s="27" t="n">
        <f aca="false">F22*F$33</f>
        <v>11000</v>
      </c>
      <c r="G54" s="27" t="n">
        <f aca="false">G22*G$33</f>
        <v>0</v>
      </c>
      <c r="H54" s="27" t="n">
        <f aca="false">H22*H$33</f>
        <v>250</v>
      </c>
      <c r="I54" s="27" t="n">
        <f aca="false">I22*I$33</f>
        <v>600</v>
      </c>
      <c r="J54" s="27" t="n">
        <f aca="false">SUM(B54:I54)</f>
        <v>13350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</row>
    <row r="55" customFormat="false" ht="12.8" hidden="false" customHeight="false" outlineLevel="0" collapsed="false">
      <c r="A55" s="0" t="s">
        <v>527</v>
      </c>
      <c r="B55" s="27" t="n">
        <f aca="false">B23*B$33</f>
        <v>600</v>
      </c>
      <c r="C55" s="27" t="n">
        <f aca="false">C23*C$33</f>
        <v>1000</v>
      </c>
      <c r="D55" s="27" t="n">
        <f aca="false">D23*D$33</f>
        <v>0</v>
      </c>
      <c r="E55" s="27" t="n">
        <f aca="false">E23*E$33</f>
        <v>500</v>
      </c>
      <c r="F55" s="27" t="n">
        <f aca="false">F23*F$33</f>
        <v>0</v>
      </c>
      <c r="G55" s="27" t="n">
        <f aca="false">G23*G$33</f>
        <v>0</v>
      </c>
      <c r="H55" s="27" t="n">
        <f aca="false">H23*H$33</f>
        <v>0</v>
      </c>
      <c r="I55" s="27" t="n">
        <f aca="false">I23*I$33</f>
        <v>0</v>
      </c>
      <c r="J55" s="27" t="n">
        <f aca="false">SUM(B55:I55)</f>
        <v>2100</v>
      </c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</row>
    <row r="56" customFormat="false" ht="12.8" hidden="false" customHeight="false" outlineLevel="0" collapsed="false">
      <c r="A56" s="0" t="s">
        <v>564</v>
      </c>
      <c r="B56" s="27" t="n">
        <f aca="false">B24*B$33</f>
        <v>2400</v>
      </c>
      <c r="C56" s="27" t="n">
        <f aca="false">C24*C$33</f>
        <v>26500</v>
      </c>
      <c r="D56" s="27" t="n">
        <f aca="false">D24*D$33</f>
        <v>0</v>
      </c>
      <c r="E56" s="27" t="n">
        <f aca="false">E24*E$33</f>
        <v>8500</v>
      </c>
      <c r="F56" s="27" t="n">
        <f aca="false">F24*F$33</f>
        <v>4000</v>
      </c>
      <c r="G56" s="27" t="n">
        <f aca="false">G24*G$33</f>
        <v>9200</v>
      </c>
      <c r="H56" s="27" t="n">
        <f aca="false">H24*H$33</f>
        <v>1250</v>
      </c>
      <c r="I56" s="27" t="n">
        <f aca="false">I24*I$33</f>
        <v>0</v>
      </c>
      <c r="J56" s="27" t="n">
        <f aca="false">SUM(B56:I56)</f>
        <v>51850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</row>
    <row r="57" customFormat="false" ht="12.8" hidden="false" customHeight="false" outlineLevel="0" collapsed="false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</row>
    <row r="58" customFormat="false" ht="12.8" hidden="false" customHeight="false" outlineLevel="0" collapsed="false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</row>
    <row r="59" customFormat="false" ht="12.8" hidden="false" customHeight="false" outlineLevel="0" collapsed="false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</row>
    <row r="60" customFormat="false" ht="12.8" hidden="false" customHeight="false" outlineLevel="0" collapsed="false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</row>
    <row r="61" customFormat="false" ht="12.8" hidden="false" customHeight="false" outlineLevel="0" collapsed="false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</row>
    <row r="62" customFormat="false" ht="12.8" hidden="false" customHeight="false" outlineLevel="0" collapsed="false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7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39" activeCellId="0" sqref="A39"/>
    </sheetView>
  </sheetViews>
  <sheetFormatPr defaultColWidth="11.9296875" defaultRowHeight="12.8" zeroHeight="false" outlineLevelRow="0" outlineLevelCol="0"/>
  <cols>
    <col collapsed="false" customWidth="true" hidden="false" outlineLevel="0" max="1" min="1" style="0" width="77.8"/>
    <col collapsed="false" customWidth="true" hidden="false" outlineLevel="0" max="42" min="2" style="0" width="12.9"/>
    <col collapsed="false" customWidth="true" hidden="false" outlineLevel="0" max="43" min="43" style="0" width="5.95"/>
    <col collapsed="false" customWidth="true" hidden="false" outlineLevel="0" max="1024" min="1024" style="0" width="11.52"/>
  </cols>
  <sheetData>
    <row r="1" customFormat="false" ht="12.8" hidden="false" customHeight="false" outlineLevel="0" collapsed="false">
      <c r="A1" s="0" t="s">
        <v>2</v>
      </c>
      <c r="B1" s="0" t="s">
        <v>629</v>
      </c>
      <c r="C1" s="0" t="s">
        <v>630</v>
      </c>
      <c r="D1" s="0" t="s">
        <v>631</v>
      </c>
      <c r="E1" s="0" t="s">
        <v>632</v>
      </c>
      <c r="F1" s="0" t="s">
        <v>633</v>
      </c>
      <c r="G1" s="0" t="s">
        <v>634</v>
      </c>
      <c r="H1" s="0" t="s">
        <v>635</v>
      </c>
      <c r="I1" s="0" t="s">
        <v>636</v>
      </c>
      <c r="J1" s="0" t="s">
        <v>637</v>
      </c>
      <c r="K1" s="0" t="s">
        <v>638</v>
      </c>
      <c r="L1" s="0" t="s">
        <v>639</v>
      </c>
      <c r="M1" s="0" t="s">
        <v>640</v>
      </c>
      <c r="N1" s="0" t="s">
        <v>641</v>
      </c>
      <c r="O1" s="0" t="s">
        <v>642</v>
      </c>
      <c r="P1" s="0" t="s">
        <v>643</v>
      </c>
      <c r="Q1" s="0" t="s">
        <v>644</v>
      </c>
      <c r="R1" s="0" t="s">
        <v>645</v>
      </c>
      <c r="S1" s="0" t="s">
        <v>646</v>
      </c>
      <c r="T1" s="0" t="s">
        <v>647</v>
      </c>
      <c r="U1" s="0" t="s">
        <v>648</v>
      </c>
      <c r="V1" s="0" t="s">
        <v>649</v>
      </c>
      <c r="W1" s="0" t="s">
        <v>650</v>
      </c>
      <c r="X1" s="0" t="s">
        <v>651</v>
      </c>
      <c r="Y1" s="0" t="s">
        <v>652</v>
      </c>
      <c r="Z1" s="0" t="s">
        <v>653</v>
      </c>
      <c r="AA1" s="0" t="s">
        <v>654</v>
      </c>
      <c r="AB1" s="0" t="s">
        <v>655</v>
      </c>
      <c r="AC1" s="0" t="s">
        <v>656</v>
      </c>
      <c r="AD1" s="0" t="s">
        <v>657</v>
      </c>
      <c r="AE1" s="0" t="s">
        <v>658</v>
      </c>
      <c r="AF1" s="0" t="s">
        <v>659</v>
      </c>
      <c r="AG1" s="0" t="s">
        <v>660</v>
      </c>
      <c r="AH1" s="0" t="s">
        <v>661</v>
      </c>
      <c r="AI1" s="0" t="s">
        <v>662</v>
      </c>
      <c r="AJ1" s="0" t="s">
        <v>663</v>
      </c>
      <c r="AK1" s="0" t="s">
        <v>664</v>
      </c>
      <c r="AL1" s="0" t="s">
        <v>665</v>
      </c>
      <c r="AM1" s="0" t="s">
        <v>566</v>
      </c>
    </row>
    <row r="2" customFormat="false" ht="12.8" hidden="false" customHeight="false" outlineLevel="0" collapsed="false">
      <c r="A2" s="0" t="s">
        <v>176</v>
      </c>
      <c r="B2" s="0" t="n">
        <v>1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7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4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  <c r="AD2" s="0" t="n">
        <v>0</v>
      </c>
      <c r="AE2" s="0" t="n">
        <v>0</v>
      </c>
      <c r="AF2" s="0" t="n">
        <v>0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3</v>
      </c>
      <c r="AM2" s="0" t="n">
        <v>15</v>
      </c>
    </row>
    <row r="3" customFormat="false" ht="12.8" hidden="false" customHeight="false" outlineLevel="0" collapsed="false">
      <c r="A3" s="0" t="s">
        <v>235</v>
      </c>
      <c r="B3" s="0" t="n">
        <v>8</v>
      </c>
      <c r="C3" s="0" t="n">
        <v>8</v>
      </c>
      <c r="D3" s="0" t="n">
        <v>3</v>
      </c>
      <c r="E3" s="0" t="n">
        <v>3</v>
      </c>
      <c r="F3" s="0" t="n">
        <v>0</v>
      </c>
      <c r="G3" s="0" t="n">
        <v>1</v>
      </c>
      <c r="H3" s="0" t="n">
        <v>2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1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1</v>
      </c>
      <c r="AH3" s="0" t="n">
        <v>3</v>
      </c>
      <c r="AI3" s="0" t="n">
        <v>0</v>
      </c>
      <c r="AJ3" s="0" t="n">
        <v>0</v>
      </c>
      <c r="AK3" s="0" t="n">
        <v>0</v>
      </c>
      <c r="AL3" s="0" t="n">
        <v>1</v>
      </c>
      <c r="AM3" s="0" t="n">
        <v>31</v>
      </c>
    </row>
    <row r="4" customFormat="false" ht="12.8" hidden="false" customHeight="false" outlineLevel="0" collapsed="false">
      <c r="A4" s="0" t="s">
        <v>261</v>
      </c>
      <c r="B4" s="0" t="n">
        <v>3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1</v>
      </c>
      <c r="O4" s="0" t="n">
        <v>2</v>
      </c>
      <c r="P4" s="0" t="n">
        <v>0</v>
      </c>
      <c r="Q4" s="0" t="n">
        <v>0</v>
      </c>
      <c r="R4" s="0" t="n">
        <v>0</v>
      </c>
      <c r="S4" s="0" t="n">
        <v>2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1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9</v>
      </c>
    </row>
    <row r="5" customFormat="false" ht="12.8" hidden="false" customHeight="false" outlineLevel="0" collapsed="false">
      <c r="A5" s="0" t="s">
        <v>561</v>
      </c>
      <c r="B5" s="0" t="n">
        <v>0</v>
      </c>
      <c r="C5" s="0" t="n">
        <v>0</v>
      </c>
      <c r="D5" s="0" t="n">
        <v>0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1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5</v>
      </c>
      <c r="AM5" s="0" t="n">
        <v>6</v>
      </c>
    </row>
    <row r="6" customFormat="false" ht="12.8" hidden="false" customHeight="false" outlineLevel="0" collapsed="false">
      <c r="A6" s="0" t="s">
        <v>273</v>
      </c>
      <c r="B6" s="0" t="n">
        <v>17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1</v>
      </c>
      <c r="H6" s="0" t="n">
        <v>0</v>
      </c>
      <c r="I6" s="0" t="n">
        <v>0</v>
      </c>
      <c r="J6" s="0" t="n">
        <v>1</v>
      </c>
      <c r="K6" s="0" t="n">
        <v>0</v>
      </c>
      <c r="L6" s="0" t="n">
        <v>0</v>
      </c>
      <c r="M6" s="0" t="n">
        <v>0</v>
      </c>
      <c r="N6" s="0" t="n">
        <v>2</v>
      </c>
      <c r="O6" s="0" t="n">
        <v>7</v>
      </c>
      <c r="P6" s="0" t="n">
        <v>0</v>
      </c>
      <c r="Q6" s="0" t="n">
        <v>0</v>
      </c>
      <c r="R6" s="0" t="n">
        <v>0</v>
      </c>
      <c r="S6" s="0" t="n">
        <v>2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1</v>
      </c>
      <c r="Z6" s="0" t="n">
        <v>0</v>
      </c>
      <c r="AA6" s="0" t="n">
        <v>0</v>
      </c>
      <c r="AB6" s="0" t="n">
        <v>0</v>
      </c>
      <c r="AC6" s="0" t="n">
        <v>7</v>
      </c>
      <c r="AD6" s="0" t="n">
        <v>0</v>
      </c>
      <c r="AE6" s="0" t="n">
        <v>6</v>
      </c>
      <c r="AF6" s="0" t="n">
        <v>0</v>
      </c>
      <c r="AG6" s="0" t="n">
        <v>0</v>
      </c>
      <c r="AH6" s="0" t="n">
        <v>13</v>
      </c>
      <c r="AI6" s="0" t="n">
        <v>0</v>
      </c>
      <c r="AJ6" s="0" t="n">
        <v>0</v>
      </c>
      <c r="AK6" s="0" t="n">
        <v>0</v>
      </c>
      <c r="AL6" s="0" t="n">
        <v>119</v>
      </c>
      <c r="AM6" s="0" t="n">
        <v>176</v>
      </c>
    </row>
    <row r="7" customFormat="false" ht="12.8" hidden="false" customHeight="false" outlineLevel="0" collapsed="false">
      <c r="A7" s="0" t="s">
        <v>279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9</v>
      </c>
      <c r="AM7" s="0" t="n">
        <v>9</v>
      </c>
    </row>
    <row r="8" customFormat="false" ht="12.8" hidden="false" customHeight="false" outlineLevel="0" collapsed="false">
      <c r="A8" s="0" t="s">
        <v>282</v>
      </c>
      <c r="B8" s="0" t="n">
        <v>11</v>
      </c>
      <c r="C8" s="0" t="n">
        <v>0</v>
      </c>
      <c r="D8" s="0" t="n">
        <v>0</v>
      </c>
      <c r="E8" s="0" t="n">
        <v>0</v>
      </c>
      <c r="F8" s="0" t="n">
        <v>2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9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4</v>
      </c>
      <c r="AD8" s="0" t="n">
        <v>0</v>
      </c>
      <c r="AE8" s="0" t="n">
        <v>0</v>
      </c>
      <c r="AF8" s="0" t="n">
        <v>1</v>
      </c>
      <c r="AG8" s="0" t="n">
        <v>0</v>
      </c>
      <c r="AH8" s="0" t="n">
        <v>1</v>
      </c>
      <c r="AI8" s="0" t="n">
        <v>0</v>
      </c>
      <c r="AJ8" s="0" t="n">
        <v>0</v>
      </c>
      <c r="AK8" s="0" t="n">
        <v>1</v>
      </c>
      <c r="AL8" s="0" t="n">
        <v>4</v>
      </c>
      <c r="AM8" s="0" t="n">
        <v>33</v>
      </c>
    </row>
    <row r="9" customFormat="false" ht="12.8" hidden="false" customHeight="false" outlineLevel="0" collapsed="false">
      <c r="A9" s="0" t="s">
        <v>285</v>
      </c>
      <c r="B9" s="0" t="n">
        <v>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2</v>
      </c>
      <c r="H9" s="0" t="n">
        <v>1</v>
      </c>
      <c r="I9" s="0" t="n">
        <v>0</v>
      </c>
      <c r="J9" s="0" t="n">
        <v>3</v>
      </c>
      <c r="K9" s="0" t="n">
        <v>0</v>
      </c>
      <c r="L9" s="0" t="n">
        <v>0</v>
      </c>
      <c r="M9" s="0" t="n">
        <v>0</v>
      </c>
      <c r="N9" s="0" t="n">
        <v>1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1</v>
      </c>
      <c r="V9" s="0" t="n">
        <v>0</v>
      </c>
      <c r="W9" s="0" t="n">
        <v>0</v>
      </c>
      <c r="X9" s="0" t="n">
        <v>1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2</v>
      </c>
      <c r="AD9" s="0" t="n">
        <v>2</v>
      </c>
      <c r="AE9" s="0" t="n">
        <v>0</v>
      </c>
      <c r="AF9" s="0" t="n">
        <v>1</v>
      </c>
      <c r="AG9" s="0" t="n">
        <v>0</v>
      </c>
      <c r="AH9" s="0" t="n">
        <v>0</v>
      </c>
      <c r="AI9" s="0" t="n">
        <v>0</v>
      </c>
      <c r="AJ9" s="0" t="n">
        <v>0</v>
      </c>
      <c r="AK9" s="0" t="n">
        <v>0</v>
      </c>
      <c r="AL9" s="0" t="n">
        <v>7</v>
      </c>
      <c r="AM9" s="0" t="n">
        <v>24</v>
      </c>
    </row>
    <row r="10" customFormat="false" ht="12.8" hidden="false" customHeight="false" outlineLevel="0" collapsed="false">
      <c r="A10" s="0" t="s">
        <v>288</v>
      </c>
      <c r="B10" s="0" t="n">
        <v>18</v>
      </c>
      <c r="C10" s="0" t="n">
        <v>2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1</v>
      </c>
      <c r="K10" s="0" t="n">
        <v>0</v>
      </c>
      <c r="L10" s="0" t="n">
        <v>0</v>
      </c>
      <c r="M10" s="0" t="n">
        <v>0</v>
      </c>
      <c r="N10" s="0" t="n">
        <v>1</v>
      </c>
      <c r="O10" s="0" t="n">
        <v>1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2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5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12</v>
      </c>
      <c r="AM10" s="0" t="n">
        <v>42</v>
      </c>
    </row>
    <row r="11" customFormat="false" ht="12.8" hidden="false" customHeight="false" outlineLevel="0" collapsed="false">
      <c r="A11" s="0" t="s">
        <v>291</v>
      </c>
      <c r="B11" s="0" t="n">
        <v>0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3</v>
      </c>
      <c r="AI11" s="0" t="n">
        <v>0</v>
      </c>
      <c r="AJ11" s="0" t="n">
        <v>4</v>
      </c>
      <c r="AK11" s="0" t="n">
        <v>0</v>
      </c>
      <c r="AL11" s="0" t="n">
        <v>0</v>
      </c>
      <c r="AM11" s="0" t="n">
        <v>7</v>
      </c>
    </row>
    <row r="12" s="26" customFormat="true" ht="12.8" hidden="false" customHeight="false" outlineLevel="0" collapsed="false">
      <c r="A12" s="24" t="s">
        <v>294</v>
      </c>
      <c r="B12" s="24" t="n">
        <v>0</v>
      </c>
      <c r="C12" s="0" t="n">
        <v>1</v>
      </c>
      <c r="D12" s="24" t="n">
        <v>0</v>
      </c>
      <c r="E12" s="24" t="n">
        <v>0</v>
      </c>
      <c r="F12" s="24" t="n">
        <v>0</v>
      </c>
      <c r="G12" s="24" t="n">
        <v>0</v>
      </c>
      <c r="H12" s="24" t="n">
        <v>0</v>
      </c>
      <c r="I12" s="24" t="n">
        <v>0</v>
      </c>
      <c r="J12" s="0" t="n">
        <v>0</v>
      </c>
      <c r="K12" s="24" t="n">
        <v>0</v>
      </c>
      <c r="L12" s="24" t="n">
        <v>0</v>
      </c>
      <c r="M12" s="24" t="n">
        <v>0</v>
      </c>
      <c r="N12" s="24" t="n">
        <v>0</v>
      </c>
      <c r="O12" s="24" t="n">
        <v>0</v>
      </c>
      <c r="P12" s="24" t="n">
        <v>0</v>
      </c>
      <c r="Q12" s="24" t="n">
        <v>0</v>
      </c>
      <c r="R12" s="24" t="n">
        <v>0</v>
      </c>
      <c r="S12" s="24" t="n">
        <v>0</v>
      </c>
      <c r="T12" s="24" t="n">
        <v>0</v>
      </c>
      <c r="U12" s="24" t="n">
        <v>0</v>
      </c>
      <c r="V12" s="24" t="n">
        <v>0</v>
      </c>
      <c r="W12" s="24" t="n">
        <v>0</v>
      </c>
      <c r="X12" s="24" t="n">
        <v>0</v>
      </c>
      <c r="Y12" s="24" t="n">
        <v>0</v>
      </c>
      <c r="Z12" s="24" t="n">
        <v>0</v>
      </c>
      <c r="AA12" s="24" t="n">
        <v>0</v>
      </c>
      <c r="AB12" s="24" t="n">
        <v>0</v>
      </c>
      <c r="AC12" s="24" t="n">
        <v>0</v>
      </c>
      <c r="AD12" s="24" t="n">
        <v>0</v>
      </c>
      <c r="AE12" s="24" t="n">
        <v>0</v>
      </c>
      <c r="AF12" s="24" t="n">
        <v>1</v>
      </c>
      <c r="AG12" s="24" t="n">
        <v>0</v>
      </c>
      <c r="AH12" s="24" t="n">
        <v>0</v>
      </c>
      <c r="AI12" s="24" t="n">
        <v>0</v>
      </c>
      <c r="AJ12" s="24" t="n">
        <v>0</v>
      </c>
      <c r="AK12" s="24" t="n">
        <v>0</v>
      </c>
      <c r="AL12" s="24" t="n">
        <v>0</v>
      </c>
      <c r="AM12" s="24" t="n">
        <v>2</v>
      </c>
      <c r="AN12" s="24"/>
      <c r="AO12" s="24"/>
      <c r="AP12" s="24"/>
      <c r="AQ12" s="24"/>
      <c r="AMJ12" s="0"/>
    </row>
    <row r="13" customFormat="false" ht="12.8" hidden="false" customHeight="false" outlineLevel="0" collapsed="false">
      <c r="A13" s="0" t="s">
        <v>306</v>
      </c>
      <c r="B13" s="0" t="n">
        <v>1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4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1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1</v>
      </c>
      <c r="AG13" s="0" t="n">
        <v>0</v>
      </c>
      <c r="AH13" s="0" t="n">
        <v>0</v>
      </c>
      <c r="AI13" s="0" t="n">
        <v>0</v>
      </c>
      <c r="AJ13" s="0" t="n">
        <v>1</v>
      </c>
      <c r="AK13" s="0" t="n">
        <v>0</v>
      </c>
      <c r="AL13" s="0" t="n">
        <v>2</v>
      </c>
      <c r="AM13" s="0" t="n">
        <v>10</v>
      </c>
    </row>
    <row r="14" customFormat="false" ht="12.8" hidden="false" customHeight="false" outlineLevel="0" collapsed="false">
      <c r="A14" s="0" t="s">
        <v>329</v>
      </c>
      <c r="B14" s="0" t="n">
        <v>3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1</v>
      </c>
      <c r="AD14" s="0" t="n">
        <v>1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5</v>
      </c>
    </row>
    <row r="15" customFormat="false" ht="12.8" hidden="false" customHeight="false" outlineLevel="0" collapsed="false">
      <c r="A15" s="0" t="s">
        <v>361</v>
      </c>
      <c r="B15" s="0" t="n">
        <v>3</v>
      </c>
      <c r="C15" s="0" t="n">
        <v>1</v>
      </c>
      <c r="D15" s="0" t="n">
        <v>0</v>
      </c>
      <c r="E15" s="0" t="n">
        <v>0</v>
      </c>
      <c r="F15" s="0" t="n">
        <v>0</v>
      </c>
      <c r="G15" s="0" t="n">
        <v>2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1</v>
      </c>
      <c r="P15" s="0" t="n">
        <v>2</v>
      </c>
      <c r="Q15" s="0" t="n">
        <v>1</v>
      </c>
      <c r="R15" s="0" t="n">
        <v>0</v>
      </c>
      <c r="S15" s="0" t="n">
        <v>1</v>
      </c>
      <c r="T15" s="0" t="n">
        <v>0</v>
      </c>
      <c r="U15" s="0" t="n">
        <v>0</v>
      </c>
      <c r="V15" s="0" t="n">
        <v>1</v>
      </c>
      <c r="W15" s="0" t="n">
        <v>0</v>
      </c>
      <c r="X15" s="0" t="n">
        <v>0</v>
      </c>
      <c r="Y15" s="0" t="n">
        <v>0</v>
      </c>
      <c r="Z15" s="0" t="n">
        <v>1</v>
      </c>
      <c r="AA15" s="0" t="n">
        <v>0</v>
      </c>
      <c r="AB15" s="0" t="n">
        <v>0</v>
      </c>
      <c r="AC15" s="0" t="n">
        <v>2</v>
      </c>
      <c r="AD15" s="0" t="n">
        <v>0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15</v>
      </c>
    </row>
    <row r="16" customFormat="false" ht="12.8" hidden="false" customHeight="false" outlineLevel="0" collapsed="false">
      <c r="A16" s="0" t="s">
        <v>370</v>
      </c>
      <c r="B16" s="0" t="n">
        <v>20</v>
      </c>
      <c r="C16" s="0" t="n">
        <v>1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5</v>
      </c>
      <c r="P16" s="0" t="n">
        <v>0</v>
      </c>
      <c r="Q16" s="0" t="n">
        <v>0</v>
      </c>
      <c r="R16" s="0" t="n">
        <v>0</v>
      </c>
      <c r="S16" s="0" t="n">
        <v>5</v>
      </c>
      <c r="T16" s="0" t="n">
        <v>1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2</v>
      </c>
      <c r="AD16" s="0" t="n">
        <v>0</v>
      </c>
      <c r="AE16" s="0" t="n">
        <v>1</v>
      </c>
      <c r="AF16" s="0" t="n">
        <v>0</v>
      </c>
      <c r="AG16" s="0" t="n">
        <v>0</v>
      </c>
      <c r="AH16" s="0" t="n">
        <v>0</v>
      </c>
      <c r="AI16" s="0" t="n">
        <v>0</v>
      </c>
      <c r="AJ16" s="0" t="n">
        <v>1</v>
      </c>
      <c r="AK16" s="0" t="n">
        <v>2</v>
      </c>
      <c r="AL16" s="0" t="n">
        <v>10</v>
      </c>
      <c r="AM16" s="0" t="n">
        <v>48</v>
      </c>
    </row>
    <row r="17" customFormat="false" ht="12.8" hidden="false" customHeight="false" outlineLevel="0" collapsed="false">
      <c r="A17" s="0" t="s">
        <v>372</v>
      </c>
      <c r="B17" s="0" t="n">
        <v>9</v>
      </c>
      <c r="C17" s="0" t="n">
        <v>1</v>
      </c>
      <c r="D17" s="0" t="n">
        <v>0</v>
      </c>
      <c r="E17" s="0" t="n">
        <v>0</v>
      </c>
      <c r="F17" s="0" t="n">
        <v>0</v>
      </c>
      <c r="G17" s="0" t="n">
        <v>1</v>
      </c>
      <c r="H17" s="0" t="n">
        <v>2</v>
      </c>
      <c r="I17" s="0" t="n">
        <v>0</v>
      </c>
      <c r="J17" s="0" t="n">
        <v>0</v>
      </c>
      <c r="K17" s="0" t="n">
        <v>1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6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3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1</v>
      </c>
      <c r="AD17" s="0" t="n">
        <v>0</v>
      </c>
      <c r="AE17" s="0" t="n">
        <v>0</v>
      </c>
      <c r="AF17" s="0" t="n">
        <v>0</v>
      </c>
      <c r="AG17" s="0" t="n">
        <v>3</v>
      </c>
      <c r="AH17" s="0" t="n">
        <v>0</v>
      </c>
      <c r="AI17" s="0" t="n">
        <v>0</v>
      </c>
      <c r="AJ17" s="0" t="n">
        <v>1</v>
      </c>
      <c r="AK17" s="0" t="n">
        <v>0</v>
      </c>
      <c r="AL17" s="0" t="n">
        <v>1</v>
      </c>
      <c r="AM17" s="0" t="n">
        <v>29</v>
      </c>
    </row>
    <row r="18" customFormat="false" ht="12.8" hidden="false" customHeight="false" outlineLevel="0" collapsed="false">
      <c r="A18" s="0" t="s">
        <v>380</v>
      </c>
      <c r="B18" s="0" t="n">
        <v>13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1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1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2</v>
      </c>
      <c r="AD18" s="0" t="n"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1</v>
      </c>
      <c r="AK18" s="0" t="n">
        <v>0</v>
      </c>
      <c r="AL18" s="0" t="n">
        <v>2</v>
      </c>
      <c r="AM18" s="0" t="n">
        <v>20</v>
      </c>
    </row>
    <row r="19" customFormat="false" ht="12.8" hidden="false" customHeight="false" outlineLevel="0" collapsed="false">
      <c r="A19" s="0" t="s">
        <v>562</v>
      </c>
      <c r="B19" s="0" t="n">
        <v>3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1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1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0</v>
      </c>
      <c r="AJ19" s="0" t="n">
        <v>0</v>
      </c>
      <c r="AK19" s="0" t="n">
        <v>0</v>
      </c>
      <c r="AL19" s="0" t="n">
        <v>1</v>
      </c>
      <c r="AM19" s="0" t="n">
        <v>6</v>
      </c>
    </row>
    <row r="20" customFormat="false" ht="12.8" hidden="false" customHeight="false" outlineLevel="0" collapsed="false">
      <c r="A20" s="0" t="s">
        <v>626</v>
      </c>
      <c r="B20" s="0" t="n">
        <v>0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1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4</v>
      </c>
      <c r="T20" s="0" t="n">
        <v>0</v>
      </c>
      <c r="U20" s="0" t="n">
        <v>4</v>
      </c>
      <c r="V20" s="0" t="n">
        <v>0</v>
      </c>
      <c r="W20" s="0" t="n">
        <v>0</v>
      </c>
      <c r="X20" s="0" t="n">
        <v>4</v>
      </c>
      <c r="Y20" s="0" t="n">
        <v>0</v>
      </c>
      <c r="Z20" s="0" t="n">
        <v>0</v>
      </c>
      <c r="AA20" s="0" t="n">
        <v>0</v>
      </c>
      <c r="AB20" s="0" t="n">
        <v>1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0</v>
      </c>
      <c r="AK20" s="0" t="n">
        <v>0</v>
      </c>
      <c r="AL20" s="0" t="n">
        <v>0</v>
      </c>
      <c r="AM20" s="0" t="n">
        <v>14</v>
      </c>
    </row>
    <row r="21" customFormat="false" ht="12.8" hidden="false" customHeight="false" outlineLevel="0" collapsed="false">
      <c r="A21" s="0" t="s">
        <v>449</v>
      </c>
      <c r="B21" s="0" t="n">
        <v>23</v>
      </c>
      <c r="C21" s="0" t="n">
        <v>0</v>
      </c>
      <c r="D21" s="0" t="n">
        <v>0</v>
      </c>
      <c r="E21" s="0" t="n">
        <v>0</v>
      </c>
      <c r="F21" s="0" t="n">
        <v>1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5</v>
      </c>
      <c r="P21" s="0" t="n">
        <v>0</v>
      </c>
      <c r="Q21" s="0" t="n">
        <v>0</v>
      </c>
      <c r="R21" s="0" t="n">
        <v>0</v>
      </c>
      <c r="S21" s="0" t="n">
        <v>1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1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10</v>
      </c>
      <c r="AD21" s="0" t="n">
        <v>12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1</v>
      </c>
      <c r="AM21" s="0" t="n">
        <v>54</v>
      </c>
    </row>
    <row r="22" customFormat="false" ht="12.8" hidden="false" customHeight="false" outlineLevel="0" collapsed="false">
      <c r="A22" s="0" t="s">
        <v>518</v>
      </c>
      <c r="B22" s="0" t="n">
        <v>5</v>
      </c>
      <c r="C22" s="0" t="n">
        <v>0</v>
      </c>
      <c r="D22" s="0" t="n">
        <v>9</v>
      </c>
      <c r="E22" s="0" t="n">
        <v>0</v>
      </c>
      <c r="F22" s="0" t="n">
        <v>1</v>
      </c>
      <c r="G22" s="0" t="n">
        <v>4</v>
      </c>
      <c r="H22" s="0" t="n">
        <v>0</v>
      </c>
      <c r="I22" s="0" t="n">
        <v>1</v>
      </c>
      <c r="J22" s="0" t="n">
        <v>0</v>
      </c>
      <c r="K22" s="0" t="n">
        <v>7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1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1</v>
      </c>
      <c r="AH22" s="0" t="n">
        <v>0</v>
      </c>
      <c r="AI22" s="0" t="n">
        <v>0</v>
      </c>
      <c r="AJ22" s="0" t="n">
        <v>0</v>
      </c>
      <c r="AK22" s="0" t="n">
        <v>0</v>
      </c>
      <c r="AL22" s="0" t="n">
        <v>1</v>
      </c>
      <c r="AM22" s="0" t="n">
        <v>30</v>
      </c>
    </row>
    <row r="23" customFormat="false" ht="12.8" hidden="false" customHeight="false" outlineLevel="0" collapsed="false">
      <c r="A23" s="0" t="s">
        <v>527</v>
      </c>
      <c r="B23" s="0" t="n">
        <v>4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3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0</v>
      </c>
      <c r="AL23" s="0" t="n">
        <v>1</v>
      </c>
      <c r="AM23" s="0" t="n">
        <v>8</v>
      </c>
    </row>
    <row r="24" customFormat="false" ht="12.8" hidden="false" customHeight="false" outlineLevel="0" collapsed="false">
      <c r="A24" s="0" t="s">
        <v>564</v>
      </c>
      <c r="B24" s="0" t="n">
        <v>56</v>
      </c>
      <c r="C24" s="0" t="n">
        <v>7</v>
      </c>
      <c r="D24" s="0" t="n">
        <v>0</v>
      </c>
      <c r="E24" s="0" t="n">
        <v>0</v>
      </c>
      <c r="F24" s="0" t="n">
        <v>0</v>
      </c>
      <c r="G24" s="0" t="n">
        <v>1</v>
      </c>
      <c r="H24" s="0" t="n">
        <v>12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3</v>
      </c>
      <c r="N24" s="0" t="n">
        <v>0</v>
      </c>
      <c r="O24" s="0" t="n">
        <v>0</v>
      </c>
      <c r="P24" s="0" t="n">
        <v>7</v>
      </c>
      <c r="Q24" s="0" t="n">
        <v>0</v>
      </c>
      <c r="R24" s="0" t="n">
        <v>1</v>
      </c>
      <c r="S24" s="0" t="n">
        <v>1</v>
      </c>
      <c r="T24" s="0" t="n">
        <v>0</v>
      </c>
      <c r="U24" s="0" t="n">
        <v>3</v>
      </c>
      <c r="V24" s="0" t="n">
        <v>2</v>
      </c>
      <c r="W24" s="0" t="n">
        <v>10</v>
      </c>
      <c r="X24" s="0" t="n">
        <v>0</v>
      </c>
      <c r="Y24" s="0" t="n">
        <v>0</v>
      </c>
      <c r="Z24" s="0" t="n">
        <v>0</v>
      </c>
      <c r="AA24" s="0" t="n">
        <v>33</v>
      </c>
      <c r="AB24" s="0" t="n">
        <v>0</v>
      </c>
      <c r="AC24" s="0" t="n">
        <v>9</v>
      </c>
      <c r="AD24" s="0" t="n">
        <v>1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8</v>
      </c>
      <c r="AJ24" s="0" t="n">
        <v>0</v>
      </c>
      <c r="AK24" s="0" t="n">
        <v>0</v>
      </c>
      <c r="AL24" s="0" t="n">
        <v>17</v>
      </c>
      <c r="AM24" s="0" t="n">
        <v>171</v>
      </c>
    </row>
    <row r="25" customFormat="false" ht="12.8" hidden="false" customHeight="false" outlineLevel="0" collapsed="false">
      <c r="A25" s="0" t="s">
        <v>566</v>
      </c>
      <c r="B25" s="0" t="n">
        <v>201</v>
      </c>
      <c r="C25" s="0" t="n">
        <v>21</v>
      </c>
      <c r="D25" s="0" t="n">
        <v>12</v>
      </c>
      <c r="E25" s="0" t="n">
        <v>3</v>
      </c>
      <c r="F25" s="0" t="n">
        <v>4</v>
      </c>
      <c r="G25" s="0" t="n">
        <v>16</v>
      </c>
      <c r="H25" s="0" t="n">
        <v>27</v>
      </c>
      <c r="I25" s="0" t="n">
        <v>1</v>
      </c>
      <c r="J25" s="0" t="n">
        <v>6</v>
      </c>
      <c r="K25" s="0" t="n">
        <v>9</v>
      </c>
      <c r="L25" s="0" t="n">
        <v>1</v>
      </c>
      <c r="M25" s="0" t="n">
        <v>4</v>
      </c>
      <c r="N25" s="0" t="n">
        <v>6</v>
      </c>
      <c r="O25" s="0" t="n">
        <v>30</v>
      </c>
      <c r="P25" s="0" t="n">
        <v>9</v>
      </c>
      <c r="Q25" s="0" t="n">
        <v>1</v>
      </c>
      <c r="R25" s="0" t="n">
        <v>1</v>
      </c>
      <c r="S25" s="0" t="n">
        <v>27</v>
      </c>
      <c r="T25" s="0" t="n">
        <v>3</v>
      </c>
      <c r="U25" s="0" t="n">
        <v>8</v>
      </c>
      <c r="V25" s="0" t="n">
        <v>3</v>
      </c>
      <c r="W25" s="0" t="n">
        <v>10</v>
      </c>
      <c r="X25" s="0" t="n">
        <v>10</v>
      </c>
      <c r="Y25" s="0" t="n">
        <v>1</v>
      </c>
      <c r="Z25" s="0" t="n">
        <v>1</v>
      </c>
      <c r="AA25" s="0" t="n">
        <v>33</v>
      </c>
      <c r="AB25" s="0" t="n">
        <v>2</v>
      </c>
      <c r="AC25" s="0" t="n">
        <v>41</v>
      </c>
      <c r="AD25" s="0" t="n">
        <v>17</v>
      </c>
      <c r="AE25" s="0" t="n">
        <v>12</v>
      </c>
      <c r="AF25" s="0" t="n">
        <v>4</v>
      </c>
      <c r="AG25" s="0" t="n">
        <v>5</v>
      </c>
      <c r="AH25" s="0" t="n">
        <v>20</v>
      </c>
      <c r="AI25" s="0" t="n">
        <v>8</v>
      </c>
      <c r="AJ25" s="0" t="n">
        <v>8</v>
      </c>
      <c r="AK25" s="0" t="n">
        <v>3</v>
      </c>
      <c r="AL25" s="0" t="n">
        <v>196</v>
      </c>
      <c r="AM25" s="0" t="n">
        <v>764</v>
      </c>
    </row>
    <row r="37" customFormat="false" ht="12.8" hidden="false" customHeight="false" outlineLevel="0" collapsed="false">
      <c r="B37" s="0" t="n">
        <v>0</v>
      </c>
      <c r="C37" s="0" t="n">
        <v>652.38</v>
      </c>
      <c r="D37" s="0" t="n">
        <v>576.49</v>
      </c>
      <c r="E37" s="0" t="n">
        <v>524.2</v>
      </c>
      <c r="F37" s="0" t="n">
        <v>427.11</v>
      </c>
      <c r="G37" s="0" t="n">
        <v>374.84</v>
      </c>
      <c r="H37" s="0" t="n">
        <v>328.34</v>
      </c>
      <c r="I37" s="0" t="n">
        <v>277.99</v>
      </c>
      <c r="J37" s="0" t="n">
        <v>14.52</v>
      </c>
      <c r="K37" s="0" t="n">
        <v>248.34</v>
      </c>
      <c r="L37" s="0" t="n">
        <v>348.33</v>
      </c>
      <c r="M37" s="0" t="n">
        <v>243.03</v>
      </c>
      <c r="N37" s="0" t="n">
        <v>241.89</v>
      </c>
      <c r="O37" s="0" t="n">
        <v>232.58</v>
      </c>
      <c r="P37" s="0" t="n">
        <v>193.43</v>
      </c>
      <c r="Q37" s="0" t="n">
        <v>191.06</v>
      </c>
      <c r="R37" s="0" t="n">
        <v>184.35</v>
      </c>
      <c r="S37" s="0" t="n">
        <v>180.88</v>
      </c>
      <c r="T37" s="0" t="n">
        <v>164.65</v>
      </c>
      <c r="U37" s="0" t="n">
        <v>162.78</v>
      </c>
      <c r="V37" s="0" t="n">
        <v>152.54</v>
      </c>
      <c r="W37" s="0" t="n">
        <v>151.82</v>
      </c>
      <c r="X37" s="0" t="n">
        <v>139.93</v>
      </c>
      <c r="Y37" s="0" t="n">
        <v>116.34</v>
      </c>
      <c r="Z37" s="0" t="n">
        <v>104.25</v>
      </c>
      <c r="AA37" s="0" t="n">
        <v>84.06</v>
      </c>
      <c r="AB37" s="0" t="n">
        <v>72.75</v>
      </c>
      <c r="AC37" s="0" t="n">
        <v>65.01</v>
      </c>
      <c r="AD37" s="0" t="n">
        <v>61.13</v>
      </c>
      <c r="AE37" s="0" t="n">
        <v>56.34</v>
      </c>
      <c r="AF37" s="0" t="n">
        <v>50.28</v>
      </c>
      <c r="AG37" s="0" t="n">
        <v>44.19</v>
      </c>
      <c r="AH37" s="0" t="n">
        <v>43.19</v>
      </c>
      <c r="AI37" s="0" t="n">
        <v>36.1</v>
      </c>
      <c r="AJ37" s="0" t="n">
        <v>31.97</v>
      </c>
      <c r="AK37" s="0" t="n">
        <v>27.57</v>
      </c>
      <c r="AL37" s="0" t="n">
        <v>0</v>
      </c>
    </row>
    <row r="38" customFormat="false" ht="12.8" hidden="false" customHeight="false" outlineLevel="0" collapsed="false">
      <c r="A38" s="0" t="s">
        <v>2</v>
      </c>
      <c r="B38" s="0" t="s">
        <v>629</v>
      </c>
      <c r="C38" s="0" t="s">
        <v>630</v>
      </c>
      <c r="D38" s="0" t="s">
        <v>631</v>
      </c>
      <c r="E38" s="0" t="s">
        <v>632</v>
      </c>
      <c r="F38" s="0" t="s">
        <v>633</v>
      </c>
      <c r="G38" s="0" t="s">
        <v>634</v>
      </c>
      <c r="H38" s="0" t="s">
        <v>635</v>
      </c>
      <c r="I38" s="0" t="s">
        <v>636</v>
      </c>
      <c r="J38" s="0" t="s">
        <v>637</v>
      </c>
      <c r="K38" s="0" t="s">
        <v>638</v>
      </c>
      <c r="L38" s="0" t="s">
        <v>639</v>
      </c>
      <c r="M38" s="0" t="s">
        <v>640</v>
      </c>
      <c r="N38" s="0" t="s">
        <v>641</v>
      </c>
      <c r="O38" s="0" t="s">
        <v>642</v>
      </c>
      <c r="P38" s="0" t="s">
        <v>643</v>
      </c>
      <c r="Q38" s="0" t="s">
        <v>644</v>
      </c>
      <c r="R38" s="0" t="s">
        <v>645</v>
      </c>
      <c r="S38" s="0" t="s">
        <v>646</v>
      </c>
      <c r="T38" s="0" t="s">
        <v>647</v>
      </c>
      <c r="U38" s="0" t="s">
        <v>648</v>
      </c>
      <c r="V38" s="0" t="s">
        <v>649</v>
      </c>
      <c r="W38" s="0" t="s">
        <v>650</v>
      </c>
      <c r="X38" s="0" t="s">
        <v>651</v>
      </c>
      <c r="Y38" s="0" t="s">
        <v>652</v>
      </c>
      <c r="Z38" s="0" t="s">
        <v>653</v>
      </c>
      <c r="AA38" s="0" t="s">
        <v>654</v>
      </c>
      <c r="AB38" s="0" t="s">
        <v>655</v>
      </c>
      <c r="AC38" s="0" t="s">
        <v>656</v>
      </c>
      <c r="AD38" s="0" t="s">
        <v>657</v>
      </c>
      <c r="AE38" s="0" t="s">
        <v>658</v>
      </c>
      <c r="AF38" s="0" t="s">
        <v>659</v>
      </c>
      <c r="AG38" s="0" t="s">
        <v>660</v>
      </c>
      <c r="AH38" s="0" t="s">
        <v>661</v>
      </c>
      <c r="AI38" s="0" t="s">
        <v>662</v>
      </c>
      <c r="AJ38" s="0" t="s">
        <v>663</v>
      </c>
      <c r="AK38" s="0" t="s">
        <v>664</v>
      </c>
      <c r="AL38" s="0" t="s">
        <v>665</v>
      </c>
      <c r="AM38" s="0" t="s">
        <v>566</v>
      </c>
    </row>
    <row r="39" customFormat="false" ht="12.8" hidden="false" customHeight="false" outlineLevel="0" collapsed="false">
      <c r="A39" s="0" t="s">
        <v>176</v>
      </c>
      <c r="B39" s="17" t="n">
        <f aca="false">B2*B$37</f>
        <v>0</v>
      </c>
      <c r="C39" s="17" t="n">
        <f aca="false">C2*C$37</f>
        <v>0</v>
      </c>
      <c r="D39" s="17" t="n">
        <f aca="false">D2*D$37</f>
        <v>0</v>
      </c>
      <c r="E39" s="17" t="n">
        <f aca="false">E2*E$37</f>
        <v>0</v>
      </c>
      <c r="F39" s="17" t="n">
        <f aca="false">F2*F$37</f>
        <v>0</v>
      </c>
      <c r="G39" s="17" t="n">
        <f aca="false">G2*G$37</f>
        <v>0</v>
      </c>
      <c r="H39" s="17" t="n">
        <f aca="false">H2*H$37</f>
        <v>2298.38</v>
      </c>
      <c r="I39" s="17" t="n">
        <f aca="false">I2*I$37</f>
        <v>0</v>
      </c>
      <c r="J39" s="17" t="n">
        <f aca="false">J2*J$37</f>
        <v>0</v>
      </c>
      <c r="K39" s="17" t="n">
        <f aca="false">K2*K$37</f>
        <v>0</v>
      </c>
      <c r="L39" s="17" t="n">
        <f aca="false">L2*L$37</f>
        <v>0</v>
      </c>
      <c r="M39" s="17" t="n">
        <f aca="false">M2*M$37</f>
        <v>0</v>
      </c>
      <c r="N39" s="17" t="n">
        <f aca="false">N2*N$37</f>
        <v>0</v>
      </c>
      <c r="O39" s="17" t="n">
        <f aca="false">O2*O$37</f>
        <v>0</v>
      </c>
      <c r="P39" s="17" t="n">
        <f aca="false">P2*P$37</f>
        <v>0</v>
      </c>
      <c r="Q39" s="17" t="n">
        <f aca="false">Q2*Q$37</f>
        <v>0</v>
      </c>
      <c r="R39" s="17" t="n">
        <f aca="false">R2*R$37</f>
        <v>0</v>
      </c>
      <c r="S39" s="17" t="n">
        <f aca="false">S2*S$37</f>
        <v>723.52</v>
      </c>
      <c r="T39" s="17" t="n">
        <f aca="false">T2*T$37</f>
        <v>0</v>
      </c>
      <c r="U39" s="17" t="n">
        <f aca="false">U2*U$37</f>
        <v>0</v>
      </c>
      <c r="V39" s="17" t="n">
        <f aca="false">V2*V$37</f>
        <v>0</v>
      </c>
      <c r="W39" s="17" t="n">
        <f aca="false">W2*W$37</f>
        <v>0</v>
      </c>
      <c r="X39" s="17" t="n">
        <f aca="false">X2*X$37</f>
        <v>0</v>
      </c>
      <c r="Y39" s="17" t="n">
        <f aca="false">Y2*Y$37</f>
        <v>0</v>
      </c>
      <c r="Z39" s="17" t="n">
        <f aca="false">Z2*Z$37</f>
        <v>0</v>
      </c>
      <c r="AA39" s="17" t="n">
        <f aca="false">AA2*AA$37</f>
        <v>0</v>
      </c>
      <c r="AB39" s="17" t="n">
        <f aca="false">AB2*AB$37</f>
        <v>0</v>
      </c>
      <c r="AC39" s="17" t="n">
        <f aca="false">AC2*AC$37</f>
        <v>0</v>
      </c>
      <c r="AD39" s="17" t="n">
        <f aca="false">AD2*AD$37</f>
        <v>0</v>
      </c>
      <c r="AE39" s="17" t="n">
        <f aca="false">AE2*AE$37</f>
        <v>0</v>
      </c>
      <c r="AF39" s="17" t="n">
        <f aca="false">AF2*AF$37</f>
        <v>0</v>
      </c>
      <c r="AG39" s="17" t="n">
        <f aca="false">AG2*AG$37</f>
        <v>0</v>
      </c>
      <c r="AH39" s="17" t="n">
        <f aca="false">AH2*AH$37</f>
        <v>0</v>
      </c>
      <c r="AI39" s="17" t="n">
        <f aca="false">AI2*AI$37</f>
        <v>0</v>
      </c>
      <c r="AJ39" s="17" t="n">
        <f aca="false">AJ2*AJ$37</f>
        <v>0</v>
      </c>
      <c r="AK39" s="17" t="n">
        <f aca="false">AK2*AK$37</f>
        <v>0</v>
      </c>
      <c r="AL39" s="17" t="n">
        <f aca="false">AL2*AL$37</f>
        <v>0</v>
      </c>
      <c r="AM39" s="17" t="n">
        <f aca="false">SUM(B39:AL39)</f>
        <v>3021.9</v>
      </c>
      <c r="AN39" s="17"/>
      <c r="AO39" s="17"/>
    </row>
    <row r="40" customFormat="false" ht="12.8" hidden="false" customHeight="false" outlineLevel="0" collapsed="false">
      <c r="A40" s="0" t="s">
        <v>235</v>
      </c>
      <c r="B40" s="17" t="n">
        <f aca="false">B3*B$37</f>
        <v>0</v>
      </c>
      <c r="C40" s="17" t="n">
        <f aca="false">C3*C$37</f>
        <v>5219.04</v>
      </c>
      <c r="D40" s="17" t="n">
        <f aca="false">D3*D$37</f>
        <v>1729.47</v>
      </c>
      <c r="E40" s="17" t="n">
        <f aca="false">E3*E$37</f>
        <v>1572.6</v>
      </c>
      <c r="F40" s="17" t="n">
        <f aca="false">F3*F$37</f>
        <v>0</v>
      </c>
      <c r="G40" s="17" t="n">
        <f aca="false">G3*G$37</f>
        <v>374.84</v>
      </c>
      <c r="H40" s="17" t="n">
        <f aca="false">H3*H$37</f>
        <v>656.68</v>
      </c>
      <c r="I40" s="17" t="n">
        <f aca="false">I3*I$37</f>
        <v>0</v>
      </c>
      <c r="J40" s="17" t="n">
        <f aca="false">J3*J$37</f>
        <v>0</v>
      </c>
      <c r="K40" s="17" t="n">
        <f aca="false">K3*K$37</f>
        <v>0</v>
      </c>
      <c r="L40" s="17" t="n">
        <f aca="false">L3*L$37</f>
        <v>0</v>
      </c>
      <c r="M40" s="17" t="n">
        <f aca="false">M3*M$37</f>
        <v>0</v>
      </c>
      <c r="N40" s="17" t="n">
        <f aca="false">N3*N$37</f>
        <v>0</v>
      </c>
      <c r="O40" s="17" t="n">
        <f aca="false">O3*O$37</f>
        <v>0</v>
      </c>
      <c r="P40" s="17" t="n">
        <f aca="false">P3*P$37</f>
        <v>0</v>
      </c>
      <c r="Q40" s="17" t="n">
        <f aca="false">Q3*Q$37</f>
        <v>0</v>
      </c>
      <c r="R40" s="17" t="n">
        <f aca="false">R3*R$37</f>
        <v>0</v>
      </c>
      <c r="S40" s="17" t="n">
        <f aca="false">S3*S$37</f>
        <v>0</v>
      </c>
      <c r="T40" s="17" t="n">
        <f aca="false">T3*T$37</f>
        <v>0</v>
      </c>
      <c r="U40" s="17" t="n">
        <f aca="false">U3*U$37</f>
        <v>0</v>
      </c>
      <c r="V40" s="17" t="n">
        <f aca="false">V3*V$37</f>
        <v>0</v>
      </c>
      <c r="W40" s="17" t="n">
        <f aca="false">W3*W$37</f>
        <v>0</v>
      </c>
      <c r="X40" s="17" t="n">
        <f aca="false">X3*X$37</f>
        <v>0</v>
      </c>
      <c r="Y40" s="17" t="n">
        <f aca="false">Y3*Y$37</f>
        <v>0</v>
      </c>
      <c r="Z40" s="17" t="n">
        <f aca="false">Z3*Z$37</f>
        <v>0</v>
      </c>
      <c r="AA40" s="17" t="n">
        <f aca="false">AA3*AA$37</f>
        <v>0</v>
      </c>
      <c r="AB40" s="17" t="n">
        <f aca="false">AB3*AB$37</f>
        <v>72.75</v>
      </c>
      <c r="AC40" s="17" t="n">
        <f aca="false">AC3*AC$37</f>
        <v>0</v>
      </c>
      <c r="AD40" s="17" t="n">
        <f aca="false">AD3*AD$37</f>
        <v>0</v>
      </c>
      <c r="AE40" s="17" t="n">
        <f aca="false">AE3*AE$37</f>
        <v>0</v>
      </c>
      <c r="AF40" s="17" t="n">
        <f aca="false">AF3*AF$37</f>
        <v>0</v>
      </c>
      <c r="AG40" s="17" t="n">
        <f aca="false">AG3*AG$37</f>
        <v>44.19</v>
      </c>
      <c r="AH40" s="17" t="n">
        <f aca="false">AH3*AH$37</f>
        <v>129.57</v>
      </c>
      <c r="AI40" s="17" t="n">
        <f aca="false">AI3*AI$37</f>
        <v>0</v>
      </c>
      <c r="AJ40" s="17" t="n">
        <f aca="false">AJ3*AJ$37</f>
        <v>0</v>
      </c>
      <c r="AK40" s="17" t="n">
        <f aca="false">AK3*AK$37</f>
        <v>0</v>
      </c>
      <c r="AL40" s="17" t="n">
        <f aca="false">AL3*AL$37</f>
        <v>0</v>
      </c>
      <c r="AM40" s="17" t="n">
        <f aca="false">SUM(B40:AL40)</f>
        <v>9799.14</v>
      </c>
      <c r="AN40" s="17"/>
      <c r="AO40" s="17"/>
    </row>
    <row r="41" customFormat="false" ht="12.8" hidden="false" customHeight="false" outlineLevel="0" collapsed="false">
      <c r="A41" s="0" t="s">
        <v>261</v>
      </c>
      <c r="B41" s="17" t="n">
        <f aca="false">B4*B$37</f>
        <v>0</v>
      </c>
      <c r="C41" s="17" t="n">
        <f aca="false">C4*C$37</f>
        <v>0</v>
      </c>
      <c r="D41" s="17" t="n">
        <f aca="false">D4*D$37</f>
        <v>0</v>
      </c>
      <c r="E41" s="17" t="n">
        <f aca="false">E4*E$37</f>
        <v>0</v>
      </c>
      <c r="F41" s="17" t="n">
        <f aca="false">F4*F$37</f>
        <v>0</v>
      </c>
      <c r="G41" s="17" t="n">
        <f aca="false">G4*G$37</f>
        <v>0</v>
      </c>
      <c r="H41" s="17" t="n">
        <f aca="false">H4*H$37</f>
        <v>0</v>
      </c>
      <c r="I41" s="17" t="n">
        <f aca="false">I4*I$37</f>
        <v>0</v>
      </c>
      <c r="J41" s="17" t="n">
        <f aca="false">J4*J$37</f>
        <v>0</v>
      </c>
      <c r="K41" s="17" t="n">
        <f aca="false">K4*K$37</f>
        <v>0</v>
      </c>
      <c r="L41" s="17" t="n">
        <f aca="false">L4*L$37</f>
        <v>0</v>
      </c>
      <c r="M41" s="17" t="n">
        <f aca="false">M4*M$37</f>
        <v>0</v>
      </c>
      <c r="N41" s="17" t="n">
        <f aca="false">N4*N$37</f>
        <v>241.89</v>
      </c>
      <c r="O41" s="17" t="n">
        <f aca="false">O4*O$37</f>
        <v>465.16</v>
      </c>
      <c r="P41" s="17" t="n">
        <f aca="false">P4*P$37</f>
        <v>0</v>
      </c>
      <c r="Q41" s="17" t="n">
        <f aca="false">Q4*Q$37</f>
        <v>0</v>
      </c>
      <c r="R41" s="17" t="n">
        <f aca="false">R4*R$37</f>
        <v>0</v>
      </c>
      <c r="S41" s="17" t="n">
        <f aca="false">S4*S$37</f>
        <v>361.76</v>
      </c>
      <c r="T41" s="17" t="n">
        <f aca="false">T4*T$37</f>
        <v>0</v>
      </c>
      <c r="U41" s="17" t="n">
        <f aca="false">U4*U$37</f>
        <v>0</v>
      </c>
      <c r="V41" s="17" t="n">
        <f aca="false">V4*V$37</f>
        <v>0</v>
      </c>
      <c r="W41" s="17" t="n">
        <f aca="false">W4*W$37</f>
        <v>0</v>
      </c>
      <c r="X41" s="17" t="n">
        <f aca="false">X4*X$37</f>
        <v>0</v>
      </c>
      <c r="Y41" s="17" t="n">
        <f aca="false">Y4*Y$37</f>
        <v>0</v>
      </c>
      <c r="Z41" s="17" t="n">
        <f aca="false">Z4*Z$37</f>
        <v>0</v>
      </c>
      <c r="AA41" s="17" t="n">
        <f aca="false">AA4*AA$37</f>
        <v>0</v>
      </c>
      <c r="AB41" s="17" t="n">
        <f aca="false">AB4*AB$37</f>
        <v>0</v>
      </c>
      <c r="AC41" s="17" t="n">
        <f aca="false">AC4*AC$37</f>
        <v>65.01</v>
      </c>
      <c r="AD41" s="17" t="n">
        <f aca="false">AD4*AD$37</f>
        <v>0</v>
      </c>
      <c r="AE41" s="17" t="n">
        <f aca="false">AE4*AE$37</f>
        <v>0</v>
      </c>
      <c r="AF41" s="17" t="n">
        <f aca="false">AF4*AF$37</f>
        <v>0</v>
      </c>
      <c r="AG41" s="17" t="n">
        <f aca="false">AG4*AG$37</f>
        <v>0</v>
      </c>
      <c r="AH41" s="17" t="n">
        <f aca="false">AH4*AH$37</f>
        <v>0</v>
      </c>
      <c r="AI41" s="17" t="n">
        <f aca="false">AI4*AI$37</f>
        <v>0</v>
      </c>
      <c r="AJ41" s="17" t="n">
        <f aca="false">AJ4*AJ$37</f>
        <v>0</v>
      </c>
      <c r="AK41" s="17" t="n">
        <f aca="false">AK4*AK$37</f>
        <v>0</v>
      </c>
      <c r="AL41" s="17" t="n">
        <f aca="false">AL4*AL$37</f>
        <v>0</v>
      </c>
      <c r="AM41" s="17" t="n">
        <f aca="false">SUM(B41:AL41)</f>
        <v>1133.82</v>
      </c>
      <c r="AN41" s="17"/>
      <c r="AO41" s="17"/>
    </row>
    <row r="42" customFormat="false" ht="12.8" hidden="false" customHeight="false" outlineLevel="0" collapsed="false">
      <c r="A42" s="0" t="s">
        <v>561</v>
      </c>
      <c r="B42" s="17" t="n">
        <f aca="false">B5*B$37</f>
        <v>0</v>
      </c>
      <c r="C42" s="17" t="n">
        <f aca="false">C5*C$37</f>
        <v>0</v>
      </c>
      <c r="D42" s="17" t="n">
        <f aca="false">D5*D$37</f>
        <v>0</v>
      </c>
      <c r="E42" s="17" t="n">
        <f aca="false">E5*E$37</f>
        <v>0</v>
      </c>
      <c r="F42" s="17" t="n">
        <f aca="false">F5*F$37</f>
        <v>0</v>
      </c>
      <c r="G42" s="17" t="n">
        <f aca="false">G5*G$37</f>
        <v>0</v>
      </c>
      <c r="H42" s="17" t="n">
        <f aca="false">H5*H$37</f>
        <v>0</v>
      </c>
      <c r="I42" s="17" t="n">
        <f aca="false">I5*I$37</f>
        <v>0</v>
      </c>
      <c r="J42" s="17" t="n">
        <f aca="false">J5*J$37</f>
        <v>0</v>
      </c>
      <c r="K42" s="17" t="n">
        <f aca="false">K5*K$37</f>
        <v>248.34</v>
      </c>
      <c r="L42" s="17" t="n">
        <f aca="false">L5*L$37</f>
        <v>0</v>
      </c>
      <c r="M42" s="17" t="n">
        <f aca="false">M5*M$37</f>
        <v>0</v>
      </c>
      <c r="N42" s="17" t="n">
        <f aca="false">N5*N$37</f>
        <v>0</v>
      </c>
      <c r="O42" s="17" t="n">
        <f aca="false">O5*O$37</f>
        <v>0</v>
      </c>
      <c r="P42" s="17" t="n">
        <f aca="false">P5*P$37</f>
        <v>0</v>
      </c>
      <c r="Q42" s="17" t="n">
        <f aca="false">Q5*Q$37</f>
        <v>0</v>
      </c>
      <c r="R42" s="17" t="n">
        <f aca="false">R5*R$37</f>
        <v>0</v>
      </c>
      <c r="S42" s="17" t="n">
        <f aca="false">S5*S$37</f>
        <v>0</v>
      </c>
      <c r="T42" s="17" t="n">
        <f aca="false">T5*T$37</f>
        <v>0</v>
      </c>
      <c r="U42" s="17" t="n">
        <f aca="false">U5*U$37</f>
        <v>0</v>
      </c>
      <c r="V42" s="17" t="n">
        <f aca="false">V5*V$37</f>
        <v>0</v>
      </c>
      <c r="W42" s="17" t="n">
        <f aca="false">W5*W$37</f>
        <v>0</v>
      </c>
      <c r="X42" s="17" t="n">
        <f aca="false">X5*X$37</f>
        <v>0</v>
      </c>
      <c r="Y42" s="17" t="n">
        <f aca="false">Y5*Y$37</f>
        <v>0</v>
      </c>
      <c r="Z42" s="17" t="n">
        <f aca="false">Z5*Z$37</f>
        <v>0</v>
      </c>
      <c r="AA42" s="17" t="n">
        <f aca="false">AA5*AA$37</f>
        <v>0</v>
      </c>
      <c r="AB42" s="17" t="n">
        <f aca="false">AB5*AB$37</f>
        <v>0</v>
      </c>
      <c r="AC42" s="17" t="n">
        <f aca="false">AC5*AC$37</f>
        <v>0</v>
      </c>
      <c r="AD42" s="17" t="n">
        <f aca="false">AD5*AD$37</f>
        <v>0</v>
      </c>
      <c r="AE42" s="17" t="n">
        <f aca="false">AE5*AE$37</f>
        <v>0</v>
      </c>
      <c r="AF42" s="17" t="n">
        <f aca="false">AF5*AF$37</f>
        <v>0</v>
      </c>
      <c r="AG42" s="17" t="n">
        <f aca="false">AG5*AG$37</f>
        <v>0</v>
      </c>
      <c r="AH42" s="17" t="n">
        <f aca="false">AH5*AH$37</f>
        <v>0</v>
      </c>
      <c r="AI42" s="17" t="n">
        <f aca="false">AI5*AI$37</f>
        <v>0</v>
      </c>
      <c r="AJ42" s="17" t="n">
        <f aca="false">AJ5*AJ$37</f>
        <v>0</v>
      </c>
      <c r="AK42" s="17" t="n">
        <f aca="false">AK5*AK$37</f>
        <v>0</v>
      </c>
      <c r="AL42" s="17" t="n">
        <f aca="false">AL5*AL$37</f>
        <v>0</v>
      </c>
      <c r="AM42" s="17" t="n">
        <f aca="false">SUM(B42:AL42)</f>
        <v>248.34</v>
      </c>
      <c r="AN42" s="17"/>
      <c r="AO42" s="17"/>
    </row>
    <row r="43" customFormat="false" ht="12.8" hidden="false" customHeight="false" outlineLevel="0" collapsed="false">
      <c r="A43" s="0" t="s">
        <v>273</v>
      </c>
      <c r="B43" s="17" t="n">
        <f aca="false">B6*B$37</f>
        <v>0</v>
      </c>
      <c r="C43" s="17" t="n">
        <f aca="false">C6*C$37</f>
        <v>0</v>
      </c>
      <c r="D43" s="17" t="n">
        <f aca="false">D6*D$37</f>
        <v>0</v>
      </c>
      <c r="E43" s="17" t="n">
        <f aca="false">E6*E$37</f>
        <v>0</v>
      </c>
      <c r="F43" s="17" t="n">
        <f aca="false">F6*F$37</f>
        <v>0</v>
      </c>
      <c r="G43" s="17" t="n">
        <f aca="false">G6*G$37</f>
        <v>374.84</v>
      </c>
      <c r="H43" s="17" t="n">
        <f aca="false">H6*H$37</f>
        <v>0</v>
      </c>
      <c r="I43" s="17" t="n">
        <f aca="false">I6*I$37</f>
        <v>0</v>
      </c>
      <c r="J43" s="17" t="n">
        <f aca="false">J6*J$37</f>
        <v>14.52</v>
      </c>
      <c r="K43" s="17" t="n">
        <f aca="false">K6*K$37</f>
        <v>0</v>
      </c>
      <c r="L43" s="17" t="n">
        <f aca="false">L6*L$37</f>
        <v>0</v>
      </c>
      <c r="M43" s="17" t="n">
        <f aca="false">M6*M$37</f>
        <v>0</v>
      </c>
      <c r="N43" s="17" t="n">
        <f aca="false">N6*N$37</f>
        <v>483.78</v>
      </c>
      <c r="O43" s="17" t="n">
        <f aca="false">O6*O$37</f>
        <v>1628.06</v>
      </c>
      <c r="P43" s="17" t="n">
        <f aca="false">P6*P$37</f>
        <v>0</v>
      </c>
      <c r="Q43" s="17" t="n">
        <f aca="false">Q6*Q$37</f>
        <v>0</v>
      </c>
      <c r="R43" s="17" t="n">
        <f aca="false">R6*R$37</f>
        <v>0</v>
      </c>
      <c r="S43" s="17" t="n">
        <f aca="false">S6*S$37</f>
        <v>361.76</v>
      </c>
      <c r="T43" s="17" t="n">
        <f aca="false">T6*T$37</f>
        <v>0</v>
      </c>
      <c r="U43" s="17" t="n">
        <f aca="false">U6*U$37</f>
        <v>0</v>
      </c>
      <c r="V43" s="17" t="n">
        <f aca="false">V6*V$37</f>
        <v>0</v>
      </c>
      <c r="W43" s="17" t="n">
        <f aca="false">W6*W$37</f>
        <v>0</v>
      </c>
      <c r="X43" s="17" t="n">
        <f aca="false">X6*X$37</f>
        <v>0</v>
      </c>
      <c r="Y43" s="17" t="n">
        <f aca="false">Y6*Y$37</f>
        <v>116.34</v>
      </c>
      <c r="Z43" s="17" t="n">
        <f aca="false">Z6*Z$37</f>
        <v>0</v>
      </c>
      <c r="AA43" s="17" t="n">
        <f aca="false">AA6*AA$37</f>
        <v>0</v>
      </c>
      <c r="AB43" s="17" t="n">
        <f aca="false">AB6*AB$37</f>
        <v>0</v>
      </c>
      <c r="AC43" s="17" t="n">
        <f aca="false">AC6*AC$37</f>
        <v>455.07</v>
      </c>
      <c r="AD43" s="17" t="n">
        <f aca="false">AD6*AD$37</f>
        <v>0</v>
      </c>
      <c r="AE43" s="17" t="n">
        <f aca="false">AE6*AE$37</f>
        <v>338.04</v>
      </c>
      <c r="AF43" s="17" t="n">
        <f aca="false">AF6*AF$37</f>
        <v>0</v>
      </c>
      <c r="AG43" s="17" t="n">
        <f aca="false">AG6*AG$37</f>
        <v>0</v>
      </c>
      <c r="AH43" s="17" t="n">
        <f aca="false">AH6*AH$37</f>
        <v>561.47</v>
      </c>
      <c r="AI43" s="17" t="n">
        <f aca="false">AI6*AI$37</f>
        <v>0</v>
      </c>
      <c r="AJ43" s="17" t="n">
        <f aca="false">AJ6*AJ$37</f>
        <v>0</v>
      </c>
      <c r="AK43" s="17" t="n">
        <f aca="false">AK6*AK$37</f>
        <v>0</v>
      </c>
      <c r="AL43" s="17" t="n">
        <f aca="false">AL6*AL$37</f>
        <v>0</v>
      </c>
      <c r="AM43" s="17" t="n">
        <f aca="false">SUM(B43:AL43)</f>
        <v>4333.88</v>
      </c>
      <c r="AN43" s="17"/>
      <c r="AO43" s="17"/>
    </row>
    <row r="44" customFormat="false" ht="12.8" hidden="false" customHeight="false" outlineLevel="0" collapsed="false">
      <c r="A44" s="0" t="s">
        <v>279</v>
      </c>
      <c r="B44" s="17" t="n">
        <f aca="false">B7*B$37</f>
        <v>0</v>
      </c>
      <c r="C44" s="17" t="n">
        <f aca="false">C7*C$37</f>
        <v>0</v>
      </c>
      <c r="D44" s="17" t="n">
        <f aca="false">D7*D$37</f>
        <v>0</v>
      </c>
      <c r="E44" s="17" t="n">
        <f aca="false">E7*E$37</f>
        <v>0</v>
      </c>
      <c r="F44" s="17" t="n">
        <f aca="false">F7*F$37</f>
        <v>0</v>
      </c>
      <c r="G44" s="17" t="n">
        <f aca="false">G7*G$37</f>
        <v>0</v>
      </c>
      <c r="H44" s="17" t="n">
        <f aca="false">H7*H$37</f>
        <v>0</v>
      </c>
      <c r="I44" s="17" t="n">
        <f aca="false">I7*I$37</f>
        <v>0</v>
      </c>
      <c r="J44" s="17" t="n">
        <f aca="false">J7*J$37</f>
        <v>0</v>
      </c>
      <c r="K44" s="17" t="n">
        <f aca="false">K7*K$37</f>
        <v>0</v>
      </c>
      <c r="L44" s="17" t="n">
        <f aca="false">L7*L$37</f>
        <v>0</v>
      </c>
      <c r="M44" s="17" t="n">
        <f aca="false">M7*M$37</f>
        <v>0</v>
      </c>
      <c r="N44" s="17" t="n">
        <f aca="false">N7*N$37</f>
        <v>0</v>
      </c>
      <c r="O44" s="17" t="n">
        <f aca="false">O7*O$37</f>
        <v>0</v>
      </c>
      <c r="P44" s="17" t="n">
        <f aca="false">P7*P$37</f>
        <v>0</v>
      </c>
      <c r="Q44" s="17" t="n">
        <f aca="false">Q7*Q$37</f>
        <v>0</v>
      </c>
      <c r="R44" s="17" t="n">
        <f aca="false">R7*R$37</f>
        <v>0</v>
      </c>
      <c r="S44" s="17" t="n">
        <f aca="false">S7*S$37</f>
        <v>0</v>
      </c>
      <c r="T44" s="17" t="n">
        <f aca="false">T7*T$37</f>
        <v>0</v>
      </c>
      <c r="U44" s="17" t="n">
        <f aca="false">U7*U$37</f>
        <v>0</v>
      </c>
      <c r="V44" s="17" t="n">
        <f aca="false">V7*V$37</f>
        <v>0</v>
      </c>
      <c r="W44" s="17" t="n">
        <f aca="false">W7*W$37</f>
        <v>0</v>
      </c>
      <c r="X44" s="17" t="n">
        <f aca="false">X7*X$37</f>
        <v>0</v>
      </c>
      <c r="Y44" s="17" t="n">
        <f aca="false">Y7*Y$37</f>
        <v>0</v>
      </c>
      <c r="Z44" s="17" t="n">
        <f aca="false">Z7*Z$37</f>
        <v>0</v>
      </c>
      <c r="AA44" s="17" t="n">
        <f aca="false">AA7*AA$37</f>
        <v>0</v>
      </c>
      <c r="AB44" s="17" t="n">
        <f aca="false">AB7*AB$37</f>
        <v>0</v>
      </c>
      <c r="AC44" s="17" t="n">
        <f aca="false">AC7*AC$37</f>
        <v>0</v>
      </c>
      <c r="AD44" s="17" t="n">
        <f aca="false">AD7*AD$37</f>
        <v>0</v>
      </c>
      <c r="AE44" s="17" t="n">
        <f aca="false">AE7*AE$37</f>
        <v>0</v>
      </c>
      <c r="AF44" s="17" t="n">
        <f aca="false">AF7*AF$37</f>
        <v>0</v>
      </c>
      <c r="AG44" s="17" t="n">
        <f aca="false">AG7*AG$37</f>
        <v>0</v>
      </c>
      <c r="AH44" s="17" t="n">
        <f aca="false">AH7*AH$37</f>
        <v>0</v>
      </c>
      <c r="AI44" s="17" t="n">
        <f aca="false">AI7*AI$37</f>
        <v>0</v>
      </c>
      <c r="AJ44" s="17" t="n">
        <f aca="false">AJ7*AJ$37</f>
        <v>0</v>
      </c>
      <c r="AK44" s="17" t="n">
        <f aca="false">AK7*AK$37</f>
        <v>0</v>
      </c>
      <c r="AL44" s="17" t="n">
        <f aca="false">AL7*AL$37</f>
        <v>0</v>
      </c>
      <c r="AM44" s="17" t="n">
        <f aca="false">SUM(B44:AL44)</f>
        <v>0</v>
      </c>
      <c r="AN44" s="17"/>
      <c r="AO44" s="17"/>
    </row>
    <row r="45" customFormat="false" ht="12.8" hidden="false" customHeight="false" outlineLevel="0" collapsed="false">
      <c r="A45" s="0" t="s">
        <v>282</v>
      </c>
      <c r="B45" s="17" t="n">
        <f aca="false">B8*B$37</f>
        <v>0</v>
      </c>
      <c r="C45" s="17" t="n">
        <f aca="false">C8*C$37</f>
        <v>0</v>
      </c>
      <c r="D45" s="17" t="n">
        <f aca="false">D8*D$37</f>
        <v>0</v>
      </c>
      <c r="E45" s="17" t="n">
        <f aca="false">E8*E$37</f>
        <v>0</v>
      </c>
      <c r="F45" s="17" t="n">
        <f aca="false">F8*F$37</f>
        <v>854.22</v>
      </c>
      <c r="G45" s="17" t="n">
        <f aca="false">G8*G$37</f>
        <v>0</v>
      </c>
      <c r="H45" s="17" t="n">
        <f aca="false">H8*H$37</f>
        <v>0</v>
      </c>
      <c r="I45" s="17" t="n">
        <f aca="false">I8*I$37</f>
        <v>0</v>
      </c>
      <c r="J45" s="17" t="n">
        <f aca="false">J8*J$37</f>
        <v>0</v>
      </c>
      <c r="K45" s="17" t="n">
        <f aca="false">K8*K$37</f>
        <v>0</v>
      </c>
      <c r="L45" s="17" t="n">
        <f aca="false">L8*L$37</f>
        <v>0</v>
      </c>
      <c r="M45" s="17" t="n">
        <f aca="false">M8*M$37</f>
        <v>0</v>
      </c>
      <c r="N45" s="17" t="n">
        <f aca="false">N8*N$37</f>
        <v>0</v>
      </c>
      <c r="O45" s="17" t="n">
        <f aca="false">O8*O$37</f>
        <v>2093.22</v>
      </c>
      <c r="P45" s="17" t="n">
        <f aca="false">P8*P$37</f>
        <v>0</v>
      </c>
      <c r="Q45" s="17" t="n">
        <f aca="false">Q8*Q$37</f>
        <v>0</v>
      </c>
      <c r="R45" s="17" t="n">
        <f aca="false">R8*R$37</f>
        <v>0</v>
      </c>
      <c r="S45" s="17" t="n">
        <f aca="false">S8*S$37</f>
        <v>0</v>
      </c>
      <c r="T45" s="17" t="n">
        <f aca="false">T8*T$37</f>
        <v>0</v>
      </c>
      <c r="U45" s="17" t="n">
        <f aca="false">U8*U$37</f>
        <v>0</v>
      </c>
      <c r="V45" s="17" t="n">
        <f aca="false">V8*V$37</f>
        <v>0</v>
      </c>
      <c r="W45" s="17" t="n">
        <f aca="false">W8*W$37</f>
        <v>0</v>
      </c>
      <c r="X45" s="17" t="n">
        <f aca="false">X8*X$37</f>
        <v>0</v>
      </c>
      <c r="Y45" s="17" t="n">
        <f aca="false">Y8*Y$37</f>
        <v>0</v>
      </c>
      <c r="Z45" s="17" t="n">
        <f aca="false">Z8*Z$37</f>
        <v>0</v>
      </c>
      <c r="AA45" s="17" t="n">
        <f aca="false">AA8*AA$37</f>
        <v>0</v>
      </c>
      <c r="AB45" s="17" t="n">
        <f aca="false">AB8*AB$37</f>
        <v>0</v>
      </c>
      <c r="AC45" s="17" t="n">
        <f aca="false">AC8*AC$37</f>
        <v>260.04</v>
      </c>
      <c r="AD45" s="17" t="n">
        <f aca="false">AD8*AD$37</f>
        <v>0</v>
      </c>
      <c r="AE45" s="17" t="n">
        <f aca="false">AE8*AE$37</f>
        <v>0</v>
      </c>
      <c r="AF45" s="17" t="n">
        <f aca="false">AF8*AF$37</f>
        <v>50.28</v>
      </c>
      <c r="AG45" s="17" t="n">
        <f aca="false">AG8*AG$37</f>
        <v>0</v>
      </c>
      <c r="AH45" s="17" t="n">
        <f aca="false">AH8*AH$37</f>
        <v>43.19</v>
      </c>
      <c r="AI45" s="17" t="n">
        <f aca="false">AI8*AI$37</f>
        <v>0</v>
      </c>
      <c r="AJ45" s="17" t="n">
        <f aca="false">AJ8*AJ$37</f>
        <v>0</v>
      </c>
      <c r="AK45" s="17" t="n">
        <f aca="false">AK8*AK$37</f>
        <v>27.57</v>
      </c>
      <c r="AL45" s="17" t="n">
        <f aca="false">AL8*AL$37</f>
        <v>0</v>
      </c>
      <c r="AM45" s="17" t="n">
        <f aca="false">SUM(B45:AL45)</f>
        <v>3328.52</v>
      </c>
      <c r="AN45" s="17"/>
      <c r="AO45" s="17"/>
    </row>
    <row r="46" customFormat="false" ht="12.8" hidden="false" customHeight="false" outlineLevel="0" collapsed="false">
      <c r="A46" s="0" t="s">
        <v>285</v>
      </c>
      <c r="B46" s="17" t="n">
        <f aca="false">B9*B$37</f>
        <v>0</v>
      </c>
      <c r="C46" s="17" t="n">
        <f aca="false">C9*C$37</f>
        <v>0</v>
      </c>
      <c r="D46" s="17" t="n">
        <f aca="false">D9*D$37</f>
        <v>0</v>
      </c>
      <c r="E46" s="17" t="n">
        <f aca="false">E9*E$37</f>
        <v>0</v>
      </c>
      <c r="F46" s="17" t="n">
        <f aca="false">F9*F$37</f>
        <v>0</v>
      </c>
      <c r="G46" s="17" t="n">
        <f aca="false">G9*G$37</f>
        <v>749.68</v>
      </c>
      <c r="H46" s="17" t="n">
        <f aca="false">H9*H$37</f>
        <v>328.34</v>
      </c>
      <c r="I46" s="17" t="n">
        <f aca="false">I9*I$37</f>
        <v>0</v>
      </c>
      <c r="J46" s="17" t="n">
        <f aca="false">J9*J$37</f>
        <v>43.56</v>
      </c>
      <c r="K46" s="17" t="n">
        <f aca="false">K9*K$37</f>
        <v>0</v>
      </c>
      <c r="L46" s="17" t="n">
        <f aca="false">L9*L$37</f>
        <v>0</v>
      </c>
      <c r="M46" s="17" t="n">
        <f aca="false">M9*M$37</f>
        <v>0</v>
      </c>
      <c r="N46" s="17" t="n">
        <f aca="false">N9*N$37</f>
        <v>241.89</v>
      </c>
      <c r="O46" s="17" t="n">
        <f aca="false">O9*O$37</f>
        <v>0</v>
      </c>
      <c r="P46" s="17" t="n">
        <f aca="false">P9*P$37</f>
        <v>0</v>
      </c>
      <c r="Q46" s="17" t="n">
        <f aca="false">Q9*Q$37</f>
        <v>0</v>
      </c>
      <c r="R46" s="17" t="n">
        <f aca="false">R9*R$37</f>
        <v>0</v>
      </c>
      <c r="S46" s="17" t="n">
        <f aca="false">S9*S$37</f>
        <v>0</v>
      </c>
      <c r="T46" s="17" t="n">
        <f aca="false">T9*T$37</f>
        <v>0</v>
      </c>
      <c r="U46" s="17" t="n">
        <f aca="false">U9*U$37</f>
        <v>162.78</v>
      </c>
      <c r="V46" s="17" t="n">
        <f aca="false">V9*V$37</f>
        <v>0</v>
      </c>
      <c r="W46" s="17" t="n">
        <f aca="false">W9*W$37</f>
        <v>0</v>
      </c>
      <c r="X46" s="17" t="n">
        <f aca="false">X9*X$37</f>
        <v>139.93</v>
      </c>
      <c r="Y46" s="17" t="n">
        <f aca="false">Y9*Y$37</f>
        <v>0</v>
      </c>
      <c r="Z46" s="17" t="n">
        <f aca="false">Z9*Z$37</f>
        <v>0</v>
      </c>
      <c r="AA46" s="17" t="n">
        <f aca="false">AA9*AA$37</f>
        <v>0</v>
      </c>
      <c r="AB46" s="17" t="n">
        <f aca="false">AB9*AB$37</f>
        <v>0</v>
      </c>
      <c r="AC46" s="17" t="n">
        <f aca="false">AC9*AC$37</f>
        <v>130.02</v>
      </c>
      <c r="AD46" s="17" t="n">
        <f aca="false">AD9*AD$37</f>
        <v>122.26</v>
      </c>
      <c r="AE46" s="17" t="n">
        <f aca="false">AE9*AE$37</f>
        <v>0</v>
      </c>
      <c r="AF46" s="17" t="n">
        <f aca="false">AF9*AF$37</f>
        <v>50.28</v>
      </c>
      <c r="AG46" s="17" t="n">
        <f aca="false">AG9*AG$37</f>
        <v>0</v>
      </c>
      <c r="AH46" s="17" t="n">
        <f aca="false">AH9*AH$37</f>
        <v>0</v>
      </c>
      <c r="AI46" s="17" t="n">
        <f aca="false">AI9*AI$37</f>
        <v>0</v>
      </c>
      <c r="AJ46" s="17" t="n">
        <f aca="false">AJ9*AJ$37</f>
        <v>0</v>
      </c>
      <c r="AK46" s="17" t="n">
        <f aca="false">AK9*AK$37</f>
        <v>0</v>
      </c>
      <c r="AL46" s="17" t="n">
        <f aca="false">AL9*AL$37</f>
        <v>0</v>
      </c>
      <c r="AM46" s="17" t="n">
        <f aca="false">SUM(B46:AL46)</f>
        <v>1968.74</v>
      </c>
      <c r="AN46" s="17"/>
      <c r="AO46" s="17"/>
    </row>
    <row r="47" customFormat="false" ht="12.8" hidden="false" customHeight="false" outlineLevel="0" collapsed="false">
      <c r="A47" s="0" t="s">
        <v>288</v>
      </c>
      <c r="B47" s="17" t="n">
        <f aca="false">B10*B$37</f>
        <v>0</v>
      </c>
      <c r="C47" s="17" t="n">
        <f aca="false">C10*C$37</f>
        <v>1304.76</v>
      </c>
      <c r="D47" s="17" t="n">
        <f aca="false">D10*D$37</f>
        <v>0</v>
      </c>
      <c r="E47" s="17" t="n">
        <f aca="false">E10*E$37</f>
        <v>0</v>
      </c>
      <c r="F47" s="17" t="n">
        <f aca="false">F10*F$37</f>
        <v>0</v>
      </c>
      <c r="G47" s="17" t="n">
        <f aca="false">G10*G$37</f>
        <v>0</v>
      </c>
      <c r="H47" s="17" t="n">
        <f aca="false">H10*H$37</f>
        <v>0</v>
      </c>
      <c r="I47" s="17" t="n">
        <f aca="false">I10*I$37</f>
        <v>0</v>
      </c>
      <c r="J47" s="17" t="n">
        <f aca="false">J10*J$37</f>
        <v>14.52</v>
      </c>
      <c r="K47" s="17" t="n">
        <f aca="false">K10*K$37</f>
        <v>0</v>
      </c>
      <c r="L47" s="17" t="n">
        <f aca="false">L10*L$37</f>
        <v>0</v>
      </c>
      <c r="M47" s="17" t="n">
        <f aca="false">M10*M$37</f>
        <v>0</v>
      </c>
      <c r="N47" s="17" t="n">
        <f aca="false">N10*N$37</f>
        <v>241.89</v>
      </c>
      <c r="O47" s="17" t="n">
        <f aca="false">O10*O$37</f>
        <v>232.58</v>
      </c>
      <c r="P47" s="17" t="n">
        <f aca="false">P10*P$37</f>
        <v>0</v>
      </c>
      <c r="Q47" s="17" t="n">
        <f aca="false">Q10*Q$37</f>
        <v>0</v>
      </c>
      <c r="R47" s="17" t="n">
        <f aca="false">R10*R$37</f>
        <v>0</v>
      </c>
      <c r="S47" s="17" t="n">
        <f aca="false">S10*S$37</f>
        <v>0</v>
      </c>
      <c r="T47" s="17" t="n">
        <f aca="false">T10*T$37</f>
        <v>329.3</v>
      </c>
      <c r="U47" s="17" t="n">
        <f aca="false">U10*U$37</f>
        <v>0</v>
      </c>
      <c r="V47" s="17" t="n">
        <f aca="false">V10*V$37</f>
        <v>0</v>
      </c>
      <c r="W47" s="17" t="n">
        <f aca="false">W10*W$37</f>
        <v>0</v>
      </c>
      <c r="X47" s="17" t="n">
        <f aca="false">X10*X$37</f>
        <v>0</v>
      </c>
      <c r="Y47" s="17" t="n">
        <f aca="false">Y10*Y$37</f>
        <v>0</v>
      </c>
      <c r="Z47" s="17" t="n">
        <f aca="false">Z10*Z$37</f>
        <v>0</v>
      </c>
      <c r="AA47" s="17" t="n">
        <f aca="false">AA10*AA$37</f>
        <v>0</v>
      </c>
      <c r="AB47" s="17" t="n">
        <f aca="false">AB10*AB$37</f>
        <v>0</v>
      </c>
      <c r="AC47" s="17" t="n">
        <f aca="false">AC10*AC$37</f>
        <v>0</v>
      </c>
      <c r="AD47" s="17" t="n">
        <f aca="false">AD10*AD$37</f>
        <v>0</v>
      </c>
      <c r="AE47" s="17" t="n">
        <f aca="false">AE10*AE$37</f>
        <v>281.7</v>
      </c>
      <c r="AF47" s="17" t="n">
        <f aca="false">AF10*AF$37</f>
        <v>0</v>
      </c>
      <c r="AG47" s="17" t="n">
        <f aca="false">AG10*AG$37</f>
        <v>0</v>
      </c>
      <c r="AH47" s="17" t="n">
        <f aca="false">AH10*AH$37</f>
        <v>0</v>
      </c>
      <c r="AI47" s="17" t="n">
        <f aca="false">AI10*AI$37</f>
        <v>0</v>
      </c>
      <c r="AJ47" s="17" t="n">
        <f aca="false">AJ10*AJ$37</f>
        <v>0</v>
      </c>
      <c r="AK47" s="17" t="n">
        <f aca="false">AK10*AK$37</f>
        <v>0</v>
      </c>
      <c r="AL47" s="17" t="n">
        <f aca="false">AL10*AL$37</f>
        <v>0</v>
      </c>
      <c r="AM47" s="17" t="n">
        <f aca="false">SUM(B47:AL47)</f>
        <v>2404.75</v>
      </c>
      <c r="AN47" s="17"/>
      <c r="AO47" s="17"/>
    </row>
    <row r="48" customFormat="false" ht="12.8" hidden="false" customHeight="false" outlineLevel="0" collapsed="false">
      <c r="A48" s="0" t="s">
        <v>291</v>
      </c>
      <c r="B48" s="17" t="n">
        <f aca="false">B11*B$37</f>
        <v>0</v>
      </c>
      <c r="C48" s="17" t="n">
        <f aca="false">C11*C$37</f>
        <v>0</v>
      </c>
      <c r="D48" s="17" t="n">
        <f aca="false">D11*D$37</f>
        <v>0</v>
      </c>
      <c r="E48" s="17" t="n">
        <f aca="false">E11*E$37</f>
        <v>0</v>
      </c>
      <c r="F48" s="17" t="n">
        <f aca="false">F11*F$37</f>
        <v>0</v>
      </c>
      <c r="G48" s="17" t="n">
        <f aca="false">G11*G$37</f>
        <v>0</v>
      </c>
      <c r="H48" s="17" t="n">
        <f aca="false">H11*H$37</f>
        <v>0</v>
      </c>
      <c r="I48" s="17" t="n">
        <f aca="false">I11*I$37</f>
        <v>0</v>
      </c>
      <c r="J48" s="17" t="n">
        <f aca="false">J11*J$37</f>
        <v>0</v>
      </c>
      <c r="K48" s="17" t="n">
        <f aca="false">K11*K$37</f>
        <v>0</v>
      </c>
      <c r="L48" s="17" t="n">
        <f aca="false">L11*L$37</f>
        <v>0</v>
      </c>
      <c r="M48" s="17" t="n">
        <f aca="false">M11*M$37</f>
        <v>0</v>
      </c>
      <c r="N48" s="17" t="n">
        <f aca="false">N11*N$37</f>
        <v>0</v>
      </c>
      <c r="O48" s="17" t="n">
        <f aca="false">O11*O$37</f>
        <v>0</v>
      </c>
      <c r="P48" s="17" t="n">
        <f aca="false">P11*P$37</f>
        <v>0</v>
      </c>
      <c r="Q48" s="17" t="n">
        <f aca="false">Q11*Q$37</f>
        <v>0</v>
      </c>
      <c r="R48" s="17" t="n">
        <f aca="false">R11*R$37</f>
        <v>0</v>
      </c>
      <c r="S48" s="17" t="n">
        <f aca="false">S11*S$37</f>
        <v>0</v>
      </c>
      <c r="T48" s="17" t="n">
        <f aca="false">T11*T$37</f>
        <v>0</v>
      </c>
      <c r="U48" s="17" t="n">
        <f aca="false">U11*U$37</f>
        <v>0</v>
      </c>
      <c r="V48" s="17" t="n">
        <f aca="false">V11*V$37</f>
        <v>0</v>
      </c>
      <c r="W48" s="17" t="n">
        <f aca="false">W11*W$37</f>
        <v>0</v>
      </c>
      <c r="X48" s="17" t="n">
        <f aca="false">X11*X$37</f>
        <v>0</v>
      </c>
      <c r="Y48" s="17" t="n">
        <f aca="false">Y11*Y$37</f>
        <v>0</v>
      </c>
      <c r="Z48" s="17" t="n">
        <f aca="false">Z11*Z$37</f>
        <v>0</v>
      </c>
      <c r="AA48" s="17" t="n">
        <f aca="false">AA11*AA$37</f>
        <v>0</v>
      </c>
      <c r="AB48" s="17" t="n">
        <f aca="false">AB11*AB$37</f>
        <v>0</v>
      </c>
      <c r="AC48" s="17" t="n">
        <f aca="false">AC11*AC$37</f>
        <v>0</v>
      </c>
      <c r="AD48" s="17" t="n">
        <f aca="false">AD11*AD$37</f>
        <v>0</v>
      </c>
      <c r="AE48" s="17" t="n">
        <f aca="false">AE11*AE$37</f>
        <v>0</v>
      </c>
      <c r="AF48" s="17" t="n">
        <f aca="false">AF11*AF$37</f>
        <v>0</v>
      </c>
      <c r="AG48" s="17" t="n">
        <f aca="false">AG11*AG$37</f>
        <v>0</v>
      </c>
      <c r="AH48" s="17" t="n">
        <f aca="false">AH11*AH$37</f>
        <v>129.57</v>
      </c>
      <c r="AI48" s="17" t="n">
        <f aca="false">AI11*AI$37</f>
        <v>0</v>
      </c>
      <c r="AJ48" s="17" t="n">
        <f aca="false">AJ11*AJ$37</f>
        <v>127.88</v>
      </c>
      <c r="AK48" s="17" t="n">
        <f aca="false">AK11*AK$37</f>
        <v>0</v>
      </c>
      <c r="AL48" s="17" t="n">
        <f aca="false">AL11*AL$37</f>
        <v>0</v>
      </c>
      <c r="AM48" s="17" t="n">
        <f aca="false">SUM(B48:AL48)</f>
        <v>257.45</v>
      </c>
      <c r="AN48" s="17"/>
      <c r="AO48" s="17"/>
    </row>
    <row r="49" s="26" customFormat="true" ht="12.8" hidden="false" customHeight="false" outlineLevel="0" collapsed="false">
      <c r="A49" s="24" t="s">
        <v>294</v>
      </c>
      <c r="B49" s="17" t="n">
        <f aca="false">B12*B$37</f>
        <v>0</v>
      </c>
      <c r="C49" s="17" t="n">
        <f aca="false">C12*C$37</f>
        <v>652.38</v>
      </c>
      <c r="D49" s="17" t="n">
        <f aca="false">D12*D$37</f>
        <v>0</v>
      </c>
      <c r="E49" s="17" t="n">
        <f aca="false">E12*E$37</f>
        <v>0</v>
      </c>
      <c r="F49" s="17" t="n">
        <f aca="false">F12*F$37</f>
        <v>0</v>
      </c>
      <c r="G49" s="17" t="n">
        <f aca="false">G12*G$37</f>
        <v>0</v>
      </c>
      <c r="H49" s="17" t="n">
        <f aca="false">H12*H$37</f>
        <v>0</v>
      </c>
      <c r="I49" s="17" t="n">
        <f aca="false">I12*I$37</f>
        <v>0</v>
      </c>
      <c r="J49" s="17" t="n">
        <f aca="false">J12*J$37</f>
        <v>0</v>
      </c>
      <c r="K49" s="17" t="n">
        <f aca="false">K12*K$37</f>
        <v>0</v>
      </c>
      <c r="L49" s="17" t="n">
        <f aca="false">L12*L$37</f>
        <v>0</v>
      </c>
      <c r="M49" s="17" t="n">
        <f aca="false">M12*M$37</f>
        <v>0</v>
      </c>
      <c r="N49" s="17" t="n">
        <f aca="false">N12*N$37</f>
        <v>0</v>
      </c>
      <c r="O49" s="17" t="n">
        <f aca="false">O12*O$37</f>
        <v>0</v>
      </c>
      <c r="P49" s="17" t="n">
        <f aca="false">P12*P$37</f>
        <v>0</v>
      </c>
      <c r="Q49" s="17" t="n">
        <f aca="false">Q12*Q$37</f>
        <v>0</v>
      </c>
      <c r="R49" s="17" t="n">
        <f aca="false">R12*R$37</f>
        <v>0</v>
      </c>
      <c r="S49" s="17" t="n">
        <f aca="false">S12*S$37</f>
        <v>0</v>
      </c>
      <c r="T49" s="17" t="n">
        <f aca="false">T12*T$37</f>
        <v>0</v>
      </c>
      <c r="U49" s="17" t="n">
        <f aca="false">U12*U$37</f>
        <v>0</v>
      </c>
      <c r="V49" s="17" t="n">
        <f aca="false">V12*V$37</f>
        <v>0</v>
      </c>
      <c r="W49" s="17" t="n">
        <f aca="false">W12*W$37</f>
        <v>0</v>
      </c>
      <c r="X49" s="17" t="n">
        <f aca="false">X12*X$37</f>
        <v>0</v>
      </c>
      <c r="Y49" s="17" t="n">
        <f aca="false">Y12*Y$37</f>
        <v>0</v>
      </c>
      <c r="Z49" s="17" t="n">
        <f aca="false">Z12*Z$37</f>
        <v>0</v>
      </c>
      <c r="AA49" s="17" t="n">
        <f aca="false">AA12*AA$37</f>
        <v>0</v>
      </c>
      <c r="AB49" s="17" t="n">
        <f aca="false">AB12*AB$37</f>
        <v>0</v>
      </c>
      <c r="AC49" s="17" t="n">
        <f aca="false">AC12*AC$37</f>
        <v>0</v>
      </c>
      <c r="AD49" s="17" t="n">
        <f aca="false">AD12*AD$37</f>
        <v>0</v>
      </c>
      <c r="AE49" s="17" t="n">
        <f aca="false">AE12*AE$37</f>
        <v>0</v>
      </c>
      <c r="AF49" s="17" t="n">
        <f aca="false">AF12*AF$37</f>
        <v>50.28</v>
      </c>
      <c r="AG49" s="17" t="n">
        <f aca="false">AG12*AG$37</f>
        <v>0</v>
      </c>
      <c r="AH49" s="17" t="n">
        <f aca="false">AH12*AH$37</f>
        <v>0</v>
      </c>
      <c r="AI49" s="17" t="n">
        <f aca="false">AI12*AI$37</f>
        <v>0</v>
      </c>
      <c r="AJ49" s="17" t="n">
        <f aca="false">AJ12*AJ$37</f>
        <v>0</v>
      </c>
      <c r="AK49" s="17" t="n">
        <f aca="false">AK12*AK$37</f>
        <v>0</v>
      </c>
      <c r="AL49" s="17" t="n">
        <f aca="false">AL12*AL$37</f>
        <v>0</v>
      </c>
      <c r="AM49" s="17" t="n">
        <f aca="false">SUM(B49:AL49)</f>
        <v>702.66</v>
      </c>
      <c r="AN49" s="17"/>
      <c r="AO49" s="17"/>
      <c r="AP49" s="24"/>
      <c r="AQ49" s="24"/>
      <c r="AMJ49" s="0"/>
    </row>
    <row r="50" customFormat="false" ht="12.8" hidden="false" customHeight="false" outlineLevel="0" collapsed="false">
      <c r="A50" s="0" t="s">
        <v>306</v>
      </c>
      <c r="B50" s="17" t="n">
        <f aca="false">B13*B$37</f>
        <v>0</v>
      </c>
      <c r="C50" s="17" t="n">
        <f aca="false">C13*C$37</f>
        <v>0</v>
      </c>
      <c r="D50" s="17" t="n">
        <f aca="false">D13*D$37</f>
        <v>0</v>
      </c>
      <c r="E50" s="17" t="n">
        <f aca="false">E13*E$37</f>
        <v>0</v>
      </c>
      <c r="F50" s="17" t="n">
        <f aca="false">F13*F$37</f>
        <v>0</v>
      </c>
      <c r="G50" s="17" t="n">
        <f aca="false">G13*G$37</f>
        <v>1499.36</v>
      </c>
      <c r="H50" s="17" t="n">
        <f aca="false">H13*H$37</f>
        <v>0</v>
      </c>
      <c r="I50" s="17" t="n">
        <f aca="false">I13*I$37</f>
        <v>0</v>
      </c>
      <c r="J50" s="17" t="n">
        <f aca="false">J13*J$37</f>
        <v>0</v>
      </c>
      <c r="K50" s="17" t="n">
        <f aca="false">K13*K$37</f>
        <v>0</v>
      </c>
      <c r="L50" s="17" t="n">
        <f aca="false">L13*L$37</f>
        <v>348.33</v>
      </c>
      <c r="M50" s="17" t="n">
        <f aca="false">M13*M$37</f>
        <v>0</v>
      </c>
      <c r="N50" s="17" t="n">
        <f aca="false">N13*N$37</f>
        <v>0</v>
      </c>
      <c r="O50" s="17" t="n">
        <f aca="false">O13*O$37</f>
        <v>0</v>
      </c>
      <c r="P50" s="17" t="n">
        <f aca="false">P13*P$37</f>
        <v>0</v>
      </c>
      <c r="Q50" s="17" t="n">
        <f aca="false">Q13*Q$37</f>
        <v>0</v>
      </c>
      <c r="R50" s="17" t="n">
        <f aca="false">R13*R$37</f>
        <v>0</v>
      </c>
      <c r="S50" s="17" t="n">
        <f aca="false">S13*S$37</f>
        <v>0</v>
      </c>
      <c r="T50" s="17" t="n">
        <f aca="false">T13*T$37</f>
        <v>0</v>
      </c>
      <c r="U50" s="17" t="n">
        <f aca="false">U13*U$37</f>
        <v>0</v>
      </c>
      <c r="V50" s="17" t="n">
        <f aca="false">V13*V$37</f>
        <v>0</v>
      </c>
      <c r="W50" s="17" t="n">
        <f aca="false">W13*W$37</f>
        <v>0</v>
      </c>
      <c r="X50" s="17" t="n">
        <f aca="false">X13*X$37</f>
        <v>0</v>
      </c>
      <c r="Y50" s="17" t="n">
        <f aca="false">Y13*Y$37</f>
        <v>0</v>
      </c>
      <c r="Z50" s="17" t="n">
        <f aca="false">Z13*Z$37</f>
        <v>0</v>
      </c>
      <c r="AA50" s="17" t="n">
        <f aca="false">AA13*AA$37</f>
        <v>0</v>
      </c>
      <c r="AB50" s="17" t="n">
        <f aca="false">AB13*AB$37</f>
        <v>0</v>
      </c>
      <c r="AC50" s="17" t="n">
        <f aca="false">AC13*AC$37</f>
        <v>0</v>
      </c>
      <c r="AD50" s="17" t="n">
        <f aca="false">AD13*AD$37</f>
        <v>0</v>
      </c>
      <c r="AE50" s="17" t="n">
        <f aca="false">AE13*AE$37</f>
        <v>0</v>
      </c>
      <c r="AF50" s="17" t="n">
        <f aca="false">AF13*AF$37</f>
        <v>50.28</v>
      </c>
      <c r="AG50" s="17" t="n">
        <f aca="false">AG13*AG$37</f>
        <v>0</v>
      </c>
      <c r="AH50" s="17" t="n">
        <f aca="false">AH13*AH$37</f>
        <v>0</v>
      </c>
      <c r="AI50" s="17" t="n">
        <f aca="false">AI13*AI$37</f>
        <v>0</v>
      </c>
      <c r="AJ50" s="17" t="n">
        <f aca="false">AJ13*AJ$37</f>
        <v>31.97</v>
      </c>
      <c r="AK50" s="17" t="n">
        <f aca="false">AK13*AK$37</f>
        <v>0</v>
      </c>
      <c r="AL50" s="17" t="n">
        <f aca="false">AL13*AL$37</f>
        <v>0</v>
      </c>
      <c r="AM50" s="17" t="n">
        <f aca="false">SUM(B50:AL50)</f>
        <v>1929.94</v>
      </c>
      <c r="AN50" s="17"/>
      <c r="AO50" s="17"/>
    </row>
    <row r="51" customFormat="false" ht="12.8" hidden="false" customHeight="false" outlineLevel="0" collapsed="false">
      <c r="A51" s="0" t="s">
        <v>329</v>
      </c>
      <c r="B51" s="17" t="n">
        <f aca="false">B14*B$37</f>
        <v>0</v>
      </c>
      <c r="C51" s="17" t="n">
        <f aca="false">C14*C$37</f>
        <v>0</v>
      </c>
      <c r="D51" s="17" t="n">
        <f aca="false">D14*D$37</f>
        <v>0</v>
      </c>
      <c r="E51" s="17" t="n">
        <f aca="false">E14*E$37</f>
        <v>0</v>
      </c>
      <c r="F51" s="17" t="n">
        <f aca="false">F14*F$37</f>
        <v>0</v>
      </c>
      <c r="G51" s="17" t="n">
        <f aca="false">G14*G$37</f>
        <v>0</v>
      </c>
      <c r="H51" s="17" t="n">
        <f aca="false">H14*H$37</f>
        <v>0</v>
      </c>
      <c r="I51" s="17" t="n">
        <f aca="false">I14*I$37</f>
        <v>0</v>
      </c>
      <c r="J51" s="17" t="n">
        <f aca="false">J14*J$37</f>
        <v>0</v>
      </c>
      <c r="K51" s="17" t="n">
        <f aca="false">K14*K$37</f>
        <v>0</v>
      </c>
      <c r="L51" s="17" t="n">
        <f aca="false">L14*L$37</f>
        <v>0</v>
      </c>
      <c r="M51" s="17" t="n">
        <f aca="false">M14*M$37</f>
        <v>0</v>
      </c>
      <c r="N51" s="17" t="n">
        <f aca="false">N14*N$37</f>
        <v>0</v>
      </c>
      <c r="O51" s="17" t="n">
        <f aca="false">O14*O$37</f>
        <v>0</v>
      </c>
      <c r="P51" s="17" t="n">
        <f aca="false">P14*P$37</f>
        <v>0</v>
      </c>
      <c r="Q51" s="17" t="n">
        <f aca="false">Q14*Q$37</f>
        <v>0</v>
      </c>
      <c r="R51" s="17" t="n">
        <f aca="false">R14*R$37</f>
        <v>0</v>
      </c>
      <c r="S51" s="17" t="n">
        <f aca="false">S14*S$37</f>
        <v>0</v>
      </c>
      <c r="T51" s="17" t="n">
        <f aca="false">T14*T$37</f>
        <v>0</v>
      </c>
      <c r="U51" s="17" t="n">
        <f aca="false">U14*U$37</f>
        <v>0</v>
      </c>
      <c r="V51" s="17" t="n">
        <f aca="false">V14*V$37</f>
        <v>0</v>
      </c>
      <c r="W51" s="17" t="n">
        <f aca="false">W14*W$37</f>
        <v>0</v>
      </c>
      <c r="X51" s="17" t="n">
        <f aca="false">X14*X$37</f>
        <v>0</v>
      </c>
      <c r="Y51" s="17" t="n">
        <f aca="false">Y14*Y$37</f>
        <v>0</v>
      </c>
      <c r="Z51" s="17" t="n">
        <f aca="false">Z14*Z$37</f>
        <v>0</v>
      </c>
      <c r="AA51" s="17" t="n">
        <f aca="false">AA14*AA$37</f>
        <v>0</v>
      </c>
      <c r="AB51" s="17" t="n">
        <f aca="false">AB14*AB$37</f>
        <v>0</v>
      </c>
      <c r="AC51" s="17" t="n">
        <f aca="false">AC14*AC$37</f>
        <v>65.01</v>
      </c>
      <c r="AD51" s="17" t="n">
        <f aca="false">AD14*AD$37</f>
        <v>61.13</v>
      </c>
      <c r="AE51" s="17" t="n">
        <f aca="false">AE14*AE$37</f>
        <v>0</v>
      </c>
      <c r="AF51" s="17" t="n">
        <f aca="false">AF14*AF$37</f>
        <v>0</v>
      </c>
      <c r="AG51" s="17" t="n">
        <f aca="false">AG14*AG$37</f>
        <v>0</v>
      </c>
      <c r="AH51" s="17" t="n">
        <f aca="false">AH14*AH$37</f>
        <v>0</v>
      </c>
      <c r="AI51" s="17" t="n">
        <f aca="false">AI14*AI$37</f>
        <v>0</v>
      </c>
      <c r="AJ51" s="17" t="n">
        <f aca="false">AJ14*AJ$37</f>
        <v>0</v>
      </c>
      <c r="AK51" s="17" t="n">
        <f aca="false">AK14*AK$37</f>
        <v>0</v>
      </c>
      <c r="AL51" s="17" t="n">
        <f aca="false">AL14*AL$37</f>
        <v>0</v>
      </c>
      <c r="AM51" s="17" t="n">
        <f aca="false">SUM(B51:AL51)</f>
        <v>126.14</v>
      </c>
      <c r="AN51" s="17"/>
      <c r="AO51" s="17"/>
    </row>
    <row r="52" customFormat="false" ht="12.8" hidden="false" customHeight="false" outlineLevel="0" collapsed="false">
      <c r="A52" s="0" t="s">
        <v>361</v>
      </c>
      <c r="B52" s="17" t="n">
        <f aca="false">B15*B$37</f>
        <v>0</v>
      </c>
      <c r="C52" s="17" t="n">
        <f aca="false">C15*C$37</f>
        <v>652.38</v>
      </c>
      <c r="D52" s="17" t="n">
        <f aca="false">D15*D$37</f>
        <v>0</v>
      </c>
      <c r="E52" s="17" t="n">
        <f aca="false">E15*E$37</f>
        <v>0</v>
      </c>
      <c r="F52" s="17" t="n">
        <f aca="false">F15*F$37</f>
        <v>0</v>
      </c>
      <c r="G52" s="17" t="n">
        <f aca="false">G15*G$37</f>
        <v>749.68</v>
      </c>
      <c r="H52" s="17" t="n">
        <f aca="false">H15*H$37</f>
        <v>0</v>
      </c>
      <c r="I52" s="17" t="n">
        <f aca="false">I15*I$37</f>
        <v>0</v>
      </c>
      <c r="J52" s="17" t="n">
        <f aca="false">J15*J$37</f>
        <v>0</v>
      </c>
      <c r="K52" s="17" t="n">
        <f aca="false">K15*K$37</f>
        <v>0</v>
      </c>
      <c r="L52" s="17" t="n">
        <f aca="false">L15*L$37</f>
        <v>0</v>
      </c>
      <c r="M52" s="17" t="n">
        <f aca="false">M15*M$37</f>
        <v>0</v>
      </c>
      <c r="N52" s="17" t="n">
        <f aca="false">N15*N$37</f>
        <v>0</v>
      </c>
      <c r="O52" s="17" t="n">
        <f aca="false">O15*O$37</f>
        <v>232.58</v>
      </c>
      <c r="P52" s="17" t="n">
        <f aca="false">P15*P$37</f>
        <v>386.86</v>
      </c>
      <c r="Q52" s="17" t="n">
        <f aca="false">Q15*Q$37</f>
        <v>191.06</v>
      </c>
      <c r="R52" s="17" t="n">
        <f aca="false">R15*R$37</f>
        <v>0</v>
      </c>
      <c r="S52" s="17" t="n">
        <f aca="false">S15*S$37</f>
        <v>180.88</v>
      </c>
      <c r="T52" s="17" t="n">
        <f aca="false">T15*T$37</f>
        <v>0</v>
      </c>
      <c r="U52" s="17" t="n">
        <f aca="false">U15*U$37</f>
        <v>0</v>
      </c>
      <c r="V52" s="17" t="n">
        <f aca="false">V15*V$37</f>
        <v>152.54</v>
      </c>
      <c r="W52" s="17" t="n">
        <f aca="false">W15*W$37</f>
        <v>0</v>
      </c>
      <c r="X52" s="17" t="n">
        <f aca="false">X15*X$37</f>
        <v>0</v>
      </c>
      <c r="Y52" s="17" t="n">
        <f aca="false">Y15*Y$37</f>
        <v>0</v>
      </c>
      <c r="Z52" s="17" t="n">
        <f aca="false">Z15*Z$37</f>
        <v>104.25</v>
      </c>
      <c r="AA52" s="17" t="n">
        <f aca="false">AA15*AA$37</f>
        <v>0</v>
      </c>
      <c r="AB52" s="17" t="n">
        <f aca="false">AB15*AB$37</f>
        <v>0</v>
      </c>
      <c r="AC52" s="17" t="n">
        <f aca="false">AC15*AC$37</f>
        <v>130.02</v>
      </c>
      <c r="AD52" s="17" t="n">
        <f aca="false">AD15*AD$37</f>
        <v>0</v>
      </c>
      <c r="AE52" s="17" t="n">
        <f aca="false">AE15*AE$37</f>
        <v>0</v>
      </c>
      <c r="AF52" s="17" t="n">
        <f aca="false">AF15*AF$37</f>
        <v>0</v>
      </c>
      <c r="AG52" s="17" t="n">
        <f aca="false">AG15*AG$37</f>
        <v>0</v>
      </c>
      <c r="AH52" s="17" t="n">
        <f aca="false">AH15*AH$37</f>
        <v>0</v>
      </c>
      <c r="AI52" s="17" t="n">
        <f aca="false">AI15*AI$37</f>
        <v>0</v>
      </c>
      <c r="AJ52" s="17" t="n">
        <f aca="false">AJ15*AJ$37</f>
        <v>0</v>
      </c>
      <c r="AK52" s="17" t="n">
        <f aca="false">AK15*AK$37</f>
        <v>0</v>
      </c>
      <c r="AL52" s="17" t="n">
        <f aca="false">AL15*AL$37</f>
        <v>0</v>
      </c>
      <c r="AM52" s="17" t="n">
        <f aca="false">SUM(B52:AL52)</f>
        <v>2780.25</v>
      </c>
      <c r="AN52" s="17"/>
      <c r="AO52" s="17"/>
    </row>
    <row r="53" customFormat="false" ht="12.8" hidden="false" customHeight="false" outlineLevel="0" collapsed="false">
      <c r="A53" s="0" t="s">
        <v>370</v>
      </c>
      <c r="B53" s="17" t="n">
        <f aca="false">B16*B$37</f>
        <v>0</v>
      </c>
      <c r="C53" s="17" t="n">
        <f aca="false">C16*C$37</f>
        <v>652.38</v>
      </c>
      <c r="D53" s="17" t="n">
        <f aca="false">D16*D$37</f>
        <v>0</v>
      </c>
      <c r="E53" s="17" t="n">
        <f aca="false">E16*E$37</f>
        <v>0</v>
      </c>
      <c r="F53" s="17" t="n">
        <f aca="false">F16*F$37</f>
        <v>0</v>
      </c>
      <c r="G53" s="17" t="n">
        <f aca="false">G16*G$37</f>
        <v>0</v>
      </c>
      <c r="H53" s="17" t="n">
        <f aca="false">H16*H$37</f>
        <v>0</v>
      </c>
      <c r="I53" s="17" t="n">
        <f aca="false">I16*I$37</f>
        <v>0</v>
      </c>
      <c r="J53" s="17" t="n">
        <f aca="false">J16*J$37</f>
        <v>0</v>
      </c>
      <c r="K53" s="17" t="n">
        <f aca="false">K16*K$37</f>
        <v>0</v>
      </c>
      <c r="L53" s="17" t="n">
        <f aca="false">L16*L$37</f>
        <v>0</v>
      </c>
      <c r="M53" s="17" t="n">
        <f aca="false">M16*M$37</f>
        <v>0</v>
      </c>
      <c r="N53" s="17" t="n">
        <f aca="false">N16*N$37</f>
        <v>0</v>
      </c>
      <c r="O53" s="17" t="n">
        <f aca="false">O16*O$37</f>
        <v>1162.9</v>
      </c>
      <c r="P53" s="17" t="n">
        <f aca="false">P16*P$37</f>
        <v>0</v>
      </c>
      <c r="Q53" s="17" t="n">
        <f aca="false">Q16*Q$37</f>
        <v>0</v>
      </c>
      <c r="R53" s="17" t="n">
        <f aca="false">R16*R$37</f>
        <v>0</v>
      </c>
      <c r="S53" s="17" t="n">
        <f aca="false">S16*S$37</f>
        <v>904.4</v>
      </c>
      <c r="T53" s="17" t="n">
        <f aca="false">T16*T$37</f>
        <v>164.65</v>
      </c>
      <c r="U53" s="17" t="n">
        <f aca="false">U16*U$37</f>
        <v>0</v>
      </c>
      <c r="V53" s="17" t="n">
        <f aca="false">V16*V$37</f>
        <v>0</v>
      </c>
      <c r="W53" s="17" t="n">
        <f aca="false">W16*W$37</f>
        <v>0</v>
      </c>
      <c r="X53" s="17" t="n">
        <f aca="false">X16*X$37</f>
        <v>0</v>
      </c>
      <c r="Y53" s="17" t="n">
        <f aca="false">Y16*Y$37</f>
        <v>0</v>
      </c>
      <c r="Z53" s="17" t="n">
        <f aca="false">Z16*Z$37</f>
        <v>0</v>
      </c>
      <c r="AA53" s="17" t="n">
        <f aca="false">AA16*AA$37</f>
        <v>0</v>
      </c>
      <c r="AB53" s="17" t="n">
        <f aca="false">AB16*AB$37</f>
        <v>0</v>
      </c>
      <c r="AC53" s="17" t="n">
        <f aca="false">AC16*AC$37</f>
        <v>130.02</v>
      </c>
      <c r="AD53" s="17" t="n">
        <f aca="false">AD16*AD$37</f>
        <v>0</v>
      </c>
      <c r="AE53" s="17" t="n">
        <f aca="false">AE16*AE$37</f>
        <v>56.34</v>
      </c>
      <c r="AF53" s="17" t="n">
        <f aca="false">AF16*AF$37</f>
        <v>0</v>
      </c>
      <c r="AG53" s="17" t="n">
        <f aca="false">AG16*AG$37</f>
        <v>0</v>
      </c>
      <c r="AH53" s="17" t="n">
        <f aca="false">AH16*AH$37</f>
        <v>0</v>
      </c>
      <c r="AI53" s="17" t="n">
        <f aca="false">AI16*AI$37</f>
        <v>0</v>
      </c>
      <c r="AJ53" s="17" t="n">
        <f aca="false">AJ16*AJ$37</f>
        <v>31.97</v>
      </c>
      <c r="AK53" s="17" t="n">
        <f aca="false">AK16*AK$37</f>
        <v>55.14</v>
      </c>
      <c r="AL53" s="17" t="n">
        <f aca="false">AL16*AL$37</f>
        <v>0</v>
      </c>
      <c r="AM53" s="17" t="n">
        <f aca="false">SUM(B53:AL53)</f>
        <v>3157.8</v>
      </c>
      <c r="AN53" s="17"/>
      <c r="AO53" s="17"/>
    </row>
    <row r="54" customFormat="false" ht="12.8" hidden="false" customHeight="false" outlineLevel="0" collapsed="false">
      <c r="A54" s="0" t="s">
        <v>372</v>
      </c>
      <c r="B54" s="17" t="n">
        <f aca="false">B17*B$37</f>
        <v>0</v>
      </c>
      <c r="C54" s="17" t="n">
        <f aca="false">C17*C$37</f>
        <v>652.38</v>
      </c>
      <c r="D54" s="17" t="n">
        <f aca="false">D17*D$37</f>
        <v>0</v>
      </c>
      <c r="E54" s="17" t="n">
        <f aca="false">E17*E$37</f>
        <v>0</v>
      </c>
      <c r="F54" s="17" t="n">
        <f aca="false">F17*F$37</f>
        <v>0</v>
      </c>
      <c r="G54" s="17" t="n">
        <f aca="false">G17*G$37</f>
        <v>374.84</v>
      </c>
      <c r="H54" s="17" t="n">
        <f aca="false">H17*H$37</f>
        <v>656.68</v>
      </c>
      <c r="I54" s="17" t="n">
        <f aca="false">I17*I$37</f>
        <v>0</v>
      </c>
      <c r="J54" s="17" t="n">
        <f aca="false">J17*J$37</f>
        <v>0</v>
      </c>
      <c r="K54" s="17" t="n">
        <f aca="false">K17*K$37</f>
        <v>248.34</v>
      </c>
      <c r="L54" s="17" t="n">
        <f aca="false">L17*L$37</f>
        <v>0</v>
      </c>
      <c r="M54" s="17" t="n">
        <f aca="false">M17*M$37</f>
        <v>0</v>
      </c>
      <c r="N54" s="17" t="n">
        <f aca="false">N17*N$37</f>
        <v>0</v>
      </c>
      <c r="O54" s="17" t="n">
        <f aca="false">O17*O$37</f>
        <v>0</v>
      </c>
      <c r="P54" s="17" t="n">
        <f aca="false">P17*P$37</f>
        <v>0</v>
      </c>
      <c r="Q54" s="17" t="n">
        <f aca="false">Q17*Q$37</f>
        <v>0</v>
      </c>
      <c r="R54" s="17" t="n">
        <f aca="false">R17*R$37</f>
        <v>0</v>
      </c>
      <c r="S54" s="17" t="n">
        <f aca="false">S17*S$37</f>
        <v>1085.28</v>
      </c>
      <c r="T54" s="17" t="n">
        <f aca="false">T17*T$37</f>
        <v>0</v>
      </c>
      <c r="U54" s="17" t="n">
        <f aca="false">U17*U$37</f>
        <v>0</v>
      </c>
      <c r="V54" s="17" t="n">
        <f aca="false">V17*V$37</f>
        <v>0</v>
      </c>
      <c r="W54" s="17" t="n">
        <f aca="false">W17*W$37</f>
        <v>0</v>
      </c>
      <c r="X54" s="17" t="n">
        <f aca="false">X17*X$37</f>
        <v>419.79</v>
      </c>
      <c r="Y54" s="17" t="n">
        <f aca="false">Y17*Y$37</f>
        <v>0</v>
      </c>
      <c r="Z54" s="17" t="n">
        <f aca="false">Z17*Z$37</f>
        <v>0</v>
      </c>
      <c r="AA54" s="17" t="n">
        <f aca="false">AA17*AA$37</f>
        <v>0</v>
      </c>
      <c r="AB54" s="17" t="n">
        <f aca="false">AB17*AB$37</f>
        <v>0</v>
      </c>
      <c r="AC54" s="17" t="n">
        <f aca="false">AC17*AC$37</f>
        <v>65.01</v>
      </c>
      <c r="AD54" s="17" t="n">
        <f aca="false">AD17*AD$37</f>
        <v>0</v>
      </c>
      <c r="AE54" s="17" t="n">
        <f aca="false">AE17*AE$37</f>
        <v>0</v>
      </c>
      <c r="AF54" s="17" t="n">
        <f aca="false">AF17*AF$37</f>
        <v>0</v>
      </c>
      <c r="AG54" s="17" t="n">
        <f aca="false">AG17*AG$37</f>
        <v>132.57</v>
      </c>
      <c r="AH54" s="17" t="n">
        <f aca="false">AH17*AH$37</f>
        <v>0</v>
      </c>
      <c r="AI54" s="17" t="n">
        <f aca="false">AI17*AI$37</f>
        <v>0</v>
      </c>
      <c r="AJ54" s="17" t="n">
        <f aca="false">AJ17*AJ$37</f>
        <v>31.97</v>
      </c>
      <c r="AK54" s="17" t="n">
        <f aca="false">AK17*AK$37</f>
        <v>0</v>
      </c>
      <c r="AL54" s="17" t="n">
        <f aca="false">AL17*AL$37</f>
        <v>0</v>
      </c>
      <c r="AM54" s="17" t="n">
        <f aca="false">SUM(B54:AL54)</f>
        <v>3666.86</v>
      </c>
      <c r="AN54" s="17"/>
      <c r="AO54" s="17"/>
    </row>
    <row r="55" customFormat="false" ht="12.8" hidden="false" customHeight="false" outlineLevel="0" collapsed="false">
      <c r="A55" s="0" t="s">
        <v>380</v>
      </c>
      <c r="B55" s="17" t="n">
        <f aca="false">B18*B$37</f>
        <v>0</v>
      </c>
      <c r="C55" s="17" t="n">
        <f aca="false">C18*C$37</f>
        <v>0</v>
      </c>
      <c r="D55" s="17" t="n">
        <f aca="false">D18*D$37</f>
        <v>0</v>
      </c>
      <c r="E55" s="17" t="n">
        <f aca="false">E18*E$37</f>
        <v>0</v>
      </c>
      <c r="F55" s="17" t="n">
        <f aca="false">F18*F$37</f>
        <v>0</v>
      </c>
      <c r="G55" s="17" t="n">
        <f aca="false">G18*G$37</f>
        <v>0</v>
      </c>
      <c r="H55" s="17" t="n">
        <f aca="false">H18*H$37</f>
        <v>0</v>
      </c>
      <c r="I55" s="17" t="n">
        <f aca="false">I18*I$37</f>
        <v>0</v>
      </c>
      <c r="J55" s="17" t="n">
        <f aca="false">J18*J$37</f>
        <v>0</v>
      </c>
      <c r="K55" s="17" t="n">
        <f aca="false">K18*K$37</f>
        <v>0</v>
      </c>
      <c r="L55" s="17" t="n">
        <f aca="false">L18*L$37</f>
        <v>0</v>
      </c>
      <c r="M55" s="17" t="n">
        <f aca="false">M18*M$37</f>
        <v>0</v>
      </c>
      <c r="N55" s="17" t="n">
        <f aca="false">N18*N$37</f>
        <v>241.89</v>
      </c>
      <c r="O55" s="17" t="n">
        <f aca="false">O18*O$37</f>
        <v>0</v>
      </c>
      <c r="P55" s="17" t="n">
        <f aca="false">P18*P$37</f>
        <v>0</v>
      </c>
      <c r="Q55" s="17" t="n">
        <f aca="false">Q18*Q$37</f>
        <v>0</v>
      </c>
      <c r="R55" s="17" t="n">
        <f aca="false">R18*R$37</f>
        <v>0</v>
      </c>
      <c r="S55" s="17" t="n">
        <f aca="false">S18*S$37</f>
        <v>0</v>
      </c>
      <c r="T55" s="17" t="n">
        <f aca="false">T18*T$37</f>
        <v>0</v>
      </c>
      <c r="U55" s="17" t="n">
        <f aca="false">U18*U$37</f>
        <v>0</v>
      </c>
      <c r="V55" s="17" t="n">
        <f aca="false">V18*V$37</f>
        <v>0</v>
      </c>
      <c r="W55" s="17" t="n">
        <f aca="false">W18*W$37</f>
        <v>0</v>
      </c>
      <c r="X55" s="17" t="n">
        <f aca="false">X18*X$37</f>
        <v>139.93</v>
      </c>
      <c r="Y55" s="17" t="n">
        <f aca="false">Y18*Y$37</f>
        <v>0</v>
      </c>
      <c r="Z55" s="17" t="n">
        <f aca="false">Z18*Z$37</f>
        <v>0</v>
      </c>
      <c r="AA55" s="17" t="n">
        <f aca="false">AA18*AA$37</f>
        <v>0</v>
      </c>
      <c r="AB55" s="17" t="n">
        <f aca="false">AB18*AB$37</f>
        <v>0</v>
      </c>
      <c r="AC55" s="17" t="n">
        <f aca="false">AC18*AC$37</f>
        <v>130.02</v>
      </c>
      <c r="AD55" s="17" t="n">
        <f aca="false">AD18*AD$37</f>
        <v>0</v>
      </c>
      <c r="AE55" s="17" t="n">
        <f aca="false">AE18*AE$37</f>
        <v>0</v>
      </c>
      <c r="AF55" s="17" t="n">
        <f aca="false">AF18*AF$37</f>
        <v>0</v>
      </c>
      <c r="AG55" s="17" t="n">
        <f aca="false">AG18*AG$37</f>
        <v>0</v>
      </c>
      <c r="AH55" s="17" t="n">
        <f aca="false">AH18*AH$37</f>
        <v>0</v>
      </c>
      <c r="AI55" s="17" t="n">
        <f aca="false">AI18*AI$37</f>
        <v>0</v>
      </c>
      <c r="AJ55" s="17" t="n">
        <f aca="false">AJ18*AJ$37</f>
        <v>31.97</v>
      </c>
      <c r="AK55" s="17" t="n">
        <f aca="false">AK18*AK$37</f>
        <v>0</v>
      </c>
      <c r="AL55" s="17" t="n">
        <f aca="false">AL18*AL$37</f>
        <v>0</v>
      </c>
      <c r="AM55" s="17" t="n">
        <f aca="false">SUM(B55:AL55)</f>
        <v>543.81</v>
      </c>
      <c r="AN55" s="17"/>
      <c r="AO55" s="17"/>
    </row>
    <row r="56" customFormat="false" ht="12.8" hidden="false" customHeight="false" outlineLevel="0" collapsed="false">
      <c r="A56" s="0" t="s">
        <v>562</v>
      </c>
      <c r="B56" s="17" t="n">
        <f aca="false">B19*B$37</f>
        <v>0</v>
      </c>
      <c r="C56" s="17" t="n">
        <f aca="false">C19*C$37</f>
        <v>0</v>
      </c>
      <c r="D56" s="17" t="n">
        <f aca="false">D19*D$37</f>
        <v>0</v>
      </c>
      <c r="E56" s="17" t="n">
        <f aca="false">E19*E$37</f>
        <v>0</v>
      </c>
      <c r="F56" s="17" t="n">
        <f aca="false">F19*F$37</f>
        <v>0</v>
      </c>
      <c r="G56" s="17" t="n">
        <f aca="false">G19*G$37</f>
        <v>0</v>
      </c>
      <c r="H56" s="17" t="n">
        <f aca="false">H19*H$37</f>
        <v>0</v>
      </c>
      <c r="I56" s="17" t="n">
        <f aca="false">I19*I$37</f>
        <v>0</v>
      </c>
      <c r="J56" s="17" t="n">
        <f aca="false">J19*J$37</f>
        <v>14.52</v>
      </c>
      <c r="K56" s="17" t="n">
        <f aca="false">K19*K$37</f>
        <v>0</v>
      </c>
      <c r="L56" s="17" t="n">
        <f aca="false">L19*L$37</f>
        <v>0</v>
      </c>
      <c r="M56" s="17" t="n">
        <f aca="false">M19*M$37</f>
        <v>0</v>
      </c>
      <c r="N56" s="17" t="n">
        <f aca="false">N19*N$37</f>
        <v>0</v>
      </c>
      <c r="O56" s="17" t="n">
        <f aca="false">O19*O$37</f>
        <v>0</v>
      </c>
      <c r="P56" s="17" t="n">
        <f aca="false">P19*P$37</f>
        <v>0</v>
      </c>
      <c r="Q56" s="17" t="n">
        <f aca="false">Q19*Q$37</f>
        <v>0</v>
      </c>
      <c r="R56" s="17" t="n">
        <f aca="false">R19*R$37</f>
        <v>0</v>
      </c>
      <c r="S56" s="17" t="n">
        <f aca="false">S19*S$37</f>
        <v>0</v>
      </c>
      <c r="T56" s="17" t="n">
        <f aca="false">T19*T$37</f>
        <v>0</v>
      </c>
      <c r="U56" s="17" t="n">
        <f aca="false">U19*U$37</f>
        <v>0</v>
      </c>
      <c r="V56" s="17" t="n">
        <f aca="false">V19*V$37</f>
        <v>0</v>
      </c>
      <c r="W56" s="17" t="n">
        <f aca="false">W19*W$37</f>
        <v>0</v>
      </c>
      <c r="X56" s="17" t="n">
        <f aca="false">X19*X$37</f>
        <v>0</v>
      </c>
      <c r="Y56" s="17" t="n">
        <f aca="false">Y19*Y$37</f>
        <v>0</v>
      </c>
      <c r="Z56" s="17" t="n">
        <f aca="false">Z19*Z$37</f>
        <v>0</v>
      </c>
      <c r="AA56" s="17" t="n">
        <f aca="false">AA19*AA$37</f>
        <v>0</v>
      </c>
      <c r="AB56" s="17" t="n">
        <f aca="false">AB19*AB$37</f>
        <v>0</v>
      </c>
      <c r="AC56" s="17" t="n">
        <f aca="false">AC19*AC$37</f>
        <v>0</v>
      </c>
      <c r="AD56" s="17" t="n">
        <f aca="false">AD19*AD$37</f>
        <v>61.13</v>
      </c>
      <c r="AE56" s="17" t="n">
        <f aca="false">AE19*AE$37</f>
        <v>0</v>
      </c>
      <c r="AF56" s="17" t="n">
        <f aca="false">AF19*AF$37</f>
        <v>0</v>
      </c>
      <c r="AG56" s="17" t="n">
        <f aca="false">AG19*AG$37</f>
        <v>0</v>
      </c>
      <c r="AH56" s="17" t="n">
        <f aca="false">AH19*AH$37</f>
        <v>0</v>
      </c>
      <c r="AI56" s="17" t="n">
        <f aca="false">AI19*AI$37</f>
        <v>0</v>
      </c>
      <c r="AJ56" s="17" t="n">
        <f aca="false">AJ19*AJ$37</f>
        <v>0</v>
      </c>
      <c r="AK56" s="17" t="n">
        <f aca="false">AK19*AK$37</f>
        <v>0</v>
      </c>
      <c r="AL56" s="17" t="n">
        <f aca="false">AL19*AL$37</f>
        <v>0</v>
      </c>
      <c r="AM56" s="17" t="n">
        <f aca="false">SUM(B56:AL56)</f>
        <v>75.65</v>
      </c>
      <c r="AN56" s="17"/>
      <c r="AO56" s="17"/>
    </row>
    <row r="57" customFormat="false" ht="12.8" hidden="false" customHeight="false" outlineLevel="0" collapsed="false">
      <c r="A57" s="0" t="s">
        <v>626</v>
      </c>
      <c r="B57" s="17" t="n">
        <f aca="false">B20*B$37</f>
        <v>0</v>
      </c>
      <c r="C57" s="17" t="n">
        <f aca="false">C20*C$37</f>
        <v>0</v>
      </c>
      <c r="D57" s="17" t="n">
        <f aca="false">D20*D$37</f>
        <v>0</v>
      </c>
      <c r="E57" s="17" t="n">
        <f aca="false">E20*E$37</f>
        <v>0</v>
      </c>
      <c r="F57" s="17" t="n">
        <f aca="false">F20*F$37</f>
        <v>0</v>
      </c>
      <c r="G57" s="17" t="n">
        <f aca="false">G20*G$37</f>
        <v>0</v>
      </c>
      <c r="H57" s="17" t="n">
        <f aca="false">H20*H$37</f>
        <v>0</v>
      </c>
      <c r="I57" s="17" t="n">
        <f aca="false">I20*I$37</f>
        <v>0</v>
      </c>
      <c r="J57" s="17" t="n">
        <f aca="false">J20*J$37</f>
        <v>0</v>
      </c>
      <c r="K57" s="17" t="n">
        <f aca="false">K20*K$37</f>
        <v>0</v>
      </c>
      <c r="L57" s="17" t="n">
        <f aca="false">L20*L$37</f>
        <v>0</v>
      </c>
      <c r="M57" s="17" t="n">
        <f aca="false">M20*M$37</f>
        <v>243.03</v>
      </c>
      <c r="N57" s="17" t="n">
        <f aca="false">N20*N$37</f>
        <v>0</v>
      </c>
      <c r="O57" s="17" t="n">
        <f aca="false">O20*O$37</f>
        <v>0</v>
      </c>
      <c r="P57" s="17" t="n">
        <f aca="false">P20*P$37</f>
        <v>0</v>
      </c>
      <c r="Q57" s="17" t="n">
        <f aca="false">Q20*Q$37</f>
        <v>0</v>
      </c>
      <c r="R57" s="17" t="n">
        <f aca="false">R20*R$37</f>
        <v>0</v>
      </c>
      <c r="S57" s="17" t="n">
        <f aca="false">S20*S$37</f>
        <v>723.52</v>
      </c>
      <c r="T57" s="17" t="n">
        <f aca="false">T20*T$37</f>
        <v>0</v>
      </c>
      <c r="U57" s="17" t="n">
        <f aca="false">U20*U$37</f>
        <v>651.12</v>
      </c>
      <c r="V57" s="17" t="n">
        <f aca="false">V20*V$37</f>
        <v>0</v>
      </c>
      <c r="W57" s="17" t="n">
        <f aca="false">W20*W$37</f>
        <v>0</v>
      </c>
      <c r="X57" s="17" t="n">
        <f aca="false">X20*X$37</f>
        <v>559.72</v>
      </c>
      <c r="Y57" s="17" t="n">
        <f aca="false">Y20*Y$37</f>
        <v>0</v>
      </c>
      <c r="Z57" s="17" t="n">
        <f aca="false">Z20*Z$37</f>
        <v>0</v>
      </c>
      <c r="AA57" s="17" t="n">
        <f aca="false">AA20*AA$37</f>
        <v>0</v>
      </c>
      <c r="AB57" s="17" t="n">
        <f aca="false">AB20*AB$37</f>
        <v>72.75</v>
      </c>
      <c r="AC57" s="17" t="n">
        <f aca="false">AC20*AC$37</f>
        <v>0</v>
      </c>
      <c r="AD57" s="17" t="n">
        <f aca="false">AD20*AD$37</f>
        <v>0</v>
      </c>
      <c r="AE57" s="17" t="n">
        <f aca="false">AE20*AE$37</f>
        <v>0</v>
      </c>
      <c r="AF57" s="17" t="n">
        <f aca="false">AF20*AF$37</f>
        <v>0</v>
      </c>
      <c r="AG57" s="17" t="n">
        <f aca="false">AG20*AG$37</f>
        <v>0</v>
      </c>
      <c r="AH57" s="17" t="n">
        <f aca="false">AH20*AH$37</f>
        <v>0</v>
      </c>
      <c r="AI57" s="17" t="n">
        <f aca="false">AI20*AI$37</f>
        <v>0</v>
      </c>
      <c r="AJ57" s="17" t="n">
        <f aca="false">AJ20*AJ$37</f>
        <v>0</v>
      </c>
      <c r="AK57" s="17" t="n">
        <f aca="false">AK20*AK$37</f>
        <v>0</v>
      </c>
      <c r="AL57" s="17" t="n">
        <f aca="false">AL20*AL$37</f>
        <v>0</v>
      </c>
      <c r="AM57" s="17" t="n">
        <f aca="false">SUM(B57:AL57)</f>
        <v>2250.14</v>
      </c>
      <c r="AN57" s="17"/>
      <c r="AO57" s="17"/>
    </row>
    <row r="58" customFormat="false" ht="12.8" hidden="false" customHeight="false" outlineLevel="0" collapsed="false">
      <c r="A58" s="0" t="s">
        <v>449</v>
      </c>
      <c r="B58" s="17" t="n">
        <f aca="false">B21*B$37</f>
        <v>0</v>
      </c>
      <c r="C58" s="17" t="n">
        <f aca="false">C21*C$37</f>
        <v>0</v>
      </c>
      <c r="D58" s="17" t="n">
        <f aca="false">D21*D$37</f>
        <v>0</v>
      </c>
      <c r="E58" s="17" t="n">
        <f aca="false">E21*E$37</f>
        <v>0</v>
      </c>
      <c r="F58" s="17" t="n">
        <f aca="false">F21*F$37</f>
        <v>427.11</v>
      </c>
      <c r="G58" s="17" t="n">
        <f aca="false">G21*G$37</f>
        <v>0</v>
      </c>
      <c r="H58" s="17" t="n">
        <f aca="false">H21*H$37</f>
        <v>0</v>
      </c>
      <c r="I58" s="17" t="n">
        <f aca="false">I21*I$37</f>
        <v>0</v>
      </c>
      <c r="J58" s="17" t="n">
        <f aca="false">J21*J$37</f>
        <v>0</v>
      </c>
      <c r="K58" s="17" t="n">
        <f aca="false">K21*K$37</f>
        <v>0</v>
      </c>
      <c r="L58" s="17" t="n">
        <f aca="false">L21*L$37</f>
        <v>0</v>
      </c>
      <c r="M58" s="17" t="n">
        <f aca="false">M21*M$37</f>
        <v>0</v>
      </c>
      <c r="N58" s="17" t="n">
        <f aca="false">N21*N$37</f>
        <v>0</v>
      </c>
      <c r="O58" s="17" t="n">
        <f aca="false">O21*O$37</f>
        <v>1162.9</v>
      </c>
      <c r="P58" s="17" t="n">
        <f aca="false">P21*P$37</f>
        <v>0</v>
      </c>
      <c r="Q58" s="17" t="n">
        <f aca="false">Q21*Q$37</f>
        <v>0</v>
      </c>
      <c r="R58" s="17" t="n">
        <f aca="false">R21*R$37</f>
        <v>0</v>
      </c>
      <c r="S58" s="17" t="n">
        <f aca="false">S21*S$37</f>
        <v>180.88</v>
      </c>
      <c r="T58" s="17" t="n">
        <f aca="false">T21*T$37</f>
        <v>0</v>
      </c>
      <c r="U58" s="17" t="n">
        <f aca="false">U21*U$37</f>
        <v>0</v>
      </c>
      <c r="V58" s="17" t="n">
        <f aca="false">V21*V$37</f>
        <v>0</v>
      </c>
      <c r="W58" s="17" t="n">
        <f aca="false">W21*W$37</f>
        <v>0</v>
      </c>
      <c r="X58" s="17" t="n">
        <f aca="false">X21*X$37</f>
        <v>139.93</v>
      </c>
      <c r="Y58" s="17" t="n">
        <f aca="false">Y21*Y$37</f>
        <v>0</v>
      </c>
      <c r="Z58" s="17" t="n">
        <f aca="false">Z21*Z$37</f>
        <v>0</v>
      </c>
      <c r="AA58" s="17" t="n">
        <f aca="false">AA21*AA$37</f>
        <v>0</v>
      </c>
      <c r="AB58" s="17" t="n">
        <f aca="false">AB21*AB$37</f>
        <v>0</v>
      </c>
      <c r="AC58" s="17" t="n">
        <f aca="false">AC21*AC$37</f>
        <v>650.1</v>
      </c>
      <c r="AD58" s="17" t="n">
        <f aca="false">AD21*AD$37</f>
        <v>733.56</v>
      </c>
      <c r="AE58" s="17" t="n">
        <f aca="false">AE21*AE$37</f>
        <v>0</v>
      </c>
      <c r="AF58" s="17" t="n">
        <f aca="false">AF21*AF$37</f>
        <v>0</v>
      </c>
      <c r="AG58" s="17" t="n">
        <f aca="false">AG21*AG$37</f>
        <v>0</v>
      </c>
      <c r="AH58" s="17" t="n">
        <f aca="false">AH21*AH$37</f>
        <v>0</v>
      </c>
      <c r="AI58" s="17" t="n">
        <f aca="false">AI21*AI$37</f>
        <v>0</v>
      </c>
      <c r="AJ58" s="17" t="n">
        <f aca="false">AJ21*AJ$37</f>
        <v>0</v>
      </c>
      <c r="AK58" s="17" t="n">
        <f aca="false">AK21*AK$37</f>
        <v>0</v>
      </c>
      <c r="AL58" s="17" t="n">
        <f aca="false">AL21*AL$37</f>
        <v>0</v>
      </c>
      <c r="AM58" s="17" t="n">
        <f aca="false">SUM(B58:AL58)</f>
        <v>3294.48</v>
      </c>
      <c r="AN58" s="17"/>
      <c r="AO58" s="17"/>
    </row>
    <row r="59" customFormat="false" ht="12.8" hidden="false" customHeight="false" outlineLevel="0" collapsed="false">
      <c r="A59" s="0" t="s">
        <v>518</v>
      </c>
      <c r="B59" s="17" t="n">
        <f aca="false">B22*B$37</f>
        <v>0</v>
      </c>
      <c r="C59" s="17" t="n">
        <f aca="false">C22*C$37</f>
        <v>0</v>
      </c>
      <c r="D59" s="17" t="n">
        <f aca="false">D22*D$37</f>
        <v>5188.41</v>
      </c>
      <c r="E59" s="17" t="n">
        <f aca="false">E22*E$37</f>
        <v>0</v>
      </c>
      <c r="F59" s="17" t="n">
        <f aca="false">F22*F$37</f>
        <v>427.11</v>
      </c>
      <c r="G59" s="17" t="n">
        <f aca="false">G22*G$37</f>
        <v>1499.36</v>
      </c>
      <c r="H59" s="17" t="n">
        <f aca="false">H22*H$37</f>
        <v>0</v>
      </c>
      <c r="I59" s="17" t="n">
        <f aca="false">I22*I$37</f>
        <v>277.99</v>
      </c>
      <c r="J59" s="17" t="n">
        <f aca="false">J22*J$37</f>
        <v>0</v>
      </c>
      <c r="K59" s="17" t="n">
        <f aca="false">K22*K$37</f>
        <v>1738.38</v>
      </c>
      <c r="L59" s="17" t="n">
        <f aca="false">L22*L$37</f>
        <v>0</v>
      </c>
      <c r="M59" s="17" t="n">
        <f aca="false">M22*M$37</f>
        <v>0</v>
      </c>
      <c r="N59" s="17" t="n">
        <f aca="false">N22*N$37</f>
        <v>0</v>
      </c>
      <c r="O59" s="17" t="n">
        <f aca="false">O22*O$37</f>
        <v>0</v>
      </c>
      <c r="P59" s="17" t="n">
        <f aca="false">P22*P$37</f>
        <v>0</v>
      </c>
      <c r="Q59" s="17" t="n">
        <f aca="false">Q22*Q$37</f>
        <v>0</v>
      </c>
      <c r="R59" s="17" t="n">
        <f aca="false">R22*R$37</f>
        <v>0</v>
      </c>
      <c r="S59" s="17" t="n">
        <f aca="false">S22*S$37</f>
        <v>180.88</v>
      </c>
      <c r="T59" s="17" t="n">
        <f aca="false">T22*T$37</f>
        <v>0</v>
      </c>
      <c r="U59" s="17" t="n">
        <f aca="false">U22*U$37</f>
        <v>0</v>
      </c>
      <c r="V59" s="17" t="n">
        <f aca="false">V22*V$37</f>
        <v>0</v>
      </c>
      <c r="W59" s="17" t="n">
        <f aca="false">W22*W$37</f>
        <v>0</v>
      </c>
      <c r="X59" s="17" t="n">
        <f aca="false">X22*X$37</f>
        <v>0</v>
      </c>
      <c r="Y59" s="17" t="n">
        <f aca="false">Y22*Y$37</f>
        <v>0</v>
      </c>
      <c r="Z59" s="17" t="n">
        <f aca="false">Z22*Z$37</f>
        <v>0</v>
      </c>
      <c r="AA59" s="17" t="n">
        <f aca="false">AA22*AA$37</f>
        <v>0</v>
      </c>
      <c r="AB59" s="17" t="n">
        <f aca="false">AB22*AB$37</f>
        <v>0</v>
      </c>
      <c r="AC59" s="17" t="n">
        <f aca="false">AC22*AC$37</f>
        <v>0</v>
      </c>
      <c r="AD59" s="17" t="n">
        <f aca="false">AD22*AD$37</f>
        <v>0</v>
      </c>
      <c r="AE59" s="17" t="n">
        <f aca="false">AE22*AE$37</f>
        <v>0</v>
      </c>
      <c r="AF59" s="17" t="n">
        <f aca="false">AF22*AF$37</f>
        <v>0</v>
      </c>
      <c r="AG59" s="17" t="n">
        <f aca="false">AG22*AG$37</f>
        <v>44.19</v>
      </c>
      <c r="AH59" s="17" t="n">
        <f aca="false">AH22*AH$37</f>
        <v>0</v>
      </c>
      <c r="AI59" s="17" t="n">
        <f aca="false">AI22*AI$37</f>
        <v>0</v>
      </c>
      <c r="AJ59" s="17" t="n">
        <f aca="false">AJ22*AJ$37</f>
        <v>0</v>
      </c>
      <c r="AK59" s="17" t="n">
        <f aca="false">AK22*AK$37</f>
        <v>0</v>
      </c>
      <c r="AL59" s="17" t="n">
        <f aca="false">AL22*AL$37</f>
        <v>0</v>
      </c>
      <c r="AM59" s="17" t="n">
        <f aca="false">SUM(B59:AL59)</f>
        <v>9356.32</v>
      </c>
      <c r="AN59" s="17"/>
      <c r="AO59" s="17"/>
    </row>
    <row r="60" customFormat="false" ht="12.8" hidden="false" customHeight="false" outlineLevel="0" collapsed="false">
      <c r="A60" s="0" t="s">
        <v>527</v>
      </c>
      <c r="B60" s="17" t="n">
        <f aca="false">B23*B$37</f>
        <v>0</v>
      </c>
      <c r="C60" s="17" t="n">
        <f aca="false">C23*C$37</f>
        <v>0</v>
      </c>
      <c r="D60" s="17" t="n">
        <f aca="false">D23*D$37</f>
        <v>0</v>
      </c>
      <c r="E60" s="17" t="n">
        <f aca="false">E23*E$37</f>
        <v>0</v>
      </c>
      <c r="F60" s="17" t="n">
        <f aca="false">F23*F$37</f>
        <v>0</v>
      </c>
      <c r="G60" s="17" t="n">
        <f aca="false">G23*G$37</f>
        <v>0</v>
      </c>
      <c r="H60" s="17" t="n">
        <f aca="false">H23*H$37</f>
        <v>985.02</v>
      </c>
      <c r="I60" s="17" t="n">
        <f aca="false">I23*I$37</f>
        <v>0</v>
      </c>
      <c r="J60" s="17" t="n">
        <f aca="false">J23*J$37</f>
        <v>0</v>
      </c>
      <c r="K60" s="17" t="n">
        <f aca="false">K23*K$37</f>
        <v>0</v>
      </c>
      <c r="L60" s="17" t="n">
        <f aca="false">L23*L$37</f>
        <v>0</v>
      </c>
      <c r="M60" s="17" t="n">
        <f aca="false">M23*M$37</f>
        <v>0</v>
      </c>
      <c r="N60" s="17" t="n">
        <f aca="false">N23*N$37</f>
        <v>0</v>
      </c>
      <c r="O60" s="17" t="n">
        <f aca="false">O23*O$37</f>
        <v>0</v>
      </c>
      <c r="P60" s="17" t="n">
        <f aca="false">P23*P$37</f>
        <v>0</v>
      </c>
      <c r="Q60" s="17" t="n">
        <f aca="false">Q23*Q$37</f>
        <v>0</v>
      </c>
      <c r="R60" s="17" t="n">
        <f aca="false">R23*R$37</f>
        <v>0</v>
      </c>
      <c r="S60" s="17" t="n">
        <f aca="false">S23*S$37</f>
        <v>0</v>
      </c>
      <c r="T60" s="17" t="n">
        <f aca="false">T23*T$37</f>
        <v>0</v>
      </c>
      <c r="U60" s="17" t="n">
        <f aca="false">U23*U$37</f>
        <v>0</v>
      </c>
      <c r="V60" s="17" t="n">
        <f aca="false">V23*V$37</f>
        <v>0</v>
      </c>
      <c r="W60" s="17" t="n">
        <f aca="false">W23*W$37</f>
        <v>0</v>
      </c>
      <c r="X60" s="17" t="n">
        <f aca="false">X23*X$37</f>
        <v>0</v>
      </c>
      <c r="Y60" s="17" t="n">
        <f aca="false">Y23*Y$37</f>
        <v>0</v>
      </c>
      <c r="Z60" s="17" t="n">
        <f aca="false">Z23*Z$37</f>
        <v>0</v>
      </c>
      <c r="AA60" s="17" t="n">
        <f aca="false">AA23*AA$37</f>
        <v>0</v>
      </c>
      <c r="AB60" s="17" t="n">
        <f aca="false">AB23*AB$37</f>
        <v>0</v>
      </c>
      <c r="AC60" s="17" t="n">
        <f aca="false">AC23*AC$37</f>
        <v>0</v>
      </c>
      <c r="AD60" s="17" t="n">
        <f aca="false">AD23*AD$37</f>
        <v>0</v>
      </c>
      <c r="AE60" s="17" t="n">
        <f aca="false">AE23*AE$37</f>
        <v>0</v>
      </c>
      <c r="AF60" s="17" t="n">
        <f aca="false">AF23*AF$37</f>
        <v>0</v>
      </c>
      <c r="AG60" s="17" t="n">
        <f aca="false">AG23*AG$37</f>
        <v>0</v>
      </c>
      <c r="AH60" s="17" t="n">
        <f aca="false">AH23*AH$37</f>
        <v>0</v>
      </c>
      <c r="AI60" s="17" t="n">
        <f aca="false">AI23*AI$37</f>
        <v>0</v>
      </c>
      <c r="AJ60" s="17" t="n">
        <f aca="false">AJ23*AJ$37</f>
        <v>0</v>
      </c>
      <c r="AK60" s="17" t="n">
        <f aca="false">AK23*AK$37</f>
        <v>0</v>
      </c>
      <c r="AL60" s="17" t="n">
        <f aca="false">AL23*AL$37</f>
        <v>0</v>
      </c>
      <c r="AM60" s="17" t="n">
        <f aca="false">SUM(B60:AL60)</f>
        <v>985.02</v>
      </c>
      <c r="AN60" s="17"/>
      <c r="AO60" s="17"/>
    </row>
    <row r="61" customFormat="false" ht="12.8" hidden="false" customHeight="false" outlineLevel="0" collapsed="false">
      <c r="A61" s="0" t="s">
        <v>564</v>
      </c>
      <c r="B61" s="17" t="n">
        <f aca="false">B24*B$37</f>
        <v>0</v>
      </c>
      <c r="C61" s="17" t="n">
        <f aca="false">C24*C$37</f>
        <v>4566.66</v>
      </c>
      <c r="D61" s="17" t="n">
        <f aca="false">D24*D$37</f>
        <v>0</v>
      </c>
      <c r="E61" s="17" t="n">
        <f aca="false">E24*E$37</f>
        <v>0</v>
      </c>
      <c r="F61" s="17" t="n">
        <f aca="false">F24*F$37</f>
        <v>0</v>
      </c>
      <c r="G61" s="17" t="n">
        <f aca="false">G24*G$37</f>
        <v>374.84</v>
      </c>
      <c r="H61" s="17" t="n">
        <f aca="false">H24*H$37</f>
        <v>3940.08</v>
      </c>
      <c r="I61" s="17" t="n">
        <f aca="false">I24*I$37</f>
        <v>0</v>
      </c>
      <c r="J61" s="17" t="n">
        <f aca="false">J24*J$37</f>
        <v>0</v>
      </c>
      <c r="K61" s="17" t="n">
        <f aca="false">K24*K$37</f>
        <v>0</v>
      </c>
      <c r="L61" s="17" t="n">
        <f aca="false">L24*L$37</f>
        <v>0</v>
      </c>
      <c r="M61" s="17" t="n">
        <f aca="false">M24*M$37</f>
        <v>729.09</v>
      </c>
      <c r="N61" s="17" t="n">
        <f aca="false">N24*N$37</f>
        <v>0</v>
      </c>
      <c r="O61" s="17" t="n">
        <f aca="false">O24*O$37</f>
        <v>0</v>
      </c>
      <c r="P61" s="17" t="n">
        <f aca="false">P24*P$37</f>
        <v>1354.01</v>
      </c>
      <c r="Q61" s="17" t="n">
        <f aca="false">Q24*Q$37</f>
        <v>0</v>
      </c>
      <c r="R61" s="17" t="n">
        <f aca="false">R24*R$37</f>
        <v>184.35</v>
      </c>
      <c r="S61" s="17" t="n">
        <f aca="false">S24*S$37</f>
        <v>180.88</v>
      </c>
      <c r="T61" s="17" t="n">
        <f aca="false">T24*T$37</f>
        <v>0</v>
      </c>
      <c r="U61" s="17" t="n">
        <f aca="false">U24*U$37</f>
        <v>488.34</v>
      </c>
      <c r="V61" s="17" t="n">
        <f aca="false">V24*V$37</f>
        <v>305.08</v>
      </c>
      <c r="W61" s="17" t="n">
        <f aca="false">W24*W$37</f>
        <v>1518.2</v>
      </c>
      <c r="X61" s="17" t="n">
        <f aca="false">X24*X$37</f>
        <v>0</v>
      </c>
      <c r="Y61" s="17" t="n">
        <f aca="false">Y24*Y$37</f>
        <v>0</v>
      </c>
      <c r="Z61" s="17" t="n">
        <f aca="false">Z24*Z$37</f>
        <v>0</v>
      </c>
      <c r="AA61" s="17" t="n">
        <f aca="false">AA24*AA$37</f>
        <v>2773.98</v>
      </c>
      <c r="AB61" s="17" t="n">
        <f aca="false">AB24*AB$37</f>
        <v>0</v>
      </c>
      <c r="AC61" s="17" t="n">
        <f aca="false">AC24*AC$37</f>
        <v>585.09</v>
      </c>
      <c r="AD61" s="17" t="n">
        <f aca="false">AD24*AD$37</f>
        <v>61.13</v>
      </c>
      <c r="AE61" s="17" t="n">
        <f aca="false">AE24*AE$37</f>
        <v>0</v>
      </c>
      <c r="AF61" s="17" t="n">
        <f aca="false">AF24*AF$37</f>
        <v>0</v>
      </c>
      <c r="AG61" s="17" t="n">
        <f aca="false">AG24*AG$37</f>
        <v>0</v>
      </c>
      <c r="AH61" s="17" t="n">
        <f aca="false">AH24*AH$37</f>
        <v>0</v>
      </c>
      <c r="AI61" s="17" t="n">
        <f aca="false">AI24*AI$37</f>
        <v>288.8</v>
      </c>
      <c r="AJ61" s="17" t="n">
        <f aca="false">AJ24*AJ$37</f>
        <v>0</v>
      </c>
      <c r="AK61" s="17" t="n">
        <f aca="false">AK24*AK$37</f>
        <v>0</v>
      </c>
      <c r="AL61" s="17" t="n">
        <f aca="false">AL24*AL$37</f>
        <v>0</v>
      </c>
      <c r="AM61" s="17" t="n">
        <f aca="false">SUM(B61:AL61)</f>
        <v>17350.53</v>
      </c>
      <c r="AN61" s="17"/>
      <c r="AO61" s="17"/>
    </row>
    <row r="62" customFormat="false" ht="12.8" hidden="false" customHeight="false" outlineLevel="0" collapsed="false">
      <c r="A62" s="0" t="n">
        <v>1</v>
      </c>
      <c r="B62" s="0" t="n">
        <v>2</v>
      </c>
      <c r="C62" s="0" t="n">
        <v>3</v>
      </c>
      <c r="D62" s="0" t="n">
        <v>4</v>
      </c>
      <c r="E62" s="0" t="n">
        <v>5</v>
      </c>
      <c r="F62" s="0" t="n">
        <v>6</v>
      </c>
      <c r="G62" s="0" t="n">
        <v>7</v>
      </c>
      <c r="H62" s="0" t="n">
        <v>8</v>
      </c>
      <c r="I62" s="0" t="n">
        <v>9</v>
      </c>
      <c r="J62" s="0" t="n">
        <v>10</v>
      </c>
      <c r="K62" s="0" t="n">
        <v>11</v>
      </c>
      <c r="L62" s="0" t="n">
        <v>12</v>
      </c>
      <c r="M62" s="0" t="n">
        <v>13</v>
      </c>
      <c r="N62" s="0" t="n">
        <v>14</v>
      </c>
      <c r="O62" s="0" t="n">
        <v>15</v>
      </c>
      <c r="P62" s="0" t="n">
        <v>16</v>
      </c>
      <c r="Q62" s="0" t="n">
        <v>17</v>
      </c>
      <c r="R62" s="0" t="n">
        <v>18</v>
      </c>
      <c r="S62" s="0" t="n">
        <v>19</v>
      </c>
      <c r="T62" s="0" t="n">
        <v>20</v>
      </c>
      <c r="U62" s="0" t="n">
        <v>21</v>
      </c>
      <c r="V62" s="0" t="n">
        <v>22</v>
      </c>
      <c r="W62" s="0" t="n">
        <v>23</v>
      </c>
      <c r="X62" s="0" t="n">
        <v>24</v>
      </c>
      <c r="Y62" s="0" t="n">
        <v>25</v>
      </c>
      <c r="Z62" s="0" t="n">
        <v>26</v>
      </c>
      <c r="AA62" s="0" t="n">
        <v>27</v>
      </c>
      <c r="AB62" s="0" t="n">
        <v>28</v>
      </c>
      <c r="AC62" s="0" t="n">
        <v>29</v>
      </c>
      <c r="AD62" s="0" t="n">
        <v>30</v>
      </c>
      <c r="AE62" s="0" t="n">
        <v>31</v>
      </c>
      <c r="AF62" s="0" t="n">
        <v>32</v>
      </c>
      <c r="AG62" s="0" t="n">
        <v>33</v>
      </c>
      <c r="AH62" s="0" t="n">
        <v>34</v>
      </c>
      <c r="AI62" s="0" t="n">
        <v>35</v>
      </c>
      <c r="AJ62" s="0" t="n">
        <v>36</v>
      </c>
      <c r="AK62" s="0" t="n">
        <v>37</v>
      </c>
      <c r="AL62" s="0" t="n">
        <v>38</v>
      </c>
      <c r="AM62" s="17" t="n">
        <f aca="false">SUM(B62:AL62)</f>
        <v>740</v>
      </c>
    </row>
    <row r="63" customFormat="false" ht="12.8" hidden="false" customHeight="false" outlineLevel="0" collapsed="false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</row>
    <row r="64" customFormat="false" ht="12.8" hidden="false" customHeight="false" outlineLevel="0" collapsed="false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</row>
    <row r="65" customFormat="false" ht="12.8" hidden="false" customHeight="false" outlineLevel="0" collapsed="false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</row>
    <row r="66" customFormat="false" ht="12.8" hidden="false" customHeight="false" outlineLevel="0" collapsed="false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</row>
    <row r="67" customFormat="false" ht="12.8" hidden="false" customHeight="false" outlineLevel="0" collapsed="false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</row>
    <row r="68" customFormat="false" ht="12.8" hidden="false" customHeight="false" outlineLevel="0" collapsed="false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</row>
    <row r="69" customFormat="false" ht="12.8" hidden="false" customHeight="false" outlineLevel="0" collapsed="false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</row>
    <row r="70" customFormat="false" ht="12.8" hidden="false" customHeight="false" outlineLevel="0" collapsed="false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</row>
    <row r="71" customFormat="false" ht="12.8" hidden="false" customHeight="false" outlineLevel="0" collapsed="false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</row>
    <row r="72" customFormat="false" ht="12.8" hidden="false" customHeight="false" outlineLevel="0" collapsed="false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</row>
    <row r="73" customFormat="false" ht="12.8" hidden="false" customHeight="false" outlineLevel="0" collapsed="false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</row>
    <row r="74" customFormat="false" ht="12.8" hidden="false" customHeight="false" outlineLevel="0" collapsed="false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</row>
    <row r="75" customFormat="false" ht="12.8" hidden="false" customHeight="false" outlineLevel="0" collapsed="false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</row>
    <row r="76" customFormat="false" ht="12.8" hidden="false" customHeight="false" outlineLevel="0" collapsed="false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2024-02-29T17:04:17Z</dcterms:modified>
  <cp:revision>193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