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60" windowWidth="15132" windowHeight="9276" tabRatio="744" activeTab="1"/>
  </bookViews>
  <sheets>
    <sheet name="Total-jan á jun" sheetId="27" r:id="rId1"/>
    <sheet name="Mês á Mês-jan á jun-15" sheetId="32" r:id="rId2"/>
  </sheets>
  <calcPr calcId="124519"/>
</workbook>
</file>

<file path=xl/calcChain.xml><?xml version="1.0" encoding="utf-8"?>
<calcChain xmlns="http://schemas.openxmlformats.org/spreadsheetml/2006/main">
  <c r="F19" i="27"/>
  <c r="F21"/>
  <c r="G21"/>
  <c r="B21"/>
  <c r="C21"/>
  <c r="D21"/>
  <c r="E21"/>
  <c r="F9"/>
  <c r="F10"/>
  <c r="F11"/>
  <c r="F12"/>
  <c r="F13"/>
  <c r="F14"/>
  <c r="F15"/>
  <c r="F16"/>
  <c r="F17"/>
  <c r="F18"/>
  <c r="F20"/>
  <c r="F28" l="1"/>
  <c r="F8"/>
  <c r="G70" i="32"/>
  <c r="H70"/>
  <c r="I89"/>
  <c r="B89" l="1"/>
  <c r="C89"/>
  <c r="D89"/>
  <c r="E89"/>
  <c r="F89"/>
  <c r="G89"/>
  <c r="H89"/>
  <c r="H36"/>
  <c r="H22"/>
  <c r="G56" l="1"/>
  <c r="J25"/>
  <c r="K25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G36"/>
  <c r="G22"/>
  <c r="F22"/>
  <c r="E22"/>
  <c r="D22"/>
  <c r="C22"/>
  <c r="J53" l="1"/>
  <c r="K53" s="1"/>
  <c r="J94" l="1"/>
  <c r="K94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59"/>
  <c r="K59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4"/>
  <c r="K54" s="1"/>
  <c r="J55"/>
  <c r="K55" s="1"/>
  <c r="K89" l="1"/>
  <c r="J89"/>
  <c r="K22"/>
  <c r="J22"/>
  <c r="C70" l="1"/>
  <c r="D70"/>
  <c r="E70"/>
  <c r="F70"/>
  <c r="C36"/>
  <c r="D36"/>
  <c r="E36"/>
  <c r="F36"/>
  <c r="C56"/>
  <c r="D56"/>
  <c r="E56"/>
  <c r="F56"/>
  <c r="J70" l="1"/>
  <c r="K36"/>
  <c r="J56" l="1"/>
  <c r="J36"/>
  <c r="K56"/>
  <c r="K70"/>
  <c r="G30" i="27" l="1"/>
  <c r="G23"/>
  <c r="G32" l="1"/>
</calcChain>
</file>

<file path=xl/sharedStrings.xml><?xml version="1.0" encoding="utf-8"?>
<sst xmlns="http://schemas.openxmlformats.org/spreadsheetml/2006/main" count="177" uniqueCount="67">
  <si>
    <t>PROPOSTA</t>
  </si>
  <si>
    <t>DIFERENÇA Repasse x Vepe</t>
  </si>
  <si>
    <t>PROPOSTA PARA RESSARCIMENTO DE TERAPIA RENAL SUBSTITUTA - TRS</t>
  </si>
  <si>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</si>
  <si>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</si>
  <si>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</si>
  <si>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</si>
  <si>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</si>
  <si>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</si>
  <si>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</si>
  <si>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</si>
  <si>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</si>
  <si>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</si>
  <si>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</si>
  <si>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</si>
  <si>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</si>
  <si>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TOTAL - PLENOS</t>
  </si>
  <si>
    <t>TOTAL - SES</t>
  </si>
  <si>
    <t>TOTAL GERAL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</si>
  <si>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</si>
  <si>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</si>
  <si>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</si>
  <si>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</si>
  <si>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</si>
  <si>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</si>
  <si>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</si>
  <si>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</si>
  <si>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</si>
  <si>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</si>
  <si>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</si>
  <si>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</si>
  <si>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</si>
  <si>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</si>
  <si>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 xml:space="preserve">MS-PAGOU  </t>
  </si>
  <si>
    <t xml:space="preserve">VEPE  Aprovado     </t>
  </si>
  <si>
    <t xml:space="preserve">TETO  - FAEC               </t>
  </si>
  <si>
    <t>Munic.do Estabel-PLENO</t>
  </si>
  <si>
    <t>GESTÃO</t>
  </si>
  <si>
    <t xml:space="preserve"> GPSM - MUNICÍPIO</t>
  </si>
  <si>
    <t>420540 Florianópolis-HC</t>
  </si>
  <si>
    <t>420540 Florianópolis-SES</t>
  </si>
  <si>
    <t xml:space="preserve">  </t>
  </si>
  <si>
    <t>TRS -VEPE APROVADO - SIA- PRODUÇÃO</t>
  </si>
  <si>
    <t>MS - TETO DE TRS</t>
  </si>
  <si>
    <t xml:space="preserve">TERAPIA RENAL SUBSTITUTIVA - SC </t>
  </si>
  <si>
    <t>Média</t>
  </si>
  <si>
    <t xml:space="preserve">MS - Pg  </t>
  </si>
  <si>
    <t>Munic.do Estabel - bruto</t>
  </si>
  <si>
    <t>Munic.UPS-PLENO-liquido</t>
  </si>
  <si>
    <t>Saldo anterior</t>
  </si>
  <si>
    <t>Jan</t>
  </si>
  <si>
    <t>Fev</t>
  </si>
  <si>
    <t>Mar</t>
  </si>
  <si>
    <t>Abr</t>
  </si>
  <si>
    <t>Mai</t>
  </si>
  <si>
    <t>Jun</t>
  </si>
  <si>
    <t>Nov</t>
  </si>
  <si>
    <t>Dez</t>
  </si>
  <si>
    <t>saldo/dez</t>
  </si>
  <si>
    <t>TOTAL  - Jan á dez/14</t>
  </si>
  <si>
    <t xml:space="preserve">TOTAL TETO     FAEC               </t>
  </si>
  <si>
    <t>ms pg</t>
  </si>
  <si>
    <t>teto</t>
  </si>
  <si>
    <t>vepe</t>
  </si>
  <si>
    <t>Vl.saldo/jul15</t>
  </si>
  <si>
    <t xml:space="preserve">Janeiro a Junho/15 </t>
  </si>
  <si>
    <t>TOTAL  - janeiro á  Junho/15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</si>
</sst>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39" fontId="5" fillId="2" borderId="1" xfId="0" applyNumberFormat="1" applyFont="1" applyFill="1" applyBorder="1" applyAlignment="1"/>
    <xf numFmtId="39" fontId="5" fillId="0" borderId="2" xfId="0" applyNumberFormat="1" applyFont="1" applyBorder="1" applyAlignment="1"/>
    <xf numFmtId="40" fontId="4" fillId="0" borderId="0" xfId="0" applyNumberFormat="1" applyFont="1" applyFill="1" applyBorder="1" applyAlignment="1">
      <alignment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9" fillId="2" borderId="17" xfId="0" applyFont="1" applyFill="1" applyBorder="1" applyAlignment="1">
      <alignment horizontal="center" vertical="top"/>
    </xf>
    <xf numFmtId="0" fontId="10" fillId="0" borderId="0" xfId="0" applyFont="1"/>
    <xf numFmtId="0" fontId="9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/>
    </xf>
    <xf numFmtId="40" fontId="9" fillId="3" borderId="4" xfId="0" applyNumberFormat="1" applyFont="1" applyFill="1" applyBorder="1" applyAlignment="1">
      <alignment vertical="top"/>
    </xf>
    <xf numFmtId="40" fontId="9" fillId="0" borderId="8" xfId="0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40" fontId="9" fillId="0" borderId="4" xfId="0" applyNumberFormat="1" applyFont="1" applyBorder="1" applyAlignment="1">
      <alignment vertical="top"/>
    </xf>
    <xf numFmtId="40" fontId="9" fillId="0" borderId="4" xfId="0" applyNumberFormat="1" applyFont="1" applyFill="1" applyBorder="1" applyAlignment="1">
      <alignment vertical="top"/>
    </xf>
    <xf numFmtId="40" fontId="9" fillId="0" borderId="2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4" fontId="7" fillId="0" borderId="2" xfId="0" applyNumberFormat="1" applyFont="1" applyBorder="1"/>
    <xf numFmtId="40" fontId="9" fillId="0" borderId="11" xfId="0" applyNumberFormat="1" applyFont="1" applyBorder="1" applyAlignment="1">
      <alignment vertical="top"/>
    </xf>
    <xf numFmtId="4" fontId="7" fillId="3" borderId="4" xfId="0" applyNumberFormat="1" applyFont="1" applyFill="1" applyBorder="1"/>
    <xf numFmtId="4" fontId="7" fillId="3" borderId="2" xfId="0" applyNumberFormat="1" applyFont="1" applyFill="1" applyBorder="1"/>
    <xf numFmtId="0" fontId="9" fillId="2" borderId="2" xfId="0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9" fillId="3" borderId="16" xfId="0" applyFont="1" applyFill="1" applyBorder="1" applyAlignment="1">
      <alignment horizontal="center" vertical="top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40" fontId="9" fillId="3" borderId="14" xfId="0" applyNumberFormat="1" applyFont="1" applyFill="1" applyBorder="1" applyAlignment="1">
      <alignment vertical="top"/>
    </xf>
    <xf numFmtId="0" fontId="9" fillId="0" borderId="31" xfId="0" applyFont="1" applyBorder="1" applyAlignment="1">
      <alignment vertical="top"/>
    </xf>
    <xf numFmtId="40" fontId="9" fillId="3" borderId="2" xfId="0" applyNumberFormat="1" applyFont="1" applyFill="1" applyBorder="1" applyAlignment="1">
      <alignment vertical="top"/>
    </xf>
    <xf numFmtId="0" fontId="9" fillId="3" borderId="27" xfId="0" applyFont="1" applyFill="1" applyBorder="1" applyAlignment="1">
      <alignment vertical="top"/>
    </xf>
    <xf numFmtId="0" fontId="9" fillId="3" borderId="31" xfId="0" applyFont="1" applyFill="1" applyBorder="1" applyAlignment="1">
      <alignment vertical="top"/>
    </xf>
    <xf numFmtId="0" fontId="9" fillId="3" borderId="28" xfId="0" applyFont="1" applyFill="1" applyBorder="1" applyAlignment="1">
      <alignment vertical="top"/>
    </xf>
    <xf numFmtId="4" fontId="8" fillId="0" borderId="4" xfId="0" applyNumberFormat="1" applyFont="1" applyBorder="1"/>
    <xf numFmtId="4" fontId="8" fillId="2" borderId="4" xfId="0" applyNumberFormat="1" applyFont="1" applyFill="1" applyBorder="1"/>
    <xf numFmtId="4" fontId="8" fillId="0" borderId="4" xfId="0" applyNumberFormat="1" applyFont="1" applyFill="1" applyBorder="1"/>
    <xf numFmtId="39" fontId="14" fillId="2" borderId="2" xfId="0" applyNumberFormat="1" applyFont="1" applyFill="1" applyBorder="1" applyAlignment="1"/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39" fontId="8" fillId="0" borderId="4" xfId="0" applyNumberFormat="1" applyFont="1" applyFill="1" applyBorder="1"/>
    <xf numFmtId="40" fontId="15" fillId="0" borderId="10" xfId="0" applyNumberFormat="1" applyFont="1" applyBorder="1" applyAlignment="1">
      <alignment vertical="top"/>
    </xf>
    <xf numFmtId="40" fontId="15" fillId="0" borderId="8" xfId="0" applyNumberFormat="1" applyFont="1" applyBorder="1" applyAlignment="1">
      <alignment vertical="top"/>
    </xf>
    <xf numFmtId="40" fontId="9" fillId="0" borderId="10" xfId="0" applyNumberFormat="1" applyFont="1" applyBorder="1" applyAlignment="1">
      <alignment vertical="top"/>
    </xf>
    <xf numFmtId="0" fontId="12" fillId="2" borderId="5" xfId="0" applyFont="1" applyFill="1" applyBorder="1" applyAlignment="1">
      <alignment vertical="top"/>
    </xf>
    <xf numFmtId="0" fontId="12" fillId="2" borderId="6" xfId="0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4" fontId="14" fillId="2" borderId="9" xfId="0" applyNumberFormat="1" applyFont="1" applyFill="1" applyBorder="1"/>
    <xf numFmtId="39" fontId="13" fillId="0" borderId="10" xfId="0" applyNumberFormat="1" applyFont="1" applyFill="1" applyBorder="1"/>
    <xf numFmtId="4" fontId="14" fillId="2" borderId="18" xfId="0" applyNumberFormat="1" applyFont="1" applyFill="1" applyBorder="1"/>
    <xf numFmtId="0" fontId="9" fillId="3" borderId="4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vertical="top"/>
    </xf>
    <xf numFmtId="0" fontId="9" fillId="3" borderId="5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4" fontId="7" fillId="3" borderId="39" xfId="0" applyNumberFormat="1" applyFont="1" applyFill="1" applyBorder="1"/>
    <xf numFmtId="4" fontId="7" fillId="3" borderId="27" xfId="0" applyNumberFormat="1" applyFont="1" applyFill="1" applyBorder="1"/>
    <xf numFmtId="4" fontId="7" fillId="3" borderId="33" xfId="0" applyNumberFormat="1" applyFont="1" applyFill="1" applyBorder="1"/>
    <xf numFmtId="4" fontId="7" fillId="3" borderId="34" xfId="0" applyNumberFormat="1" applyFont="1" applyFill="1" applyBorder="1"/>
    <xf numFmtId="4" fontId="7" fillId="3" borderId="26" xfId="0" applyNumberFormat="1" applyFont="1" applyFill="1" applyBorder="1"/>
    <xf numFmtId="40" fontId="9" fillId="3" borderId="1" xfId="0" applyNumberFormat="1" applyFont="1" applyFill="1" applyBorder="1" applyAlignment="1">
      <alignment vertical="top"/>
    </xf>
    <xf numFmtId="4" fontId="10" fillId="3" borderId="25" xfId="0" applyNumberFormat="1" applyFont="1" applyFill="1" applyBorder="1" applyAlignment="1">
      <alignment vertical="center"/>
    </xf>
    <xf numFmtId="4" fontId="10" fillId="3" borderId="38" xfId="0" applyNumberFormat="1" applyFont="1" applyFill="1" applyBorder="1" applyAlignment="1">
      <alignment vertical="center"/>
    </xf>
    <xf numFmtId="4" fontId="10" fillId="3" borderId="14" xfId="0" applyNumberFormat="1" applyFont="1" applyFill="1" applyBorder="1" applyAlignment="1">
      <alignment vertical="center"/>
    </xf>
    <xf numFmtId="4" fontId="10" fillId="3" borderId="36" xfId="0" applyNumberFormat="1" applyFont="1" applyFill="1" applyBorder="1" applyAlignment="1">
      <alignment vertical="center"/>
    </xf>
    <xf numFmtId="4" fontId="10" fillId="3" borderId="37" xfId="0" applyNumberFormat="1" applyFont="1" applyFill="1" applyBorder="1" applyAlignment="1">
      <alignment vertical="center"/>
    </xf>
    <xf numFmtId="4" fontId="10" fillId="3" borderId="15" xfId="0" applyNumberFormat="1" applyFont="1" applyFill="1" applyBorder="1" applyAlignment="1">
      <alignment vertical="center"/>
    </xf>
    <xf numFmtId="4" fontId="7" fillId="0" borderId="43" xfId="0" applyNumberFormat="1" applyFont="1" applyFill="1" applyBorder="1" applyAlignment="1">
      <alignment horizontal="right"/>
    </xf>
    <xf numFmtId="4" fontId="10" fillId="3" borderId="44" xfId="0" applyNumberFormat="1" applyFont="1" applyFill="1" applyBorder="1" applyAlignment="1"/>
    <xf numFmtId="4" fontId="10" fillId="3" borderId="45" xfId="0" applyNumberFormat="1" applyFont="1" applyFill="1" applyBorder="1" applyAlignment="1"/>
    <xf numFmtId="4" fontId="10" fillId="3" borderId="46" xfId="0" applyNumberFormat="1" applyFont="1" applyFill="1" applyBorder="1" applyAlignment="1"/>
    <xf numFmtId="4" fontId="10" fillId="3" borderId="47" xfId="0" applyNumberFormat="1" applyFont="1" applyFill="1" applyBorder="1" applyAlignment="1"/>
    <xf numFmtId="4" fontId="16" fillId="0" borderId="8" xfId="0" applyNumberFormat="1" applyFont="1" applyBorder="1" applyAlignment="1">
      <alignment horizontal="right" wrapText="1"/>
    </xf>
    <xf numFmtId="4" fontId="10" fillId="0" borderId="8" xfId="0" applyNumberFormat="1" applyFont="1" applyFill="1" applyBorder="1"/>
    <xf numFmtId="4" fontId="7" fillId="0" borderId="4" xfId="0" applyNumberFormat="1" applyFont="1" applyBorder="1" applyAlignment="1"/>
    <xf numFmtId="40" fontId="15" fillId="0" borderId="8" xfId="0" applyNumberFormat="1" applyFont="1" applyFill="1" applyBorder="1" applyAlignment="1">
      <alignment vertical="top"/>
    </xf>
    <xf numFmtId="4" fontId="10" fillId="0" borderId="21" xfId="0" applyNumberFormat="1" applyFont="1" applyFill="1" applyBorder="1"/>
    <xf numFmtId="4" fontId="10" fillId="0" borderId="16" xfId="0" applyNumberFormat="1" applyFont="1" applyFill="1" applyBorder="1"/>
    <xf numFmtId="4" fontId="10" fillId="0" borderId="8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/>
    <xf numFmtId="0" fontId="7" fillId="3" borderId="49" xfId="0" applyFont="1" applyFill="1" applyBorder="1" applyAlignment="1">
      <alignment horizontal="center"/>
    </xf>
    <xf numFmtId="4" fontId="10" fillId="2" borderId="50" xfId="0" applyNumberFormat="1" applyFont="1" applyFill="1" applyBorder="1" applyAlignment="1">
      <alignment horizontal="center" vertical="center"/>
    </xf>
    <xf numFmtId="4" fontId="10" fillId="2" borderId="44" xfId="0" applyNumberFormat="1" applyFont="1" applyFill="1" applyBorder="1" applyAlignment="1">
      <alignment horizontal="center" vertical="center"/>
    </xf>
    <xf numFmtId="4" fontId="10" fillId="2" borderId="46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top"/>
    </xf>
    <xf numFmtId="4" fontId="10" fillId="2" borderId="48" xfId="0" applyNumberFormat="1" applyFont="1" applyFill="1" applyBorder="1" applyAlignment="1">
      <alignment horizontal="center" vertical="center"/>
    </xf>
    <xf numFmtId="4" fontId="10" fillId="2" borderId="45" xfId="0" applyNumberFormat="1" applyFont="1" applyFill="1" applyBorder="1" applyAlignment="1">
      <alignment horizontal="center" vertical="center"/>
    </xf>
    <xf numFmtId="4" fontId="10" fillId="2" borderId="4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4" fontId="10" fillId="3" borderId="44" xfId="0" applyNumberFormat="1" applyFont="1" applyFill="1" applyBorder="1" applyAlignment="1">
      <alignment vertical="center"/>
    </xf>
    <xf numFmtId="4" fontId="10" fillId="3" borderId="46" xfId="0" applyNumberFormat="1" applyFont="1" applyFill="1" applyBorder="1" applyAlignment="1">
      <alignment vertical="center"/>
    </xf>
    <xf numFmtId="4" fontId="10" fillId="3" borderId="45" xfId="0" applyNumberFormat="1" applyFont="1" applyFill="1" applyBorder="1" applyAlignment="1">
      <alignment vertical="center"/>
    </xf>
    <xf numFmtId="4" fontId="10" fillId="3" borderId="47" xfId="0" applyNumberFormat="1" applyFont="1" applyFill="1" applyBorder="1" applyAlignment="1">
      <alignment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" fontId="14" fillId="2" borderId="15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vertical="top"/>
    </xf>
    <xf numFmtId="40" fontId="15" fillId="0" borderId="11" xfId="0" applyNumberFormat="1" applyFont="1" applyBorder="1" applyAlignment="1">
      <alignment vertical="top"/>
    </xf>
    <xf numFmtId="4" fontId="14" fillId="2" borderId="12" xfId="0" applyNumberFormat="1" applyFont="1" applyFill="1" applyBorder="1"/>
    <xf numFmtId="40" fontId="17" fillId="0" borderId="10" xfId="0" applyNumberFormat="1" applyFont="1" applyBorder="1" applyAlignment="1">
      <alignment vertical="top"/>
    </xf>
    <xf numFmtId="40" fontId="17" fillId="0" borderId="8" xfId="0" applyNumberFormat="1" applyFont="1" applyBorder="1" applyAlignment="1">
      <alignment vertical="top"/>
    </xf>
    <xf numFmtId="40" fontId="17" fillId="0" borderId="11" xfId="0" applyNumberFormat="1" applyFont="1" applyBorder="1" applyAlignment="1">
      <alignment vertical="top"/>
    </xf>
    <xf numFmtId="4" fontId="17" fillId="0" borderId="14" xfId="0" applyNumberFormat="1" applyFont="1" applyFill="1" applyBorder="1" applyAlignment="1">
      <alignment vertical="top"/>
    </xf>
    <xf numFmtId="40" fontId="17" fillId="0" borderId="8" xfId="0" applyNumberFormat="1" applyFont="1" applyBorder="1" applyAlignment="1">
      <alignment horizontal="right" vertical="top"/>
    </xf>
    <xf numFmtId="4" fontId="10" fillId="4" borderId="8" xfId="0" applyNumberFormat="1" applyFont="1" applyFill="1" applyBorder="1" applyAlignment="1">
      <alignment horizontal="right" vertical="center"/>
    </xf>
    <xf numFmtId="4" fontId="0" fillId="0" borderId="8" xfId="0" applyNumberFormat="1" applyBorder="1"/>
    <xf numFmtId="4" fontId="0" fillId="0" borderId="0" xfId="0" applyNumberFormat="1" applyBorder="1"/>
    <xf numFmtId="0" fontId="9" fillId="0" borderId="3" xfId="0" applyFont="1" applyFill="1" applyBorder="1" applyAlignment="1">
      <alignment vertical="top"/>
    </xf>
    <xf numFmtId="4" fontId="10" fillId="0" borderId="4" xfId="0" applyNumberFormat="1" applyFont="1" applyFill="1" applyBorder="1"/>
    <xf numFmtId="4" fontId="16" fillId="0" borderId="4" xfId="0" applyNumberFormat="1" applyFont="1" applyBorder="1" applyAlignment="1">
      <alignment horizontal="right" wrapText="1"/>
    </xf>
    <xf numFmtId="4" fontId="7" fillId="0" borderId="4" xfId="0" applyNumberFormat="1" applyFont="1" applyBorder="1"/>
    <xf numFmtId="4" fontId="7" fillId="0" borderId="14" xfId="0" applyNumberFormat="1" applyFont="1" applyBorder="1" applyAlignment="1"/>
    <xf numFmtId="0" fontId="9" fillId="0" borderId="13" xfId="0" applyFont="1" applyBorder="1" applyAlignment="1">
      <alignment vertical="top"/>
    </xf>
    <xf numFmtId="4" fontId="7" fillId="0" borderId="14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0" fontId="9" fillId="0" borderId="19" xfId="0" applyFont="1" applyBorder="1" applyAlignment="1">
      <alignment vertical="top"/>
    </xf>
    <xf numFmtId="4" fontId="16" fillId="0" borderId="21" xfId="0" applyNumberFormat="1" applyFont="1" applyBorder="1" applyAlignment="1">
      <alignment horizontal="right" wrapText="1"/>
    </xf>
    <xf numFmtId="4" fontId="7" fillId="0" borderId="41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 wrapText="1"/>
    </xf>
    <xf numFmtId="0" fontId="9" fillId="0" borderId="20" xfId="0" applyFont="1" applyBorder="1" applyAlignment="1">
      <alignment vertical="top"/>
    </xf>
    <xf numFmtId="4" fontId="16" fillId="0" borderId="16" xfId="0" applyNumberFormat="1" applyFont="1" applyBorder="1" applyAlignment="1">
      <alignment horizontal="right" wrapText="1"/>
    </xf>
    <xf numFmtId="4" fontId="7" fillId="0" borderId="51" xfId="0" applyNumberFormat="1" applyFont="1" applyFill="1" applyBorder="1" applyAlignment="1">
      <alignment horizontal="right"/>
    </xf>
    <xf numFmtId="0" fontId="0" fillId="0" borderId="0" xfId="0" applyBorder="1"/>
    <xf numFmtId="0" fontId="9" fillId="0" borderId="53" xfId="0" applyFont="1" applyBorder="1" applyAlignment="1">
      <alignment vertical="top"/>
    </xf>
    <xf numFmtId="0" fontId="9" fillId="3" borderId="25" xfId="0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7" fillId="0" borderId="34" xfId="0" applyNumberFormat="1" applyFont="1" applyFill="1" applyBorder="1"/>
    <xf numFmtId="4" fontId="7" fillId="0" borderId="26" xfId="0" applyNumberFormat="1" applyFont="1" applyFill="1" applyBorder="1"/>
    <xf numFmtId="4" fontId="18" fillId="0" borderId="16" xfId="0" applyNumberFormat="1" applyFont="1" applyBorder="1"/>
    <xf numFmtId="4" fontId="10" fillId="0" borderId="41" xfId="0" applyNumberFormat="1" applyFont="1" applyFill="1" applyBorder="1" applyAlignment="1">
      <alignment horizontal="right"/>
    </xf>
    <xf numFmtId="4" fontId="10" fillId="0" borderId="43" xfId="0" applyNumberFormat="1" applyFont="1" applyFill="1" applyBorder="1" applyAlignment="1">
      <alignment horizontal="right"/>
    </xf>
    <xf numFmtId="4" fontId="10" fillId="0" borderId="51" xfId="0" applyNumberFormat="1" applyFont="1" applyFill="1" applyBorder="1" applyAlignment="1">
      <alignment horizontal="right"/>
    </xf>
    <xf numFmtId="4" fontId="10" fillId="0" borderId="21" xfId="0" applyNumberFormat="1" applyFont="1" applyBorder="1"/>
    <xf numFmtId="4" fontId="10" fillId="0" borderId="16" xfId="0" applyNumberFormat="1" applyFont="1" applyBorder="1"/>
    <xf numFmtId="4" fontId="7" fillId="0" borderId="52" xfId="0" applyNumberFormat="1" applyFont="1" applyFill="1" applyBorder="1"/>
    <xf numFmtId="4" fontId="10" fillId="0" borderId="4" xfId="0" applyNumberFormat="1" applyFont="1" applyBorder="1"/>
    <xf numFmtId="40" fontId="17" fillId="0" borderId="4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3" borderId="40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4" fontId="7" fillId="0" borderId="32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18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activeCell="E4" sqref="E4"/>
    </sheetView>
  </sheetViews>
  <sheetFormatPr defaultRowHeight="13.2"/>
  <cols>
    <col min="1" max="1" width="25.5546875" customWidth="1"/>
    <col min="2" max="2" width="15.109375" customWidth="1"/>
    <col min="3" max="4" width="13.88671875" bestFit="1" customWidth="1"/>
    <col min="5" max="5" width="8.6640625" customWidth="1"/>
    <col min="6" max="6" width="11.5546875" customWidth="1"/>
    <col min="7" max="7" width="16" customWidth="1"/>
  </cols>
  <sheetData>
    <row r="2" spans="1:7" ht="21">
      <c r="A2" s="147" t="s">
        <v>2</v>
      </c>
      <c r="B2" s="147"/>
      <c r="C2" s="147"/>
      <c r="D2" s="147"/>
      <c r="E2" s="147"/>
      <c r="F2" s="147"/>
      <c r="G2" s="147"/>
    </row>
    <row r="3" spans="1:7" ht="15.6">
      <c r="A3" s="148" t="s">
        <v>65</v>
      </c>
      <c r="B3" s="148"/>
      <c r="C3" s="148"/>
      <c r="D3" s="148"/>
      <c r="E3" s="148"/>
      <c r="F3" s="148"/>
      <c r="G3" s="148"/>
    </row>
    <row r="5" spans="1:7" ht="16.2" thickBot="1">
      <c r="A5" s="1"/>
      <c r="B5" s="2"/>
      <c r="C5" s="2"/>
      <c r="D5" s="2"/>
      <c r="E5" s="2"/>
      <c r="F5" s="2"/>
      <c r="G5" s="2"/>
    </row>
    <row r="6" spans="1:7" ht="22.5" customHeight="1">
      <c r="A6" s="149" t="s">
        <v>38</v>
      </c>
      <c r="B6" s="151" t="s">
        <v>66</v>
      </c>
      <c r="C6" s="151"/>
      <c r="D6" s="151"/>
      <c r="E6" s="151"/>
      <c r="F6" s="151"/>
      <c r="G6" s="152"/>
    </row>
    <row r="7" spans="1:7" ht="46.2" customHeight="1" thickBot="1">
      <c r="A7" s="150"/>
      <c r="B7" s="41" t="s">
        <v>60</v>
      </c>
      <c r="C7" s="41" t="s">
        <v>46</v>
      </c>
      <c r="D7" s="41" t="s">
        <v>34</v>
      </c>
      <c r="E7" s="41" t="s">
        <v>49</v>
      </c>
      <c r="F7" s="41" t="s">
        <v>1</v>
      </c>
      <c r="G7" s="42" t="s">
        <v>0</v>
      </c>
    </row>
    <row r="8" spans="1:7" ht="13.8">
      <c r="A8" s="47" t="s">
        <v>4</v>
      </c>
      <c r="B8" s="57">
        <v>1289645.6399999999</v>
      </c>
      <c r="C8" s="133">
        <v>1288007.3299999998</v>
      </c>
      <c r="D8" s="101">
        <v>1336153.2200000002</v>
      </c>
      <c r="E8" s="44"/>
      <c r="F8" s="51">
        <f>((C8+E8)-D8)</f>
        <v>-48145.890000000363</v>
      </c>
      <c r="G8" s="52">
        <v>48145.89</v>
      </c>
    </row>
    <row r="9" spans="1:7" ht="13.8">
      <c r="A9" s="48" t="s">
        <v>5</v>
      </c>
      <c r="B9" s="58">
        <v>1931085.12</v>
      </c>
      <c r="C9" s="134">
        <v>1847118.3499999999</v>
      </c>
      <c r="D9" s="102">
        <v>1847118.3499999999</v>
      </c>
      <c r="E9" s="45"/>
      <c r="F9" s="51">
        <f t="shared" ref="F9:F20" si="0">((C9+E9)-D9)</f>
        <v>0</v>
      </c>
      <c r="G9" s="50">
        <v>0</v>
      </c>
    </row>
    <row r="10" spans="1:7" ht="13.8">
      <c r="A10" s="48" t="s">
        <v>6</v>
      </c>
      <c r="B10" s="58">
        <v>916755.96000000008</v>
      </c>
      <c r="C10" s="134">
        <v>911465.8600000001</v>
      </c>
      <c r="D10" s="102">
        <v>937564.23000000021</v>
      </c>
      <c r="E10" s="45"/>
      <c r="F10" s="51">
        <f t="shared" si="0"/>
        <v>-26098.370000000112</v>
      </c>
      <c r="G10" s="50">
        <v>26098.37</v>
      </c>
    </row>
    <row r="11" spans="1:7" ht="13.8">
      <c r="A11" s="48" t="s">
        <v>7</v>
      </c>
      <c r="B11" s="58">
        <v>2298014.1</v>
      </c>
      <c r="C11" s="134">
        <v>2218886.2600000007</v>
      </c>
      <c r="D11" s="102">
        <v>2236058.91</v>
      </c>
      <c r="E11" s="45"/>
      <c r="F11" s="51">
        <f t="shared" si="0"/>
        <v>-17172.649999999441</v>
      </c>
      <c r="G11" s="50">
        <v>17172.650000000001</v>
      </c>
    </row>
    <row r="12" spans="1:7" ht="13.8">
      <c r="A12" s="48" t="s">
        <v>8</v>
      </c>
      <c r="B12" s="58">
        <v>569261.52</v>
      </c>
      <c r="C12" s="134">
        <v>561371.81000000006</v>
      </c>
      <c r="D12" s="102">
        <v>577226.41999999993</v>
      </c>
      <c r="E12" s="45"/>
      <c r="F12" s="51">
        <f t="shared" si="0"/>
        <v>-15854.60999999987</v>
      </c>
      <c r="G12" s="50">
        <v>15854.61</v>
      </c>
    </row>
    <row r="13" spans="1:7" ht="13.8">
      <c r="A13" s="48" t="s">
        <v>9</v>
      </c>
      <c r="B13" s="58">
        <v>2350151.7599999998</v>
      </c>
      <c r="C13" s="134">
        <v>2261101.36</v>
      </c>
      <c r="D13" s="102">
        <v>2266243.17</v>
      </c>
      <c r="E13" s="45"/>
      <c r="F13" s="51">
        <f t="shared" si="0"/>
        <v>-5141.8100000000559</v>
      </c>
      <c r="G13" s="50">
        <v>5141.8100000000004</v>
      </c>
    </row>
    <row r="14" spans="1:7" ht="13.8">
      <c r="A14" s="48" t="s">
        <v>39</v>
      </c>
      <c r="B14" s="58">
        <v>1702886.1</v>
      </c>
      <c r="C14" s="134">
        <v>1702886.1</v>
      </c>
      <c r="D14" s="102">
        <v>1948474.6800000011</v>
      </c>
      <c r="E14" s="45"/>
      <c r="F14" s="51">
        <f t="shared" si="0"/>
        <v>-245588.58000000101</v>
      </c>
      <c r="G14" s="50">
        <v>245588.58</v>
      </c>
    </row>
    <row r="15" spans="1:7" ht="13.8">
      <c r="A15" s="48" t="s">
        <v>10</v>
      </c>
      <c r="B15" s="58">
        <v>1731124.0199999998</v>
      </c>
      <c r="C15" s="134">
        <v>1702854.4399999988</v>
      </c>
      <c r="D15" s="102">
        <v>1771990.64</v>
      </c>
      <c r="E15" s="45"/>
      <c r="F15" s="51">
        <f t="shared" si="0"/>
        <v>-69136.200000001118</v>
      </c>
      <c r="G15" s="50">
        <v>69136.2</v>
      </c>
    </row>
    <row r="16" spans="1:7" ht="13.8">
      <c r="A16" s="48" t="s">
        <v>11</v>
      </c>
      <c r="B16" s="58">
        <v>860671.8600000001</v>
      </c>
      <c r="C16" s="134">
        <v>860671.8600000001</v>
      </c>
      <c r="D16" s="102">
        <v>938066.29</v>
      </c>
      <c r="E16" s="45"/>
      <c r="F16" s="51">
        <f t="shared" si="0"/>
        <v>-77394.429999999935</v>
      </c>
      <c r="G16" s="50">
        <v>77394.429999999993</v>
      </c>
    </row>
    <row r="17" spans="1:7" ht="13.8">
      <c r="A17" s="48" t="s">
        <v>12</v>
      </c>
      <c r="B17" s="58">
        <v>4943948.0999999996</v>
      </c>
      <c r="C17" s="134">
        <v>4909323.63</v>
      </c>
      <c r="D17" s="102">
        <v>5215794.940000006</v>
      </c>
      <c r="E17" s="77"/>
      <c r="F17" s="51">
        <f t="shared" si="0"/>
        <v>-306471.31000000611</v>
      </c>
      <c r="G17" s="50">
        <v>306471.31</v>
      </c>
    </row>
    <row r="18" spans="1:7" ht="13.8">
      <c r="A18" s="48" t="s">
        <v>13</v>
      </c>
      <c r="B18" s="58">
        <v>1250123.8799999999</v>
      </c>
      <c r="C18" s="134">
        <v>1250123.8799999999</v>
      </c>
      <c r="D18" s="102">
        <v>1413244.08</v>
      </c>
      <c r="E18" s="45"/>
      <c r="F18" s="51">
        <f t="shared" si="0"/>
        <v>-163120.20000000019</v>
      </c>
      <c r="G18" s="50">
        <v>163120.20000000001</v>
      </c>
    </row>
    <row r="19" spans="1:7" ht="13.8">
      <c r="A19" s="48" t="s">
        <v>14</v>
      </c>
      <c r="B19" s="58">
        <v>1670935.44</v>
      </c>
      <c r="C19" s="134">
        <v>1560428.3299999998</v>
      </c>
      <c r="D19" s="102">
        <v>1560428.33</v>
      </c>
      <c r="E19" s="105">
        <v>6933.4</v>
      </c>
      <c r="F19" s="51">
        <f t="shared" si="0"/>
        <v>6933.399999999674</v>
      </c>
      <c r="G19" s="50">
        <v>0</v>
      </c>
    </row>
    <row r="20" spans="1:7" ht="14.4" thickBot="1">
      <c r="A20" s="98" t="s">
        <v>15</v>
      </c>
      <c r="B20" s="59">
        <v>1244504.7</v>
      </c>
      <c r="C20" s="135">
        <v>1134486.4799999997</v>
      </c>
      <c r="D20" s="103">
        <v>1134486.48</v>
      </c>
      <c r="E20" s="99"/>
      <c r="F20" s="51">
        <f t="shared" si="0"/>
        <v>-2.3283064365386963E-10</v>
      </c>
      <c r="G20" s="100">
        <v>0</v>
      </c>
    </row>
    <row r="21" spans="1:7" ht="14.4" thickBot="1">
      <c r="A21" s="49" t="s">
        <v>3</v>
      </c>
      <c r="B21" s="38">
        <f t="shared" ref="B21:G21" si="1">SUM(B8:B20)</f>
        <v>22759108.199999999</v>
      </c>
      <c r="C21" s="39">
        <f t="shared" si="1"/>
        <v>22208725.689999998</v>
      </c>
      <c r="D21" s="37">
        <f t="shared" si="1"/>
        <v>23182849.740000006</v>
      </c>
      <c r="E21" s="37">
        <f t="shared" si="1"/>
        <v>6933.4</v>
      </c>
      <c r="F21" s="43">
        <f t="shared" si="1"/>
        <v>-967190.65000000875</v>
      </c>
      <c r="G21" s="40">
        <f t="shared" si="1"/>
        <v>974124.05</v>
      </c>
    </row>
    <row r="22" spans="1:7" ht="15.6" thickBot="1">
      <c r="A22" s="27"/>
      <c r="B22" s="6"/>
    </row>
    <row r="23" spans="1:7" ht="18" thickBot="1">
      <c r="D23" s="141" t="s">
        <v>16</v>
      </c>
      <c r="E23" s="142"/>
      <c r="F23" s="143"/>
      <c r="G23" s="5">
        <f>G21</f>
        <v>974124.05</v>
      </c>
    </row>
    <row r="24" spans="1:7">
      <c r="B24" t="s">
        <v>41</v>
      </c>
    </row>
    <row r="25" spans="1:7" ht="11.25" customHeight="1" thickBot="1">
      <c r="A25" s="7"/>
      <c r="B25" s="7"/>
      <c r="C25" s="7"/>
      <c r="D25" s="7"/>
      <c r="E25" s="7"/>
      <c r="F25" s="7"/>
      <c r="G25" s="7"/>
    </row>
    <row r="26" spans="1:7" ht="13.8">
      <c r="A26" s="149" t="s">
        <v>37</v>
      </c>
      <c r="B26" s="151" t="s">
        <v>59</v>
      </c>
      <c r="C26" s="151"/>
      <c r="D26" s="151"/>
      <c r="E26" s="151"/>
      <c r="F26" s="151"/>
      <c r="G26" s="152"/>
    </row>
    <row r="27" spans="1:7" ht="28.2" thickBot="1">
      <c r="A27" s="150"/>
      <c r="B27" s="41" t="s">
        <v>35</v>
      </c>
      <c r="C27" s="41" t="s">
        <v>33</v>
      </c>
      <c r="D27" s="41" t="s">
        <v>34</v>
      </c>
      <c r="E27" s="41" t="s">
        <v>49</v>
      </c>
      <c r="F27" s="41" t="s">
        <v>1</v>
      </c>
      <c r="G27" s="42" t="s">
        <v>0</v>
      </c>
    </row>
    <row r="28" spans="1:7" ht="14.4" thickBot="1">
      <c r="A28" s="95" t="s">
        <v>20</v>
      </c>
      <c r="B28" s="33">
        <v>10404083.640000001</v>
      </c>
      <c r="C28" s="139">
        <v>10404083.639999999</v>
      </c>
      <c r="D28" s="140">
        <v>10806609.1</v>
      </c>
      <c r="E28" s="104"/>
      <c r="F28" s="96">
        <f>((C28+E28)-D28)</f>
        <v>-402525.46000000089</v>
      </c>
      <c r="G28" s="97">
        <v>402525.46</v>
      </c>
    </row>
    <row r="29" spans="1:7" ht="21.6" thickBot="1">
      <c r="A29" s="7"/>
      <c r="B29" s="7"/>
      <c r="C29" s="8"/>
      <c r="D29" s="7"/>
      <c r="E29" s="7"/>
      <c r="F29" s="7"/>
      <c r="G29" s="7"/>
    </row>
    <row r="30" spans="1:7" ht="18" thickBot="1">
      <c r="D30" s="141" t="s">
        <v>17</v>
      </c>
      <c r="E30" s="142"/>
      <c r="F30" s="143"/>
      <c r="G30" s="5">
        <f>G28</f>
        <v>402525.46</v>
      </c>
    </row>
    <row r="31" spans="1:7" ht="18" thickBot="1">
      <c r="F31" s="3"/>
      <c r="G31" s="3"/>
    </row>
    <row r="32" spans="1:7" ht="18" thickBot="1">
      <c r="C32" s="144" t="s">
        <v>18</v>
      </c>
      <c r="D32" s="145"/>
      <c r="E32" s="145"/>
      <c r="F32" s="146"/>
      <c r="G32" s="4">
        <f>G23+G30</f>
        <v>1376649.51</v>
      </c>
    </row>
  </sheetData>
  <mergeCells count="9">
    <mergeCell ref="D30:F30"/>
    <mergeCell ref="C32:F32"/>
    <mergeCell ref="A2:G2"/>
    <mergeCell ref="A3:G3"/>
    <mergeCell ref="A6:A7"/>
    <mergeCell ref="B6:G6"/>
    <mergeCell ref="D23:F23"/>
    <mergeCell ref="A26:A27"/>
    <mergeCell ref="B26:G26"/>
  </mergeCells>
  <printOptions horizontalCentered="1"/>
  <pageMargins left="0.19685039370078741" right="0.19685039370078741" top="1.3779527559055118" bottom="0.39370078740157483" header="0.51181102362204722" footer="0.51181102362204722"/>
  <pageSetup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94"/>
  <sheetViews>
    <sheetView tabSelected="1" showWhiteSpace="0" workbookViewId="0">
      <selection activeCell="B2" sqref="B2"/>
    </sheetView>
  </sheetViews>
  <sheetFormatPr defaultRowHeight="13.2"/>
  <cols>
    <col min="1" max="1" width="25.88671875" bestFit="1" customWidth="1"/>
    <col min="2" max="2" width="10.77734375" bestFit="1" customWidth="1"/>
    <col min="3" max="4" width="11.6640625" bestFit="1" customWidth="1"/>
    <col min="5" max="5" width="12.109375" bestFit="1" customWidth="1"/>
    <col min="6" max="6" width="11.6640625" bestFit="1" customWidth="1"/>
    <col min="7" max="8" width="11.6640625" customWidth="1"/>
    <col min="9" max="9" width="13.109375" bestFit="1" customWidth="1"/>
    <col min="10" max="11" width="12.6640625" customWidth="1"/>
    <col min="12" max="16" width="10.109375" hidden="1" customWidth="1"/>
  </cols>
  <sheetData>
    <row r="1" spans="1:11" ht="18" customHeight="1">
      <c r="A1" s="177" t="s">
        <v>44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8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8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6.75" customHeight="1" thickBot="1"/>
    <row r="5" spans="1:11" ht="16.5" customHeight="1" thickBot="1">
      <c r="A5" s="178" t="s">
        <v>43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8.25" customHeight="1" thickBot="1"/>
    <row r="7" spans="1:11" ht="15.75" customHeight="1">
      <c r="A7" s="165" t="s">
        <v>36</v>
      </c>
      <c r="B7" s="156">
        <v>2015</v>
      </c>
      <c r="C7" s="157"/>
      <c r="D7" s="157"/>
      <c r="E7" s="157"/>
      <c r="F7" s="157"/>
      <c r="G7" s="157"/>
      <c r="H7" s="157"/>
      <c r="I7" s="157"/>
      <c r="J7" s="157"/>
      <c r="K7" s="158"/>
    </row>
    <row r="8" spans="1:11" ht="13.8" thickBot="1">
      <c r="A8" s="166"/>
      <c r="B8" s="28"/>
      <c r="C8" s="28" t="s">
        <v>50</v>
      </c>
      <c r="D8" s="28" t="s">
        <v>51</v>
      </c>
      <c r="E8" s="28" t="s">
        <v>52</v>
      </c>
      <c r="F8" s="28" t="s">
        <v>53</v>
      </c>
      <c r="G8" s="28" t="s">
        <v>54</v>
      </c>
      <c r="H8" s="28" t="s">
        <v>55</v>
      </c>
      <c r="I8" s="28"/>
      <c r="J8" s="21" t="s">
        <v>3</v>
      </c>
      <c r="K8" s="9" t="s">
        <v>45</v>
      </c>
    </row>
    <row r="9" spans="1:11">
      <c r="A9" s="55" t="s">
        <v>4</v>
      </c>
      <c r="B9" s="63"/>
      <c r="C9" s="80">
        <v>214940.93999999997</v>
      </c>
      <c r="D9" s="80">
        <v>214940.93999999997</v>
      </c>
      <c r="E9" s="80">
        <v>214940.93999999997</v>
      </c>
      <c r="F9" s="80">
        <v>214940.94</v>
      </c>
      <c r="G9" s="80">
        <v>214940.94</v>
      </c>
      <c r="H9" s="80">
        <v>214940.94</v>
      </c>
      <c r="I9" s="66"/>
      <c r="J9" s="57">
        <f t="shared" ref="J9:J21" si="0">SUM(C9:I9)</f>
        <v>1289645.6399999999</v>
      </c>
      <c r="K9" s="60">
        <f>J9/6</f>
        <v>214940.93999999997</v>
      </c>
    </row>
    <row r="10" spans="1:11">
      <c r="A10" s="54" t="s">
        <v>5</v>
      </c>
      <c r="B10" s="64"/>
      <c r="C10" s="80">
        <v>321847.52</v>
      </c>
      <c r="D10" s="80">
        <v>321847.52</v>
      </c>
      <c r="E10" s="80">
        <v>321847.52</v>
      </c>
      <c r="F10" s="80">
        <v>321847.52</v>
      </c>
      <c r="G10" s="80">
        <v>321847.52</v>
      </c>
      <c r="H10" s="80">
        <v>321847.52</v>
      </c>
      <c r="I10" s="67"/>
      <c r="J10" s="58">
        <f t="shared" si="0"/>
        <v>1931085.12</v>
      </c>
      <c r="K10" s="61">
        <f>J10/6</f>
        <v>321847.52</v>
      </c>
    </row>
    <row r="11" spans="1:11">
      <c r="A11" s="54" t="s">
        <v>6</v>
      </c>
      <c r="B11" s="64"/>
      <c r="C11" s="80">
        <v>152792.66</v>
      </c>
      <c r="D11" s="80">
        <v>152792.66</v>
      </c>
      <c r="E11" s="80">
        <v>152792.66</v>
      </c>
      <c r="F11" s="80">
        <v>152792.66</v>
      </c>
      <c r="G11" s="80">
        <v>152792.66</v>
      </c>
      <c r="H11" s="80">
        <v>152792.66</v>
      </c>
      <c r="I11" s="67"/>
      <c r="J11" s="58">
        <f t="shared" si="0"/>
        <v>916755.96000000008</v>
      </c>
      <c r="K11" s="61">
        <f t="shared" ref="K11:K20" si="1">J11/6</f>
        <v>152792.66</v>
      </c>
    </row>
    <row r="12" spans="1:11">
      <c r="A12" s="54" t="s">
        <v>7</v>
      </c>
      <c r="B12" s="64"/>
      <c r="C12" s="80">
        <v>383002.35000000003</v>
      </c>
      <c r="D12" s="80">
        <v>383002.35000000003</v>
      </c>
      <c r="E12" s="80">
        <v>383002.35000000003</v>
      </c>
      <c r="F12" s="80">
        <v>383002.35</v>
      </c>
      <c r="G12" s="80">
        <v>383002.35</v>
      </c>
      <c r="H12" s="80">
        <v>383002.35</v>
      </c>
      <c r="I12" s="67"/>
      <c r="J12" s="58">
        <f t="shared" si="0"/>
        <v>2298014.1</v>
      </c>
      <c r="K12" s="61">
        <f t="shared" si="1"/>
        <v>383002.35000000003</v>
      </c>
    </row>
    <row r="13" spans="1:11">
      <c r="A13" s="54" t="s">
        <v>8</v>
      </c>
      <c r="B13" s="64"/>
      <c r="C13" s="80">
        <v>94876.92</v>
      </c>
      <c r="D13" s="80">
        <v>94876.92</v>
      </c>
      <c r="E13" s="80">
        <v>94876.92</v>
      </c>
      <c r="F13" s="80">
        <v>94876.92</v>
      </c>
      <c r="G13" s="80">
        <v>94876.92</v>
      </c>
      <c r="H13" s="80">
        <v>94876.92</v>
      </c>
      <c r="I13" s="67"/>
      <c r="J13" s="58">
        <f t="shared" si="0"/>
        <v>569261.52</v>
      </c>
      <c r="K13" s="61">
        <f t="shared" si="1"/>
        <v>94876.92</v>
      </c>
    </row>
    <row r="14" spans="1:11">
      <c r="A14" s="54" t="s">
        <v>9</v>
      </c>
      <c r="B14" s="64"/>
      <c r="C14" s="80">
        <v>391691.95999999996</v>
      </c>
      <c r="D14" s="80">
        <v>391691.95999999996</v>
      </c>
      <c r="E14" s="80">
        <v>391691.95999999996</v>
      </c>
      <c r="F14" s="80">
        <v>391691.96</v>
      </c>
      <c r="G14" s="80">
        <v>391691.96</v>
      </c>
      <c r="H14" s="80">
        <v>391691.96</v>
      </c>
      <c r="I14" s="67"/>
      <c r="J14" s="58">
        <f t="shared" si="0"/>
        <v>2350151.7599999998</v>
      </c>
      <c r="K14" s="61">
        <f t="shared" si="1"/>
        <v>391691.95999999996</v>
      </c>
    </row>
    <row r="15" spans="1:11">
      <c r="A15" s="54" t="s">
        <v>39</v>
      </c>
      <c r="B15" s="64"/>
      <c r="C15" s="80">
        <v>283814.35000000003</v>
      </c>
      <c r="D15" s="80">
        <v>283814.35000000003</v>
      </c>
      <c r="E15" s="80">
        <v>283814.35000000003</v>
      </c>
      <c r="F15" s="80">
        <v>283814.34999999998</v>
      </c>
      <c r="G15" s="80">
        <v>283814.34999999998</v>
      </c>
      <c r="H15" s="80">
        <v>283814.34999999998</v>
      </c>
      <c r="I15" s="67"/>
      <c r="J15" s="58">
        <f t="shared" si="0"/>
        <v>1702886.1</v>
      </c>
      <c r="K15" s="61">
        <f t="shared" si="1"/>
        <v>283814.35000000003</v>
      </c>
    </row>
    <row r="16" spans="1:11">
      <c r="A16" s="54" t="s">
        <v>10</v>
      </c>
      <c r="B16" s="64"/>
      <c r="C16" s="80">
        <v>288520.67</v>
      </c>
      <c r="D16" s="80">
        <v>288520.67</v>
      </c>
      <c r="E16" s="80">
        <v>288520.67</v>
      </c>
      <c r="F16" s="80">
        <v>288520.67</v>
      </c>
      <c r="G16" s="80">
        <v>288520.67</v>
      </c>
      <c r="H16" s="80">
        <v>288520.67</v>
      </c>
      <c r="I16" s="67"/>
      <c r="J16" s="58">
        <f t="shared" si="0"/>
        <v>1731124.0199999998</v>
      </c>
      <c r="K16" s="61">
        <f t="shared" si="1"/>
        <v>288520.67</v>
      </c>
    </row>
    <row r="17" spans="1:11">
      <c r="A17" s="54" t="s">
        <v>11</v>
      </c>
      <c r="B17" s="64"/>
      <c r="C17" s="80">
        <v>143445.31</v>
      </c>
      <c r="D17" s="80">
        <v>143445.31</v>
      </c>
      <c r="E17" s="80">
        <v>143445.31</v>
      </c>
      <c r="F17" s="80">
        <v>143445.31</v>
      </c>
      <c r="G17" s="80">
        <v>143445.31</v>
      </c>
      <c r="H17" s="80">
        <v>143445.31</v>
      </c>
      <c r="I17" s="67"/>
      <c r="J17" s="58">
        <f t="shared" si="0"/>
        <v>860671.8600000001</v>
      </c>
      <c r="K17" s="61">
        <f t="shared" si="1"/>
        <v>143445.31000000003</v>
      </c>
    </row>
    <row r="18" spans="1:11">
      <c r="A18" s="54" t="s">
        <v>12</v>
      </c>
      <c r="B18" s="64"/>
      <c r="C18" s="80">
        <v>823991.35</v>
      </c>
      <c r="D18" s="80">
        <v>823991.35</v>
      </c>
      <c r="E18" s="80">
        <v>823991.35</v>
      </c>
      <c r="F18" s="80">
        <v>823991.35</v>
      </c>
      <c r="G18" s="80">
        <v>823991.35</v>
      </c>
      <c r="H18" s="80">
        <v>823991.35</v>
      </c>
      <c r="I18" s="67"/>
      <c r="J18" s="58">
        <f t="shared" si="0"/>
        <v>4943948.0999999996</v>
      </c>
      <c r="K18" s="61">
        <f t="shared" si="1"/>
        <v>823991.35</v>
      </c>
    </row>
    <row r="19" spans="1:11">
      <c r="A19" s="54" t="s">
        <v>13</v>
      </c>
      <c r="B19" s="64"/>
      <c r="C19" s="80">
        <v>208353.97999999998</v>
      </c>
      <c r="D19" s="80">
        <v>208353.97999999998</v>
      </c>
      <c r="E19" s="80">
        <v>208353.97999999998</v>
      </c>
      <c r="F19" s="80">
        <v>208353.98</v>
      </c>
      <c r="G19" s="80">
        <v>208353.98</v>
      </c>
      <c r="H19" s="80">
        <v>208353.98</v>
      </c>
      <c r="I19" s="67"/>
      <c r="J19" s="58">
        <f t="shared" si="0"/>
        <v>1250123.8799999999</v>
      </c>
      <c r="K19" s="61">
        <f t="shared" si="1"/>
        <v>208353.97999999998</v>
      </c>
    </row>
    <row r="20" spans="1:11">
      <c r="A20" s="54" t="s">
        <v>14</v>
      </c>
      <c r="B20" s="64"/>
      <c r="C20" s="80">
        <v>278489.24</v>
      </c>
      <c r="D20" s="80">
        <v>278489.24</v>
      </c>
      <c r="E20" s="80">
        <v>278489.24</v>
      </c>
      <c r="F20" s="80">
        <v>278489.24</v>
      </c>
      <c r="G20" s="80">
        <v>278489.24</v>
      </c>
      <c r="H20" s="80">
        <v>278489.24</v>
      </c>
      <c r="I20" s="67"/>
      <c r="J20" s="58">
        <f t="shared" si="0"/>
        <v>1670935.44</v>
      </c>
      <c r="K20" s="61">
        <f t="shared" si="1"/>
        <v>278489.24</v>
      </c>
    </row>
    <row r="21" spans="1:11" ht="13.8" thickBot="1">
      <c r="A21" s="56" t="s">
        <v>15</v>
      </c>
      <c r="B21" s="65"/>
      <c r="C21" s="80">
        <v>207417.44999999998</v>
      </c>
      <c r="D21" s="80">
        <v>207417.44999999998</v>
      </c>
      <c r="E21" s="80">
        <v>207417.44999999998</v>
      </c>
      <c r="F21" s="80">
        <v>207417.45</v>
      </c>
      <c r="G21" s="80">
        <v>207417.45</v>
      </c>
      <c r="H21" s="80">
        <v>207417.45</v>
      </c>
      <c r="I21" s="68"/>
      <c r="J21" s="59">
        <f t="shared" si="0"/>
        <v>1244504.7</v>
      </c>
      <c r="K21" s="61">
        <f>J21/6</f>
        <v>207417.44999999998</v>
      </c>
    </row>
    <row r="22" spans="1:11" ht="13.8" thickBot="1">
      <c r="A22" s="11" t="s">
        <v>3</v>
      </c>
      <c r="B22" s="24"/>
      <c r="C22" s="24">
        <f t="shared" ref="C22:E22" si="2">SUM(C9:C21)</f>
        <v>3793184.7</v>
      </c>
      <c r="D22" s="24">
        <f t="shared" si="2"/>
        <v>3793184.7</v>
      </c>
      <c r="E22" s="24">
        <f t="shared" si="2"/>
        <v>3793184.7</v>
      </c>
      <c r="F22" s="24">
        <f t="shared" ref="F22:G22" si="3">SUM(F9:F21)</f>
        <v>3793184.7</v>
      </c>
      <c r="G22" s="24">
        <f t="shared" si="3"/>
        <v>3793184.7</v>
      </c>
      <c r="H22" s="24">
        <f t="shared" ref="H22" si="4">SUM(H9:H21)</f>
        <v>3793184.7</v>
      </c>
      <c r="I22" s="24"/>
      <c r="J22" s="24">
        <f>SUM(J9:J21)</f>
        <v>22759108.199999999</v>
      </c>
      <c r="K22" s="25">
        <f>SUM(K9:K21)</f>
        <v>3793184.7</v>
      </c>
    </row>
    <row r="23" spans="1:11" ht="13.8" thickBo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3.8" thickBot="1">
      <c r="A24" s="11" t="s">
        <v>31</v>
      </c>
      <c r="B24" s="82"/>
      <c r="C24" s="90" t="s">
        <v>50</v>
      </c>
      <c r="D24" s="90" t="s">
        <v>51</v>
      </c>
      <c r="E24" s="90" t="s">
        <v>52</v>
      </c>
      <c r="F24" s="90" t="s">
        <v>53</v>
      </c>
      <c r="G24" s="90" t="s">
        <v>54</v>
      </c>
      <c r="H24" s="90" t="s">
        <v>55</v>
      </c>
      <c r="I24" s="86"/>
      <c r="J24" s="20" t="s">
        <v>3</v>
      </c>
      <c r="K24" s="26" t="s">
        <v>45</v>
      </c>
    </row>
    <row r="25" spans="1:11">
      <c r="A25" s="35" t="s">
        <v>21</v>
      </c>
      <c r="B25" s="83"/>
      <c r="C25" s="181">
        <v>1734013.9400000002</v>
      </c>
      <c r="D25" s="181">
        <v>1734013.9400000002</v>
      </c>
      <c r="E25" s="181">
        <v>1734013.9400000002</v>
      </c>
      <c r="F25" s="181">
        <v>1734013.9400000002</v>
      </c>
      <c r="G25" s="181">
        <v>1734013.9400000002</v>
      </c>
      <c r="H25" s="181">
        <v>1734013.9400000002</v>
      </c>
      <c r="I25" s="87"/>
      <c r="J25" s="168">
        <f>SUM(C25:I25)</f>
        <v>10404083.640000001</v>
      </c>
      <c r="K25" s="171">
        <f>J25/6</f>
        <v>1734013.9400000002</v>
      </c>
    </row>
    <row r="26" spans="1:11">
      <c r="A26" s="34" t="s">
        <v>22</v>
      </c>
      <c r="B26" s="84"/>
      <c r="C26" s="181"/>
      <c r="D26" s="181"/>
      <c r="E26" s="181"/>
      <c r="F26" s="181"/>
      <c r="G26" s="181"/>
      <c r="H26" s="181"/>
      <c r="I26" s="88"/>
      <c r="J26" s="169"/>
      <c r="K26" s="172"/>
    </row>
    <row r="27" spans="1:11">
      <c r="A27" s="34" t="s">
        <v>40</v>
      </c>
      <c r="B27" s="84"/>
      <c r="C27" s="181"/>
      <c r="D27" s="181"/>
      <c r="E27" s="181"/>
      <c r="F27" s="181"/>
      <c r="G27" s="181"/>
      <c r="H27" s="181"/>
      <c r="I27" s="88"/>
      <c r="J27" s="169"/>
      <c r="K27" s="172"/>
    </row>
    <row r="28" spans="1:11">
      <c r="A28" s="34" t="s">
        <v>23</v>
      </c>
      <c r="B28" s="84"/>
      <c r="C28" s="181"/>
      <c r="D28" s="181"/>
      <c r="E28" s="181"/>
      <c r="F28" s="181"/>
      <c r="G28" s="181"/>
      <c r="H28" s="181"/>
      <c r="I28" s="88"/>
      <c r="J28" s="169"/>
      <c r="K28" s="172"/>
    </row>
    <row r="29" spans="1:11">
      <c r="A29" s="34" t="s">
        <v>24</v>
      </c>
      <c r="B29" s="84"/>
      <c r="C29" s="181"/>
      <c r="D29" s="181"/>
      <c r="E29" s="181"/>
      <c r="F29" s="181"/>
      <c r="G29" s="181"/>
      <c r="H29" s="181"/>
      <c r="I29" s="88"/>
      <c r="J29" s="169"/>
      <c r="K29" s="172"/>
    </row>
    <row r="30" spans="1:11">
      <c r="A30" s="34" t="s">
        <v>25</v>
      </c>
      <c r="B30" s="84"/>
      <c r="C30" s="181"/>
      <c r="D30" s="181"/>
      <c r="E30" s="181"/>
      <c r="F30" s="181"/>
      <c r="G30" s="181"/>
      <c r="H30" s="181"/>
      <c r="I30" s="88"/>
      <c r="J30" s="169"/>
      <c r="K30" s="172"/>
    </row>
    <row r="31" spans="1:11">
      <c r="A31" s="34" t="s">
        <v>26</v>
      </c>
      <c r="B31" s="84"/>
      <c r="C31" s="181"/>
      <c r="D31" s="181"/>
      <c r="E31" s="181"/>
      <c r="F31" s="181"/>
      <c r="G31" s="181"/>
      <c r="H31" s="181"/>
      <c r="I31" s="88"/>
      <c r="J31" s="169"/>
      <c r="K31" s="172"/>
    </row>
    <row r="32" spans="1:11">
      <c r="A32" s="34" t="s">
        <v>27</v>
      </c>
      <c r="B32" s="84"/>
      <c r="C32" s="181"/>
      <c r="D32" s="181"/>
      <c r="E32" s="181"/>
      <c r="F32" s="181"/>
      <c r="G32" s="181"/>
      <c r="H32" s="181"/>
      <c r="I32" s="88"/>
      <c r="J32" s="169"/>
      <c r="K32" s="172"/>
    </row>
    <row r="33" spans="1:16">
      <c r="A33" s="34" t="s">
        <v>28</v>
      </c>
      <c r="B33" s="84"/>
      <c r="C33" s="181"/>
      <c r="D33" s="181"/>
      <c r="E33" s="181"/>
      <c r="F33" s="181"/>
      <c r="G33" s="181"/>
      <c r="H33" s="181"/>
      <c r="I33" s="88"/>
      <c r="J33" s="169"/>
      <c r="K33" s="172"/>
    </row>
    <row r="34" spans="1:16">
      <c r="A34" s="34" t="s">
        <v>29</v>
      </c>
      <c r="B34" s="84"/>
      <c r="C34" s="181"/>
      <c r="D34" s="181"/>
      <c r="E34" s="181"/>
      <c r="F34" s="181"/>
      <c r="G34" s="181"/>
      <c r="H34" s="181"/>
      <c r="I34" s="88"/>
      <c r="J34" s="169"/>
      <c r="K34" s="172"/>
    </row>
    <row r="35" spans="1:16" ht="13.8" thickBot="1">
      <c r="A35" s="36" t="s">
        <v>30</v>
      </c>
      <c r="B35" s="85"/>
      <c r="C35" s="181"/>
      <c r="D35" s="181"/>
      <c r="E35" s="181"/>
      <c r="F35" s="181"/>
      <c r="G35" s="181"/>
      <c r="H35" s="181"/>
      <c r="I35" s="89"/>
      <c r="J35" s="170"/>
      <c r="K35" s="173"/>
    </row>
    <row r="36" spans="1:16" ht="13.8" thickBot="1">
      <c r="A36" s="11" t="s">
        <v>3</v>
      </c>
      <c r="B36" s="13"/>
      <c r="C36" s="31">
        <f t="shared" ref="C36:F36" si="5">SUM(C25)</f>
        <v>1734013.9400000002</v>
      </c>
      <c r="D36" s="31">
        <f t="shared" si="5"/>
        <v>1734013.9400000002</v>
      </c>
      <c r="E36" s="31">
        <f t="shared" si="5"/>
        <v>1734013.9400000002</v>
      </c>
      <c r="F36" s="31">
        <f t="shared" si="5"/>
        <v>1734013.9400000002</v>
      </c>
      <c r="G36" s="31">
        <f t="shared" ref="G36:H36" si="6">SUM(G25)</f>
        <v>1734013.9400000002</v>
      </c>
      <c r="H36" s="31">
        <f t="shared" si="6"/>
        <v>1734013.9400000002</v>
      </c>
      <c r="I36" s="13"/>
      <c r="J36" s="33">
        <f>SUM(J25)</f>
        <v>10404083.640000001</v>
      </c>
      <c r="K36" s="62">
        <f>SUM(K25)</f>
        <v>1734013.9400000002</v>
      </c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6" ht="13.8" thickBo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6" ht="18.75" customHeight="1" thickBot="1">
      <c r="A39" s="174" t="s">
        <v>42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6" ht="11.25" customHeight="1" thickBo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6" ht="11.25" customHeight="1">
      <c r="A41" s="165" t="s">
        <v>36</v>
      </c>
      <c r="B41" s="156">
        <v>2015</v>
      </c>
      <c r="C41" s="157"/>
      <c r="D41" s="157"/>
      <c r="E41" s="157"/>
      <c r="F41" s="157"/>
      <c r="G41" s="157"/>
      <c r="H41" s="157"/>
      <c r="I41" s="157"/>
      <c r="J41" s="157"/>
      <c r="K41" s="158"/>
    </row>
    <row r="42" spans="1:16" ht="13.8" thickBot="1">
      <c r="A42" s="166"/>
      <c r="B42" s="28"/>
      <c r="C42" s="28" t="s">
        <v>50</v>
      </c>
      <c r="D42" s="28" t="s">
        <v>51</v>
      </c>
      <c r="E42" s="28" t="s">
        <v>52</v>
      </c>
      <c r="F42" s="28" t="s">
        <v>53</v>
      </c>
      <c r="G42" s="28" t="s">
        <v>54</v>
      </c>
      <c r="H42" s="28" t="s">
        <v>55</v>
      </c>
      <c r="I42" s="28"/>
      <c r="J42" s="21" t="s">
        <v>3</v>
      </c>
      <c r="K42" s="9" t="s">
        <v>45</v>
      </c>
      <c r="M42" s="108"/>
      <c r="N42" s="108"/>
      <c r="O42" s="108"/>
      <c r="P42" s="108"/>
    </row>
    <row r="43" spans="1:16">
      <c r="A43" s="32" t="s">
        <v>4</v>
      </c>
      <c r="B43" s="70"/>
      <c r="C43" s="107">
        <v>226086.47</v>
      </c>
      <c r="D43" s="107">
        <v>213302.63</v>
      </c>
      <c r="E43" s="107">
        <v>224358.97</v>
      </c>
      <c r="F43" s="107">
        <v>219820.31</v>
      </c>
      <c r="G43" s="107">
        <v>224483.79</v>
      </c>
      <c r="H43" s="107">
        <v>228101.05000000028</v>
      </c>
      <c r="I43" s="71"/>
      <c r="J43" s="46">
        <f t="shared" ref="J43:J55" si="7">SUM(C43:I43)</f>
        <v>1336153.2200000002</v>
      </c>
      <c r="K43" s="130">
        <f>J43/6</f>
        <v>222692.20333333337</v>
      </c>
      <c r="M43" s="124"/>
      <c r="N43" s="124"/>
      <c r="O43" s="124"/>
    </row>
    <row r="44" spans="1:16">
      <c r="A44" s="29" t="s">
        <v>5</v>
      </c>
      <c r="B44" s="70"/>
      <c r="C44" s="107">
        <v>320674.69</v>
      </c>
      <c r="D44" s="107">
        <v>282634.46999999997</v>
      </c>
      <c r="E44" s="107">
        <v>303807.58</v>
      </c>
      <c r="F44" s="107">
        <v>313441.68</v>
      </c>
      <c r="G44" s="107">
        <v>312466.46000000002</v>
      </c>
      <c r="H44" s="107">
        <v>314093.46999999997</v>
      </c>
      <c r="I44" s="71"/>
      <c r="J44" s="14">
        <f t="shared" si="7"/>
        <v>1847118.3499999999</v>
      </c>
      <c r="K44" s="131">
        <f>J44/6</f>
        <v>307853.05833333329</v>
      </c>
      <c r="M44" s="124"/>
      <c r="N44" s="108"/>
      <c r="O44" s="108"/>
    </row>
    <row r="45" spans="1:16">
      <c r="A45" s="29" t="s">
        <v>6</v>
      </c>
      <c r="B45" s="70"/>
      <c r="C45" s="107">
        <v>151778.4</v>
      </c>
      <c r="D45" s="107">
        <v>148516.82</v>
      </c>
      <c r="E45" s="107">
        <v>159181.54</v>
      </c>
      <c r="F45" s="107">
        <v>158209.31</v>
      </c>
      <c r="G45" s="107">
        <v>158609.31</v>
      </c>
      <c r="H45" s="107">
        <v>161268.85000000015</v>
      </c>
      <c r="I45" s="71"/>
      <c r="J45" s="14">
        <f t="shared" si="7"/>
        <v>937564.23000000021</v>
      </c>
      <c r="K45" s="131">
        <f t="shared" ref="K45:K54" si="8">J45/6</f>
        <v>156260.70500000005</v>
      </c>
      <c r="M45" s="124"/>
      <c r="N45" s="108"/>
      <c r="O45" s="108"/>
    </row>
    <row r="46" spans="1:16">
      <c r="A46" s="29" t="s">
        <v>7</v>
      </c>
      <c r="B46" s="70"/>
      <c r="C46" s="107">
        <v>395090.16</v>
      </c>
      <c r="D46" s="107">
        <v>354601.81</v>
      </c>
      <c r="E46" s="107">
        <v>368911.07</v>
      </c>
      <c r="F46" s="107">
        <v>364684.34</v>
      </c>
      <c r="G46" s="107">
        <v>364721.3</v>
      </c>
      <c r="H46" s="107">
        <v>388050.23</v>
      </c>
      <c r="I46" s="71"/>
      <c r="J46" s="14">
        <f t="shared" si="7"/>
        <v>2236058.91</v>
      </c>
      <c r="K46" s="131">
        <f t="shared" si="8"/>
        <v>372676.48500000004</v>
      </c>
      <c r="M46" s="124"/>
      <c r="N46" s="108"/>
      <c r="O46" s="108"/>
    </row>
    <row r="47" spans="1:16">
      <c r="A47" s="29" t="s">
        <v>8</v>
      </c>
      <c r="B47" s="70"/>
      <c r="C47" s="107">
        <v>94081.5</v>
      </c>
      <c r="D47" s="107">
        <v>88693.67</v>
      </c>
      <c r="E47" s="107">
        <v>93965.88</v>
      </c>
      <c r="F47" s="107">
        <v>100548.19</v>
      </c>
      <c r="G47" s="107">
        <v>102914.12</v>
      </c>
      <c r="H47" s="107">
        <v>97023.06</v>
      </c>
      <c r="I47" s="71"/>
      <c r="J47" s="14">
        <f t="shared" si="7"/>
        <v>577226.41999999993</v>
      </c>
      <c r="K47" s="131">
        <f t="shared" si="8"/>
        <v>96204.403333333321</v>
      </c>
      <c r="M47" s="124"/>
      <c r="N47" s="108"/>
      <c r="O47" s="108"/>
    </row>
    <row r="48" spans="1:16">
      <c r="A48" s="29" t="s">
        <v>9</v>
      </c>
      <c r="B48" s="70"/>
      <c r="C48" s="107">
        <v>375688.8</v>
      </c>
      <c r="D48" s="107">
        <v>346287.25</v>
      </c>
      <c r="E48" s="107">
        <v>383892.68</v>
      </c>
      <c r="F48" s="107">
        <v>371848.71</v>
      </c>
      <c r="G48" s="107">
        <v>393542.66</v>
      </c>
      <c r="H48" s="107">
        <v>394983.07</v>
      </c>
      <c r="I48" s="71"/>
      <c r="J48" s="14">
        <f t="shared" si="7"/>
        <v>2266243.17</v>
      </c>
      <c r="K48" s="131">
        <f t="shared" si="8"/>
        <v>377707.19500000001</v>
      </c>
      <c r="M48" s="124"/>
      <c r="N48" s="108"/>
      <c r="O48" s="108"/>
    </row>
    <row r="49" spans="1:15">
      <c r="A49" s="29" t="s">
        <v>39</v>
      </c>
      <c r="B49" s="70"/>
      <c r="C49" s="107">
        <v>330482.81000000035</v>
      </c>
      <c r="D49" s="107">
        <v>308548.46999999904</v>
      </c>
      <c r="E49" s="107">
        <v>316568.69000000053</v>
      </c>
      <c r="F49" s="107">
        <v>322244.00000000041</v>
      </c>
      <c r="G49" s="107">
        <v>333184.97000000044</v>
      </c>
      <c r="H49" s="107">
        <v>337445.7400000004</v>
      </c>
      <c r="I49" s="71"/>
      <c r="J49" s="14">
        <f t="shared" si="7"/>
        <v>1948474.6800000011</v>
      </c>
      <c r="K49" s="131">
        <f t="shared" si="8"/>
        <v>324745.7800000002</v>
      </c>
      <c r="M49" s="124"/>
      <c r="N49" s="108"/>
      <c r="O49" s="108"/>
    </row>
    <row r="50" spans="1:15">
      <c r="A50" s="29" t="s">
        <v>10</v>
      </c>
      <c r="B50" s="70"/>
      <c r="C50" s="107">
        <v>286849.59999999998</v>
      </c>
      <c r="D50" s="107">
        <v>261922.16</v>
      </c>
      <c r="E50" s="107">
        <v>303639.94</v>
      </c>
      <c r="F50" s="107">
        <v>313395.48</v>
      </c>
      <c r="G50" s="107">
        <v>302817.39</v>
      </c>
      <c r="H50" s="107">
        <v>303366.07</v>
      </c>
      <c r="I50" s="71"/>
      <c r="J50" s="14">
        <f t="shared" si="7"/>
        <v>1771990.64</v>
      </c>
      <c r="K50" s="131">
        <f t="shared" si="8"/>
        <v>295331.77333333332</v>
      </c>
      <c r="M50" s="124"/>
      <c r="N50" s="108"/>
      <c r="O50" s="108"/>
    </row>
    <row r="51" spans="1:15">
      <c r="A51" s="29" t="s">
        <v>11</v>
      </c>
      <c r="B51" s="70"/>
      <c r="C51" s="107">
        <v>158441.25</v>
      </c>
      <c r="D51" s="107">
        <v>145048.79</v>
      </c>
      <c r="E51" s="107">
        <v>156380.49</v>
      </c>
      <c r="F51" s="107">
        <v>153530.16</v>
      </c>
      <c r="G51" s="107">
        <v>158300.56</v>
      </c>
      <c r="H51" s="107">
        <v>166365.04</v>
      </c>
      <c r="I51" s="71"/>
      <c r="J51" s="14">
        <f t="shared" si="7"/>
        <v>938066.29</v>
      </c>
      <c r="K51" s="131">
        <f t="shared" si="8"/>
        <v>156344.38166666668</v>
      </c>
      <c r="M51" s="124"/>
      <c r="N51" s="108"/>
      <c r="O51" s="108"/>
    </row>
    <row r="52" spans="1:15">
      <c r="A52" s="29" t="s">
        <v>12</v>
      </c>
      <c r="B52" s="70"/>
      <c r="C52" s="107">
        <v>882954.53</v>
      </c>
      <c r="D52" s="107">
        <v>789366.88</v>
      </c>
      <c r="E52" s="107">
        <v>921427.67</v>
      </c>
      <c r="F52" s="107">
        <v>852730.95</v>
      </c>
      <c r="G52" s="107">
        <v>879061.38</v>
      </c>
      <c r="H52" s="107">
        <v>890253.5300000055</v>
      </c>
      <c r="I52" s="71"/>
      <c r="J52" s="14">
        <f t="shared" si="7"/>
        <v>5215794.940000006</v>
      </c>
      <c r="K52" s="131">
        <f t="shared" si="8"/>
        <v>869299.15666666767</v>
      </c>
      <c r="M52" s="124"/>
      <c r="N52" s="108"/>
      <c r="O52" s="108"/>
    </row>
    <row r="53" spans="1:15">
      <c r="A53" s="29" t="s">
        <v>13</v>
      </c>
      <c r="B53" s="70"/>
      <c r="C53" s="107">
        <v>245251.08</v>
      </c>
      <c r="D53" s="107">
        <v>208900.09</v>
      </c>
      <c r="E53" s="107">
        <v>245856.95</v>
      </c>
      <c r="F53" s="107">
        <v>239005.97</v>
      </c>
      <c r="G53" s="107">
        <v>248900.46</v>
      </c>
      <c r="H53" s="107">
        <v>225329.53</v>
      </c>
      <c r="I53" s="71"/>
      <c r="J53" s="14">
        <f>SUM(C53:I53)</f>
        <v>1413244.08</v>
      </c>
      <c r="K53" s="131">
        <f t="shared" si="8"/>
        <v>235540.68000000002</v>
      </c>
      <c r="M53" s="124"/>
      <c r="N53" s="108"/>
      <c r="O53" s="108"/>
    </row>
    <row r="54" spans="1:15">
      <c r="A54" s="29" t="s">
        <v>14</v>
      </c>
      <c r="B54" s="70"/>
      <c r="C54" s="107">
        <v>273236.15000000002</v>
      </c>
      <c r="D54" s="107">
        <v>245036.79999999999</v>
      </c>
      <c r="E54" s="107">
        <v>266486.28999999998</v>
      </c>
      <c r="F54" s="107">
        <v>260031.91</v>
      </c>
      <c r="G54" s="107">
        <v>266523.69</v>
      </c>
      <c r="H54" s="107">
        <v>249113.49</v>
      </c>
      <c r="I54" s="71"/>
      <c r="J54" s="14">
        <f t="shared" si="7"/>
        <v>1560428.33</v>
      </c>
      <c r="K54" s="131">
        <f t="shared" si="8"/>
        <v>260071.38833333334</v>
      </c>
      <c r="M54" s="124"/>
      <c r="N54" s="108"/>
      <c r="O54" s="108"/>
    </row>
    <row r="55" spans="1:15" ht="13.8" thickBot="1">
      <c r="A55" s="30" t="s">
        <v>15</v>
      </c>
      <c r="B55" s="72"/>
      <c r="C55" s="107">
        <v>198253.78</v>
      </c>
      <c r="D55" s="107">
        <v>174225.83</v>
      </c>
      <c r="E55" s="107">
        <v>185331.96</v>
      </c>
      <c r="F55" s="107">
        <v>190488.2</v>
      </c>
      <c r="G55" s="107">
        <v>188982.65</v>
      </c>
      <c r="H55" s="107">
        <v>197204.06</v>
      </c>
      <c r="I55" s="73"/>
      <c r="J55" s="23">
        <f t="shared" si="7"/>
        <v>1134486.48</v>
      </c>
      <c r="K55" s="131">
        <f>J55/6</f>
        <v>189081.08</v>
      </c>
      <c r="M55" s="124"/>
      <c r="N55" s="108"/>
      <c r="O55" s="108"/>
    </row>
    <row r="56" spans="1:15" ht="13.8" thickBot="1">
      <c r="A56" s="15" t="s">
        <v>3</v>
      </c>
      <c r="B56" s="24"/>
      <c r="C56" s="24">
        <f t="shared" ref="C56:F56" si="9">SUM(C43:C55)</f>
        <v>3938869.2199999997</v>
      </c>
      <c r="D56" s="24">
        <f t="shared" si="9"/>
        <v>3567085.6699999985</v>
      </c>
      <c r="E56" s="24">
        <f t="shared" si="9"/>
        <v>3929809.7100000009</v>
      </c>
      <c r="F56" s="24">
        <f t="shared" si="9"/>
        <v>3859979.2100000014</v>
      </c>
      <c r="G56" s="24">
        <f t="shared" ref="G56" si="10">SUM(G43:G55)</f>
        <v>3934508.74</v>
      </c>
      <c r="H56" s="24"/>
      <c r="I56" s="24"/>
      <c r="J56" s="17">
        <f>SUM(J43:J55)</f>
        <v>23182849.740000006</v>
      </c>
      <c r="K56" s="22">
        <f>SUM(K43:K55)</f>
        <v>3863808.2900000019</v>
      </c>
      <c r="M56" s="124"/>
      <c r="N56" s="108"/>
      <c r="O56" s="108"/>
    </row>
    <row r="57" spans="1:15" ht="10.5" customHeight="1" thickBo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M57" s="124"/>
      <c r="N57" s="108"/>
      <c r="O57" s="108"/>
    </row>
    <row r="58" spans="1:15" ht="13.8" thickBot="1">
      <c r="A58" s="11" t="s">
        <v>31</v>
      </c>
      <c r="B58" s="12"/>
      <c r="C58" s="53" t="s">
        <v>50</v>
      </c>
      <c r="D58" s="53" t="s">
        <v>51</v>
      </c>
      <c r="E58" s="53" t="s">
        <v>52</v>
      </c>
      <c r="F58" s="53" t="s">
        <v>53</v>
      </c>
      <c r="G58" s="53" t="s">
        <v>54</v>
      </c>
      <c r="H58" s="53" t="s">
        <v>55</v>
      </c>
      <c r="I58" s="53"/>
      <c r="J58" s="20" t="s">
        <v>3</v>
      </c>
      <c r="K58" s="26" t="s">
        <v>45</v>
      </c>
    </row>
    <row r="59" spans="1:15">
      <c r="A59" s="32" t="s">
        <v>21</v>
      </c>
      <c r="B59" s="91"/>
      <c r="C59" s="182">
        <v>1823227.9100000001</v>
      </c>
      <c r="D59" s="182">
        <v>1667185.06</v>
      </c>
      <c r="E59" s="182">
        <v>1809458.93</v>
      </c>
      <c r="F59" s="182">
        <v>1826076.8699999999</v>
      </c>
      <c r="G59" s="182">
        <v>1877473.41</v>
      </c>
      <c r="H59" s="182">
        <v>1803186.92</v>
      </c>
      <c r="I59" s="93"/>
      <c r="J59" s="159">
        <f>SUM(C59:I59)</f>
        <v>10806609.1</v>
      </c>
      <c r="K59" s="162">
        <f>J59/6</f>
        <v>1801101.5166666666</v>
      </c>
    </row>
    <row r="60" spans="1:15">
      <c r="A60" s="29" t="s">
        <v>22</v>
      </c>
      <c r="B60" s="91"/>
      <c r="C60" s="167"/>
      <c r="D60" s="167"/>
      <c r="E60" s="167"/>
      <c r="F60" s="167"/>
      <c r="G60" s="167"/>
      <c r="H60" s="167"/>
      <c r="I60" s="93"/>
      <c r="J60" s="160"/>
      <c r="K60" s="163"/>
    </row>
    <row r="61" spans="1:15">
      <c r="A61" s="29" t="s">
        <v>40</v>
      </c>
      <c r="B61" s="91"/>
      <c r="C61" s="167"/>
      <c r="D61" s="167"/>
      <c r="E61" s="167"/>
      <c r="F61" s="167"/>
      <c r="G61" s="167"/>
      <c r="H61" s="167"/>
      <c r="I61" s="93"/>
      <c r="J61" s="160"/>
      <c r="K61" s="163"/>
    </row>
    <row r="62" spans="1:15">
      <c r="A62" s="29" t="s">
        <v>23</v>
      </c>
      <c r="B62" s="91"/>
      <c r="C62" s="167"/>
      <c r="D62" s="167"/>
      <c r="E62" s="167"/>
      <c r="F62" s="167"/>
      <c r="G62" s="167"/>
      <c r="H62" s="167"/>
      <c r="I62" s="93"/>
      <c r="J62" s="160"/>
      <c r="K62" s="163"/>
    </row>
    <row r="63" spans="1:15">
      <c r="A63" s="29" t="s">
        <v>24</v>
      </c>
      <c r="B63" s="91"/>
      <c r="C63" s="167"/>
      <c r="D63" s="167"/>
      <c r="E63" s="167"/>
      <c r="F63" s="167"/>
      <c r="G63" s="167"/>
      <c r="H63" s="167"/>
      <c r="I63" s="93"/>
      <c r="J63" s="160"/>
      <c r="K63" s="163"/>
    </row>
    <row r="64" spans="1:15">
      <c r="A64" s="29" t="s">
        <v>25</v>
      </c>
      <c r="B64" s="91"/>
      <c r="C64" s="167"/>
      <c r="D64" s="167"/>
      <c r="E64" s="167"/>
      <c r="F64" s="167"/>
      <c r="G64" s="167"/>
      <c r="H64" s="167"/>
      <c r="I64" s="93"/>
      <c r="J64" s="160"/>
      <c r="K64" s="163"/>
    </row>
    <row r="65" spans="1:16">
      <c r="A65" s="29" t="s">
        <v>26</v>
      </c>
      <c r="B65" s="91"/>
      <c r="C65" s="167"/>
      <c r="D65" s="167"/>
      <c r="E65" s="167"/>
      <c r="F65" s="167"/>
      <c r="G65" s="167"/>
      <c r="H65" s="167"/>
      <c r="I65" s="93"/>
      <c r="J65" s="160"/>
      <c r="K65" s="163"/>
    </row>
    <row r="66" spans="1:16">
      <c r="A66" s="29" t="s">
        <v>27</v>
      </c>
      <c r="B66" s="91"/>
      <c r="C66" s="167"/>
      <c r="D66" s="167"/>
      <c r="E66" s="167"/>
      <c r="F66" s="167"/>
      <c r="G66" s="167"/>
      <c r="H66" s="167"/>
      <c r="I66" s="93"/>
      <c r="J66" s="160"/>
      <c r="K66" s="163"/>
    </row>
    <row r="67" spans="1:16">
      <c r="A67" s="29" t="s">
        <v>28</v>
      </c>
      <c r="B67" s="91"/>
      <c r="C67" s="167"/>
      <c r="D67" s="167"/>
      <c r="E67" s="167"/>
      <c r="F67" s="167"/>
      <c r="G67" s="167"/>
      <c r="H67" s="167"/>
      <c r="I67" s="93"/>
      <c r="J67" s="160"/>
      <c r="K67" s="163"/>
    </row>
    <row r="68" spans="1:16">
      <c r="A68" s="29" t="s">
        <v>29</v>
      </c>
      <c r="B68" s="91"/>
      <c r="C68" s="167"/>
      <c r="D68" s="167"/>
      <c r="E68" s="167"/>
      <c r="F68" s="167"/>
      <c r="G68" s="167"/>
      <c r="H68" s="167"/>
      <c r="I68" s="93"/>
      <c r="J68" s="160"/>
      <c r="K68" s="163"/>
    </row>
    <row r="69" spans="1:16" ht="13.8" thickBot="1">
      <c r="A69" s="30" t="s">
        <v>30</v>
      </c>
      <c r="B69" s="92"/>
      <c r="C69" s="167"/>
      <c r="D69" s="167"/>
      <c r="E69" s="167"/>
      <c r="F69" s="167"/>
      <c r="G69" s="167"/>
      <c r="H69" s="167"/>
      <c r="I69" s="94"/>
      <c r="J69" s="161"/>
      <c r="K69" s="164"/>
    </row>
    <row r="70" spans="1:16" ht="13.8" thickBot="1">
      <c r="A70" s="15" t="s">
        <v>3</v>
      </c>
      <c r="B70" s="31"/>
      <c r="C70" s="31">
        <f t="shared" ref="C70:F70" si="11">SUM(C59)</f>
        <v>1823227.9100000001</v>
      </c>
      <c r="D70" s="31">
        <f t="shared" si="11"/>
        <v>1667185.06</v>
      </c>
      <c r="E70" s="31">
        <f t="shared" si="11"/>
        <v>1809458.93</v>
      </c>
      <c r="F70" s="31">
        <f t="shared" si="11"/>
        <v>1826076.8699999999</v>
      </c>
      <c r="G70" s="31">
        <f>SUM(G59)</f>
        <v>1877473.41</v>
      </c>
      <c r="H70" s="31">
        <f>SUM(H59)</f>
        <v>1803186.92</v>
      </c>
      <c r="I70" s="31"/>
      <c r="J70" s="18">
        <f>SUM(J59)</f>
        <v>10806609.1</v>
      </c>
      <c r="K70" s="19">
        <f>SUM(K59)</f>
        <v>1801101.5166666666</v>
      </c>
    </row>
    <row r="71" spans="1:16" ht="11.25" customHeight="1" thickBo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6" ht="18" customHeight="1" thickBot="1">
      <c r="A72" s="153" t="s">
        <v>19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5"/>
    </row>
    <row r="73" spans="1:16" ht="12" customHeight="1" thickBo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6" ht="12" customHeight="1">
      <c r="A74" s="165" t="s">
        <v>48</v>
      </c>
      <c r="B74" s="156">
        <v>2015</v>
      </c>
      <c r="C74" s="157"/>
      <c r="D74" s="157"/>
      <c r="E74" s="157"/>
      <c r="F74" s="157"/>
      <c r="G74" s="157"/>
      <c r="H74" s="157"/>
      <c r="I74" s="157"/>
      <c r="J74" s="157"/>
      <c r="K74" s="158"/>
      <c r="L74" s="10" t="s">
        <v>63</v>
      </c>
      <c r="M74" s="10" t="s">
        <v>63</v>
      </c>
      <c r="N74" s="10" t="s">
        <v>62</v>
      </c>
      <c r="O74" s="10" t="s">
        <v>61</v>
      </c>
      <c r="P74" s="10" t="s">
        <v>61</v>
      </c>
    </row>
    <row r="75" spans="1:16" ht="14.25" customHeight="1" thickBot="1">
      <c r="A75" s="166"/>
      <c r="B75" s="28" t="s">
        <v>58</v>
      </c>
      <c r="C75" s="28" t="s">
        <v>50</v>
      </c>
      <c r="D75" s="28" t="s">
        <v>51</v>
      </c>
      <c r="E75" s="28" t="s">
        <v>52</v>
      </c>
      <c r="F75" s="28" t="s">
        <v>53</v>
      </c>
      <c r="G75" s="28" t="s">
        <v>54</v>
      </c>
      <c r="H75" s="28" t="s">
        <v>55</v>
      </c>
      <c r="I75" s="28" t="s">
        <v>64</v>
      </c>
      <c r="J75" s="21" t="s">
        <v>3</v>
      </c>
      <c r="K75" s="9" t="s">
        <v>45</v>
      </c>
      <c r="L75" s="28" t="s">
        <v>56</v>
      </c>
      <c r="M75" s="28" t="s">
        <v>57</v>
      </c>
      <c r="N75" s="28" t="s">
        <v>50</v>
      </c>
      <c r="O75" s="28" t="s">
        <v>56</v>
      </c>
      <c r="P75" s="28" t="s">
        <v>57</v>
      </c>
    </row>
    <row r="76" spans="1:16">
      <c r="A76" s="117" t="s">
        <v>4</v>
      </c>
      <c r="B76" s="78">
        <v>-7297.5900000000502</v>
      </c>
      <c r="C76" s="118">
        <v>222238.53</v>
      </c>
      <c r="D76" s="118">
        <v>214940.94</v>
      </c>
      <c r="E76" s="118">
        <v>213302.63</v>
      </c>
      <c r="F76" s="118">
        <v>214940.94</v>
      </c>
      <c r="G76" s="118">
        <v>214940.94</v>
      </c>
      <c r="H76" s="118">
        <v>214940.94</v>
      </c>
      <c r="I76" s="136">
        <v>0</v>
      </c>
      <c r="J76" s="119">
        <f t="shared" ref="J76:J88" si="12">SUM(B76:I76)</f>
        <v>1288007.3299999998</v>
      </c>
      <c r="K76" s="130">
        <f>J76/6</f>
        <v>214667.88833333331</v>
      </c>
      <c r="L76" s="81">
        <v>207643.34999999992</v>
      </c>
      <c r="M76" s="81">
        <v>227747.02000000019</v>
      </c>
      <c r="N76" s="106">
        <v>214940.93999999997</v>
      </c>
      <c r="O76" s="74">
        <v>214940.94</v>
      </c>
      <c r="P76" s="74">
        <v>200345.76</v>
      </c>
    </row>
    <row r="77" spans="1:16">
      <c r="A77" s="16" t="s">
        <v>5</v>
      </c>
      <c r="B77" s="75">
        <v>-16800.800000000199</v>
      </c>
      <c r="C77" s="74">
        <v>338648.32000000001</v>
      </c>
      <c r="D77" s="74">
        <v>319501.86</v>
      </c>
      <c r="E77" s="74">
        <v>244594.25</v>
      </c>
      <c r="F77" s="74">
        <v>324980.69</v>
      </c>
      <c r="G77" s="74">
        <v>323075.78000000003</v>
      </c>
      <c r="H77" s="74">
        <v>311491.24</v>
      </c>
      <c r="I77" s="107">
        <v>1627.0099999999511</v>
      </c>
      <c r="J77" s="69">
        <f t="shared" si="12"/>
        <v>1847118.3499999999</v>
      </c>
      <c r="K77" s="131">
        <f>J77/6</f>
        <v>307853.05833333329</v>
      </c>
      <c r="L77" s="81">
        <v>305046.71999999986</v>
      </c>
      <c r="M77" s="81">
        <v>344472.25</v>
      </c>
      <c r="N77" s="106">
        <v>321847.52</v>
      </c>
      <c r="O77" s="74">
        <v>328471.06</v>
      </c>
      <c r="P77" s="74">
        <v>288245.92</v>
      </c>
    </row>
    <row r="78" spans="1:16">
      <c r="A78" s="16" t="s">
        <v>6</v>
      </c>
      <c r="B78" s="75">
        <v>-14799.57</v>
      </c>
      <c r="C78" s="74">
        <v>167592.23000000001</v>
      </c>
      <c r="D78" s="74">
        <v>150764.14000000001</v>
      </c>
      <c r="E78" s="74">
        <v>152792.66</v>
      </c>
      <c r="F78" s="74">
        <v>149531.07999999999</v>
      </c>
      <c r="G78" s="74">
        <v>152792.66</v>
      </c>
      <c r="H78" s="74">
        <v>152792.66</v>
      </c>
      <c r="I78" s="81">
        <v>0</v>
      </c>
      <c r="J78" s="69">
        <f t="shared" si="12"/>
        <v>911465.8600000001</v>
      </c>
      <c r="K78" s="131">
        <f t="shared" ref="K78:K88" si="13">J78/6</f>
        <v>151910.97666666668</v>
      </c>
      <c r="L78" s="81">
        <v>137993.08999999997</v>
      </c>
      <c r="M78" s="81">
        <v>156999.39999999985</v>
      </c>
      <c r="N78" s="106">
        <v>152792.66</v>
      </c>
      <c r="O78" s="74">
        <v>154745.26</v>
      </c>
      <c r="P78" s="74">
        <v>123193.52</v>
      </c>
    </row>
    <row r="79" spans="1:16">
      <c r="A79" s="16" t="s">
        <v>7</v>
      </c>
      <c r="B79" s="75">
        <v>-24113.629999999601</v>
      </c>
      <c r="C79" s="74">
        <v>407115.98</v>
      </c>
      <c r="D79" s="74">
        <v>383002.35</v>
      </c>
      <c r="E79" s="74">
        <v>326201.27</v>
      </c>
      <c r="F79" s="74">
        <v>383220.33</v>
      </c>
      <c r="G79" s="74">
        <v>360457.61</v>
      </c>
      <c r="H79" s="74">
        <v>364758.26</v>
      </c>
      <c r="I79" s="81">
        <v>18244.090000000026</v>
      </c>
      <c r="J79" s="69">
        <f t="shared" si="12"/>
        <v>2218886.2600000007</v>
      </c>
      <c r="K79" s="131">
        <f t="shared" si="13"/>
        <v>369814.37666666677</v>
      </c>
      <c r="L79" s="81">
        <v>358888.72000000038</v>
      </c>
      <c r="M79" s="81">
        <v>391589.51000000047</v>
      </c>
      <c r="N79" s="106">
        <v>383002.35000000003</v>
      </c>
      <c r="O79" s="74">
        <v>387445.06</v>
      </c>
      <c r="P79" s="74">
        <v>334775.09000000003</v>
      </c>
    </row>
    <row r="80" spans="1:16">
      <c r="A80" s="16" t="s">
        <v>8</v>
      </c>
      <c r="B80" s="75">
        <v>-9062.4399999999405</v>
      </c>
      <c r="C80" s="74">
        <v>102551.38</v>
      </c>
      <c r="D80" s="74">
        <v>94674.06</v>
      </c>
      <c r="E80" s="74">
        <v>83305.84</v>
      </c>
      <c r="F80" s="74">
        <v>99238.09</v>
      </c>
      <c r="G80" s="74">
        <v>95787.96</v>
      </c>
      <c r="H80" s="74">
        <v>94876.92</v>
      </c>
      <c r="I80" s="81">
        <v>0</v>
      </c>
      <c r="J80" s="69">
        <f t="shared" si="12"/>
        <v>561371.81000000006</v>
      </c>
      <c r="K80" s="131">
        <f t="shared" si="13"/>
        <v>93561.968333333338</v>
      </c>
      <c r="L80" s="81">
        <v>84426.5</v>
      </c>
      <c r="M80" s="81">
        <v>93488.939999999944</v>
      </c>
      <c r="N80" s="106">
        <v>94876.92</v>
      </c>
      <c r="O80" s="74">
        <v>97837.63</v>
      </c>
      <c r="P80" s="74">
        <v>73976.08</v>
      </c>
    </row>
    <row r="81" spans="1:16" ht="13.5" customHeight="1">
      <c r="A81" s="16" t="s">
        <v>9</v>
      </c>
      <c r="B81" s="75">
        <v>-34615.880000000201</v>
      </c>
      <c r="C81" s="74">
        <v>426307.84000000003</v>
      </c>
      <c r="D81" s="74">
        <v>359685.64</v>
      </c>
      <c r="E81" s="74">
        <v>316885.7</v>
      </c>
      <c r="F81" s="74">
        <v>421498.11</v>
      </c>
      <c r="G81" s="74">
        <v>359804.74</v>
      </c>
      <c r="H81" s="74">
        <v>411535.21</v>
      </c>
      <c r="I81" s="81">
        <v>0</v>
      </c>
      <c r="J81" s="69">
        <f t="shared" si="12"/>
        <v>2261101.36</v>
      </c>
      <c r="K81" s="131">
        <f t="shared" si="13"/>
        <v>376850.22666666663</v>
      </c>
      <c r="L81" s="81">
        <v>357076.07999999973</v>
      </c>
      <c r="M81" s="81">
        <v>393694.66000000125</v>
      </c>
      <c r="N81" s="106">
        <v>391691.95999999996</v>
      </c>
      <c r="O81" s="74">
        <v>406251.24</v>
      </c>
      <c r="P81" s="74">
        <v>331325.2</v>
      </c>
    </row>
    <row r="82" spans="1:16">
      <c r="A82" s="16" t="s">
        <v>39</v>
      </c>
      <c r="B82" s="75">
        <v>0</v>
      </c>
      <c r="C82" s="80">
        <v>283814.35000000003</v>
      </c>
      <c r="D82" s="80">
        <v>283814.35000000003</v>
      </c>
      <c r="E82" s="80">
        <v>283814.35000000003</v>
      </c>
      <c r="F82" s="80">
        <v>283814.34999999998</v>
      </c>
      <c r="G82" s="80">
        <v>283814.34999999998</v>
      </c>
      <c r="H82" s="74">
        <v>283814.34999999998</v>
      </c>
      <c r="I82" s="81">
        <v>0</v>
      </c>
      <c r="J82" s="69">
        <f t="shared" si="12"/>
        <v>1702886.1</v>
      </c>
      <c r="K82" s="131">
        <f t="shared" si="13"/>
        <v>283814.35000000003</v>
      </c>
      <c r="L82" s="81">
        <v>295524.84999999974</v>
      </c>
      <c r="M82" s="81">
        <v>344988.59000000055</v>
      </c>
      <c r="N82" s="106">
        <v>283814.35000000003</v>
      </c>
      <c r="O82" s="74">
        <v>283814.34999999998</v>
      </c>
      <c r="P82" s="74">
        <v>283814.34999999998</v>
      </c>
    </row>
    <row r="83" spans="1:16">
      <c r="A83" s="16" t="s">
        <v>10</v>
      </c>
      <c r="B83" s="75">
        <v>-31994.7400000009</v>
      </c>
      <c r="C83" s="74">
        <v>316021.01</v>
      </c>
      <c r="D83" s="74">
        <v>289672.93</v>
      </c>
      <c r="E83" s="74">
        <v>236994.72</v>
      </c>
      <c r="F83" s="74">
        <v>315119.18</v>
      </c>
      <c r="G83" s="74">
        <v>288520.67</v>
      </c>
      <c r="H83" s="74">
        <v>288520.67</v>
      </c>
      <c r="I83" s="81">
        <v>0</v>
      </c>
      <c r="J83" s="69">
        <f t="shared" si="12"/>
        <v>1702854.4399999988</v>
      </c>
      <c r="K83" s="131">
        <f t="shared" si="13"/>
        <v>283809.07333333313</v>
      </c>
      <c r="L83" s="81">
        <v>252031.52999999968</v>
      </c>
      <c r="M83" s="81">
        <v>284026.27000000054</v>
      </c>
      <c r="N83" s="106">
        <v>288520.67</v>
      </c>
      <c r="O83" s="74">
        <v>282110.39</v>
      </c>
      <c r="P83" s="74">
        <v>229538.45</v>
      </c>
    </row>
    <row r="84" spans="1:16">
      <c r="A84" s="16" t="s">
        <v>11</v>
      </c>
      <c r="B84" s="75">
        <v>-1058.5</v>
      </c>
      <c r="C84" s="74">
        <v>144503.81</v>
      </c>
      <c r="D84" s="74">
        <v>143445.31</v>
      </c>
      <c r="E84" s="74">
        <v>143445.31</v>
      </c>
      <c r="F84" s="74">
        <v>143445.31</v>
      </c>
      <c r="G84" s="74">
        <v>143445.31</v>
      </c>
      <c r="H84" s="74">
        <v>143445.31</v>
      </c>
      <c r="I84" s="81">
        <v>0</v>
      </c>
      <c r="J84" s="69">
        <f t="shared" si="12"/>
        <v>860671.8600000001</v>
      </c>
      <c r="K84" s="131">
        <f t="shared" si="13"/>
        <v>143445.31000000003</v>
      </c>
      <c r="L84" s="81">
        <v>142386.81</v>
      </c>
      <c r="M84" s="81">
        <v>155949.18000000005</v>
      </c>
      <c r="N84" s="106">
        <v>143445.31</v>
      </c>
      <c r="O84" s="74">
        <v>143445.31</v>
      </c>
      <c r="P84" s="74">
        <v>141328.31</v>
      </c>
    </row>
    <row r="85" spans="1:16">
      <c r="A85" s="16" t="s">
        <v>12</v>
      </c>
      <c r="B85" s="75">
        <v>0</v>
      </c>
      <c r="C85" s="80">
        <v>823991.35</v>
      </c>
      <c r="D85" s="80">
        <v>823991.35</v>
      </c>
      <c r="E85" s="120">
        <v>754742.41</v>
      </c>
      <c r="F85" s="80">
        <v>858615.82</v>
      </c>
      <c r="G85" s="80">
        <v>823991.35</v>
      </c>
      <c r="H85" s="74">
        <v>823991.35</v>
      </c>
      <c r="I85" s="81">
        <v>0</v>
      </c>
      <c r="J85" s="69">
        <f t="shared" si="12"/>
        <v>4909323.63</v>
      </c>
      <c r="K85" s="131">
        <f t="shared" si="13"/>
        <v>818220.60499999998</v>
      </c>
      <c r="L85" s="81">
        <v>843863.96000000369</v>
      </c>
      <c r="M85" s="81">
        <v>915632.75000000757</v>
      </c>
      <c r="N85" s="106">
        <v>823991.35</v>
      </c>
      <c r="O85" s="74">
        <v>823991.35</v>
      </c>
      <c r="P85" s="74">
        <v>823991.35</v>
      </c>
    </row>
    <row r="86" spans="1:16">
      <c r="A86" s="16" t="s">
        <v>13</v>
      </c>
      <c r="B86" s="75">
        <v>0</v>
      </c>
      <c r="C86" s="80">
        <v>208353.97999999998</v>
      </c>
      <c r="D86" s="80">
        <v>208353.97999999998</v>
      </c>
      <c r="E86" s="80">
        <v>208353.97999999998</v>
      </c>
      <c r="F86" s="80">
        <v>208353.98</v>
      </c>
      <c r="G86" s="80">
        <v>208353.98</v>
      </c>
      <c r="H86" s="74">
        <v>208353.98</v>
      </c>
      <c r="I86" s="81">
        <v>0</v>
      </c>
      <c r="J86" s="69">
        <f t="shared" si="12"/>
        <v>1250123.8799999999</v>
      </c>
      <c r="K86" s="131">
        <f t="shared" si="13"/>
        <v>208353.97999999998</v>
      </c>
      <c r="L86" s="81">
        <v>450178.94</v>
      </c>
      <c r="M86" s="81">
        <v>209513.86</v>
      </c>
      <c r="N86" s="106">
        <v>208353.97999999998</v>
      </c>
      <c r="O86" s="74">
        <v>208353.98</v>
      </c>
      <c r="P86" s="74">
        <v>208353.98</v>
      </c>
    </row>
    <row r="87" spans="1:16">
      <c r="A87" s="16" t="s">
        <v>14</v>
      </c>
      <c r="B87" s="75">
        <v>-11717.81</v>
      </c>
      <c r="C87" s="74">
        <v>290207.05</v>
      </c>
      <c r="D87" s="74">
        <v>267983.06</v>
      </c>
      <c r="E87" s="74">
        <v>216837.45</v>
      </c>
      <c r="F87" s="74">
        <v>287935.78000000003</v>
      </c>
      <c r="G87" s="81">
        <v>266523.69</v>
      </c>
      <c r="H87" s="81">
        <v>266523.69</v>
      </c>
      <c r="I87" s="81">
        <v>-23864.58</v>
      </c>
      <c r="J87" s="69">
        <f t="shared" si="12"/>
        <v>1560428.3299999998</v>
      </c>
      <c r="K87" s="131">
        <f t="shared" si="13"/>
        <v>260071.38833333331</v>
      </c>
      <c r="L87" s="81">
        <v>266771.42999999993</v>
      </c>
      <c r="M87" s="81">
        <v>293659.31000000029</v>
      </c>
      <c r="N87" s="106">
        <v>278489.24</v>
      </c>
      <c r="O87" s="74">
        <v>285073.40000000002</v>
      </c>
      <c r="P87" s="74">
        <v>255053.62</v>
      </c>
    </row>
    <row r="88" spans="1:16" ht="13.8" thickBot="1">
      <c r="A88" s="121" t="s">
        <v>15</v>
      </c>
      <c r="B88" s="79">
        <v>-1464.7700000001601</v>
      </c>
      <c r="C88" s="132">
        <v>208882.22</v>
      </c>
      <c r="D88" s="132">
        <v>189090.11</v>
      </c>
      <c r="E88" s="132">
        <v>150197.88</v>
      </c>
      <c r="F88" s="132">
        <v>196438.09</v>
      </c>
      <c r="G88" s="132">
        <v>195644.44</v>
      </c>
      <c r="H88" s="122">
        <v>187477.1</v>
      </c>
      <c r="I88" s="137">
        <v>8221.4100000000035</v>
      </c>
      <c r="J88" s="123">
        <f t="shared" si="12"/>
        <v>1134486.4799999997</v>
      </c>
      <c r="K88" s="138">
        <f t="shared" si="13"/>
        <v>189081.07999999996</v>
      </c>
      <c r="L88" s="81">
        <v>205952.67999999982</v>
      </c>
      <c r="M88" s="81">
        <v>209836.83000000022</v>
      </c>
      <c r="N88" s="106">
        <v>207417.44999999998</v>
      </c>
      <c r="O88" s="74">
        <v>207417.45</v>
      </c>
      <c r="P88" s="74">
        <v>204487.91</v>
      </c>
    </row>
    <row r="89" spans="1:16" ht="14.25" customHeight="1" thickBot="1">
      <c r="A89" s="114" t="s">
        <v>3</v>
      </c>
      <c r="B89" s="115">
        <f t="shared" ref="B89:H89" si="14">SUM(B76:B88)</f>
        <v>-152925.73000000106</v>
      </c>
      <c r="C89" s="115">
        <f t="shared" si="14"/>
        <v>3940228.0500000003</v>
      </c>
      <c r="D89" s="115">
        <f t="shared" si="14"/>
        <v>3728920.08</v>
      </c>
      <c r="E89" s="115">
        <f t="shared" si="14"/>
        <v>3331468.45</v>
      </c>
      <c r="F89" s="113">
        <f t="shared" si="14"/>
        <v>3887131.75</v>
      </c>
      <c r="G89" s="113">
        <f t="shared" si="14"/>
        <v>3717153.48</v>
      </c>
      <c r="H89" s="113">
        <f t="shared" si="14"/>
        <v>3752521.68</v>
      </c>
      <c r="I89" s="115">
        <f>SUM(I76:I88)</f>
        <v>4227.9299999999785</v>
      </c>
      <c r="J89" s="115">
        <f>SUM(J76:J88)</f>
        <v>22208725.689999998</v>
      </c>
      <c r="K89" s="116">
        <f>SUM(K76:K88)</f>
        <v>3701454.2816666663</v>
      </c>
      <c r="O89" s="76"/>
      <c r="P89" s="76"/>
    </row>
    <row r="90" spans="1:16" ht="10.5" customHeight="1" thickBo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6" ht="18.75" customHeight="1" thickBot="1">
      <c r="A91" s="153" t="s">
        <v>32</v>
      </c>
      <c r="B91" s="154"/>
      <c r="C91" s="154"/>
      <c r="D91" s="154"/>
      <c r="E91" s="154"/>
      <c r="F91" s="154"/>
      <c r="G91" s="154"/>
      <c r="H91" s="154"/>
      <c r="I91" s="154"/>
      <c r="J91" s="154"/>
      <c r="K91" s="155"/>
    </row>
    <row r="92" spans="1:16" ht="10.5" customHeight="1" thickBo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6" ht="16.5" customHeight="1" thickBot="1">
      <c r="A93" s="125" t="s">
        <v>47</v>
      </c>
      <c r="B93" s="126" t="s">
        <v>58</v>
      </c>
      <c r="C93" s="126" t="s">
        <v>50</v>
      </c>
      <c r="D93" s="126" t="s">
        <v>51</v>
      </c>
      <c r="E93" s="126" t="s">
        <v>52</v>
      </c>
      <c r="F93" s="126" t="s">
        <v>53</v>
      </c>
      <c r="G93" s="126" t="s">
        <v>54</v>
      </c>
      <c r="H93" s="126" t="s">
        <v>55</v>
      </c>
      <c r="I93" s="126" t="s">
        <v>64</v>
      </c>
      <c r="J93" s="127" t="s">
        <v>3</v>
      </c>
      <c r="K93" s="128" t="s">
        <v>45</v>
      </c>
    </row>
    <row r="94" spans="1:16" ht="17.25" customHeight="1" thickBot="1">
      <c r="A94" s="109" t="s">
        <v>20</v>
      </c>
      <c r="B94" s="110">
        <v>0</v>
      </c>
      <c r="C94" s="111">
        <v>1734013.94</v>
      </c>
      <c r="D94" s="111">
        <v>1734013.94</v>
      </c>
      <c r="E94" s="111">
        <v>1667185.06</v>
      </c>
      <c r="F94" s="111">
        <v>1800842.82</v>
      </c>
      <c r="G94" s="111">
        <v>1734013.94</v>
      </c>
      <c r="H94" s="111">
        <v>1734013.94</v>
      </c>
      <c r="I94" s="110">
        <v>0</v>
      </c>
      <c r="J94" s="112">
        <f>SUM(B94:I94)</f>
        <v>10404083.639999999</v>
      </c>
      <c r="K94" s="22">
        <f>J94/6</f>
        <v>1734013.9399999997</v>
      </c>
    </row>
  </sheetData>
  <mergeCells count="27">
    <mergeCell ref="G59:G69"/>
    <mergeCell ref="H25:H35"/>
    <mergeCell ref="H59:H69"/>
    <mergeCell ref="A1:K1"/>
    <mergeCell ref="A5:K5"/>
    <mergeCell ref="A7:A8"/>
    <mergeCell ref="C25:C35"/>
    <mergeCell ref="D25:D35"/>
    <mergeCell ref="E25:E35"/>
    <mergeCell ref="F25:F35"/>
    <mergeCell ref="G25:G35"/>
    <mergeCell ref="A91:K91"/>
    <mergeCell ref="B7:K7"/>
    <mergeCell ref="B41:K41"/>
    <mergeCell ref="B74:K74"/>
    <mergeCell ref="J59:J69"/>
    <mergeCell ref="K59:K69"/>
    <mergeCell ref="A72:K72"/>
    <mergeCell ref="A74:A75"/>
    <mergeCell ref="C59:C69"/>
    <mergeCell ref="D59:D69"/>
    <mergeCell ref="E59:E69"/>
    <mergeCell ref="F59:F69"/>
    <mergeCell ref="J25:J35"/>
    <mergeCell ref="K25:K35"/>
    <mergeCell ref="A39:K39"/>
    <mergeCell ref="A41:A42"/>
  </mergeCells>
  <printOptions horizontalCentered="1" verticalCentered="1"/>
  <pageMargins left="0.19685039370078741" right="0.19685039370078741" top="0.78740157480314965" bottom="0.19685039370078741" header="0.51181102362204722" footer="0.51181102362204722"/>
  <pageSetup scale="75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Total-jan á jun</vt:lpstr>
      <vt:lpstr>Mês á Mês-jan á jun-15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angelina fabre custodio</cp:lastModifiedBy>
  <cp:lastPrinted>2015-10-01T16:15:42Z</cp:lastPrinted>
  <dcterms:created xsi:type="dcterms:W3CDTF">2009-06-22T19:09:32Z</dcterms:created>
  <dcterms:modified xsi:type="dcterms:W3CDTF">2015-10-01T16:52:38Z</dcterms:modified>
</cp:coreProperties>
</file>