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15" windowWidth="18675" windowHeight="11250"/>
  </bookViews>
  <sheets>
    <sheet name="TOTAL HOSP" sheetId="2" r:id="rId1"/>
  </sheets>
  <definedNames>
    <definedName name="_xlnm.Print_Titles" localSheetId="0">'TOTAL HOSP'!$A:$B,'TOTAL HOSP'!$1:$7</definedName>
  </definedNames>
  <calcPr calcId="145621"/>
</workbook>
</file>

<file path=xl/calcChain.xml><?xml version="1.0" encoding="utf-8"?>
<calcChain xmlns="http://schemas.openxmlformats.org/spreadsheetml/2006/main">
  <c r="AT60" i="2"/>
  <c r="AT59"/>
  <c r="AR60"/>
  <c r="AQ60"/>
  <c r="AR59"/>
  <c r="AQ59"/>
  <c r="AO60"/>
  <c r="AN60"/>
  <c r="AO59"/>
  <c r="AN59"/>
  <c r="AL60"/>
  <c r="AK60"/>
  <c r="AL59"/>
  <c r="AK59"/>
  <c r="AI60"/>
  <c r="AH60"/>
  <c r="AI59"/>
  <c r="AH59"/>
  <c r="AF60"/>
  <c r="AE60"/>
  <c r="AF59"/>
  <c r="AE59"/>
  <c r="AC60"/>
  <c r="AB60"/>
  <c r="AC59"/>
  <c r="AB59"/>
  <c r="Z60"/>
  <c r="Y60"/>
  <c r="Z59"/>
  <c r="Y59"/>
  <c r="W60"/>
  <c r="V60"/>
  <c r="W59"/>
  <c r="V59"/>
  <c r="T60"/>
  <c r="S60"/>
  <c r="T59"/>
  <c r="S59"/>
  <c r="Q60"/>
  <c r="P60"/>
  <c r="Q59"/>
  <c r="P59"/>
  <c r="N60"/>
  <c r="M60"/>
  <c r="N59"/>
  <c r="M59"/>
  <c r="K60"/>
  <c r="J60"/>
  <c r="K59"/>
  <c r="J59"/>
  <c r="H60"/>
  <c r="G60"/>
  <c r="H59"/>
  <c r="G59"/>
  <c r="E60"/>
  <c r="E59"/>
  <c r="D60"/>
  <c r="D59"/>
  <c r="AT8" l="1"/>
  <c r="AR38"/>
  <c r="AR56" s="1"/>
  <c r="AQ38"/>
  <c r="AQ56" s="1"/>
  <c r="AR37"/>
  <c r="AR55" s="1"/>
  <c r="AQ37"/>
  <c r="AQ55" s="1"/>
  <c r="AR36"/>
  <c r="AR54" s="1"/>
  <c r="AQ36"/>
  <c r="AQ54" s="1"/>
  <c r="AR35"/>
  <c r="AR53" s="1"/>
  <c r="AQ35"/>
  <c r="AQ53" s="1"/>
  <c r="AR34"/>
  <c r="AR52" s="1"/>
  <c r="AQ34"/>
  <c r="AQ52" s="1"/>
  <c r="AR33"/>
  <c r="AR51" s="1"/>
  <c r="AQ33"/>
  <c r="AQ51" s="1"/>
  <c r="AR32"/>
  <c r="AR50" s="1"/>
  <c r="AQ32"/>
  <c r="AQ50" s="1"/>
  <c r="AR31"/>
  <c r="AR49" s="1"/>
  <c r="AQ31"/>
  <c r="AQ49" s="1"/>
  <c r="AR30"/>
  <c r="AR48" s="1"/>
  <c r="AQ30"/>
  <c r="AQ48" s="1"/>
  <c r="AR29"/>
  <c r="AR47" s="1"/>
  <c r="AQ29"/>
  <c r="AQ47" s="1"/>
  <c r="AR28"/>
  <c r="AR46" s="1"/>
  <c r="AQ28"/>
  <c r="AQ46" s="1"/>
  <c r="AR27"/>
  <c r="AR45" s="1"/>
  <c r="AQ27"/>
  <c r="AQ45" s="1"/>
  <c r="AR26"/>
  <c r="AR44" s="1"/>
  <c r="AR58" s="1"/>
  <c r="AQ26"/>
  <c r="AQ44" s="1"/>
  <c r="AQ58" s="1"/>
  <c r="AO38"/>
  <c r="AO56" s="1"/>
  <c r="AN38"/>
  <c r="AN56" s="1"/>
  <c r="AO37"/>
  <c r="AO55" s="1"/>
  <c r="AN37"/>
  <c r="AN55" s="1"/>
  <c r="AO36"/>
  <c r="AO54" s="1"/>
  <c r="AN36"/>
  <c r="AN54" s="1"/>
  <c r="AO35"/>
  <c r="AO53" s="1"/>
  <c r="AN35"/>
  <c r="AN53" s="1"/>
  <c r="AO34"/>
  <c r="AO52" s="1"/>
  <c r="AN34"/>
  <c r="AN52" s="1"/>
  <c r="AO33"/>
  <c r="AO51" s="1"/>
  <c r="AN33"/>
  <c r="AN51" s="1"/>
  <c r="AO32"/>
  <c r="AO50" s="1"/>
  <c r="AN32"/>
  <c r="AN50" s="1"/>
  <c r="AO31"/>
  <c r="AO49" s="1"/>
  <c r="AN31"/>
  <c r="AN49" s="1"/>
  <c r="AO30"/>
  <c r="AO48" s="1"/>
  <c r="AN30"/>
  <c r="AN48" s="1"/>
  <c r="AO29"/>
  <c r="AO47" s="1"/>
  <c r="AN29"/>
  <c r="AN47" s="1"/>
  <c r="AO28"/>
  <c r="AO46" s="1"/>
  <c r="AN28"/>
  <c r="AN46" s="1"/>
  <c r="AO27"/>
  <c r="AO45" s="1"/>
  <c r="AN27"/>
  <c r="AN45" s="1"/>
  <c r="AO26"/>
  <c r="AO44" s="1"/>
  <c r="AO58" s="1"/>
  <c r="AN26"/>
  <c r="AN44" s="1"/>
  <c r="AN58" s="1"/>
  <c r="AL38"/>
  <c r="AL56" s="1"/>
  <c r="AK38"/>
  <c r="AK56" s="1"/>
  <c r="AL37"/>
  <c r="AL55" s="1"/>
  <c r="AK37"/>
  <c r="AK55" s="1"/>
  <c r="AL36"/>
  <c r="AL54" s="1"/>
  <c r="AK36"/>
  <c r="AK54" s="1"/>
  <c r="AL35"/>
  <c r="AL53" s="1"/>
  <c r="AK35"/>
  <c r="AK53" s="1"/>
  <c r="AL34"/>
  <c r="AL52" s="1"/>
  <c r="AK34"/>
  <c r="AK52" s="1"/>
  <c r="AL33"/>
  <c r="AL51" s="1"/>
  <c r="AK33"/>
  <c r="AK51" s="1"/>
  <c r="AL32"/>
  <c r="AL50" s="1"/>
  <c r="AK32"/>
  <c r="AK50" s="1"/>
  <c r="AL31"/>
  <c r="AL49" s="1"/>
  <c r="AK31"/>
  <c r="AK49" s="1"/>
  <c r="AL30"/>
  <c r="AL48" s="1"/>
  <c r="AK30"/>
  <c r="AK48" s="1"/>
  <c r="AL29"/>
  <c r="AL47" s="1"/>
  <c r="AK29"/>
  <c r="AK47" s="1"/>
  <c r="AL28"/>
  <c r="AL46" s="1"/>
  <c r="AK28"/>
  <c r="AK46" s="1"/>
  <c r="AL27"/>
  <c r="AL45" s="1"/>
  <c r="AK27"/>
  <c r="AK45" s="1"/>
  <c r="AL26"/>
  <c r="AL44" s="1"/>
  <c r="AL58" s="1"/>
  <c r="AK26"/>
  <c r="AK44" s="1"/>
  <c r="AK58" s="1"/>
  <c r="AI38"/>
  <c r="AI56" s="1"/>
  <c r="AH38"/>
  <c r="AH56" s="1"/>
  <c r="AI37"/>
  <c r="AI55" s="1"/>
  <c r="AH37"/>
  <c r="AH55" s="1"/>
  <c r="AI36"/>
  <c r="AI54" s="1"/>
  <c r="AH36"/>
  <c r="AH54" s="1"/>
  <c r="AI35"/>
  <c r="AI53" s="1"/>
  <c r="AH35"/>
  <c r="AH53" s="1"/>
  <c r="AI34"/>
  <c r="AI52" s="1"/>
  <c r="AH34"/>
  <c r="AH52" s="1"/>
  <c r="AI33"/>
  <c r="AI51" s="1"/>
  <c r="AH33"/>
  <c r="AH51" s="1"/>
  <c r="AI32"/>
  <c r="AI50" s="1"/>
  <c r="AH32"/>
  <c r="AH50" s="1"/>
  <c r="AI31"/>
  <c r="AI49" s="1"/>
  <c r="AH31"/>
  <c r="AH49" s="1"/>
  <c r="AI30"/>
  <c r="AI48" s="1"/>
  <c r="AH30"/>
  <c r="AH48" s="1"/>
  <c r="AI29"/>
  <c r="AI47" s="1"/>
  <c r="AH29"/>
  <c r="AH47" s="1"/>
  <c r="AI28"/>
  <c r="AI46" s="1"/>
  <c r="AH28"/>
  <c r="AH46" s="1"/>
  <c r="AI27"/>
  <c r="AI45" s="1"/>
  <c r="AH27"/>
  <c r="AH45" s="1"/>
  <c r="AI26"/>
  <c r="AI44" s="1"/>
  <c r="AI58" s="1"/>
  <c r="AH26"/>
  <c r="AH44" s="1"/>
  <c r="AH58" s="1"/>
  <c r="AF38"/>
  <c r="AF56" s="1"/>
  <c r="AE38"/>
  <c r="AE56" s="1"/>
  <c r="AF37"/>
  <c r="AF55" s="1"/>
  <c r="AE37"/>
  <c r="AE55" s="1"/>
  <c r="AF36"/>
  <c r="AF54" s="1"/>
  <c r="AE36"/>
  <c r="AE54" s="1"/>
  <c r="AF35"/>
  <c r="AF53" s="1"/>
  <c r="AE35"/>
  <c r="AE53" s="1"/>
  <c r="AF34"/>
  <c r="AF52" s="1"/>
  <c r="AE34"/>
  <c r="AE52" s="1"/>
  <c r="AF33"/>
  <c r="AF51" s="1"/>
  <c r="AE33"/>
  <c r="AE51" s="1"/>
  <c r="AF32"/>
  <c r="AF50" s="1"/>
  <c r="AE32"/>
  <c r="AE50" s="1"/>
  <c r="AF31"/>
  <c r="AF49" s="1"/>
  <c r="AE31"/>
  <c r="AE49" s="1"/>
  <c r="AF30"/>
  <c r="AF48" s="1"/>
  <c r="AE30"/>
  <c r="AE48" s="1"/>
  <c r="AF29"/>
  <c r="AF47" s="1"/>
  <c r="AE29"/>
  <c r="AE47" s="1"/>
  <c r="AF28"/>
  <c r="AF46" s="1"/>
  <c r="AE28"/>
  <c r="AE46" s="1"/>
  <c r="AF27"/>
  <c r="AF45" s="1"/>
  <c r="AE27"/>
  <c r="AE45" s="1"/>
  <c r="AF26"/>
  <c r="AF44" s="1"/>
  <c r="AF58" s="1"/>
  <c r="AE26"/>
  <c r="AE44" s="1"/>
  <c r="AE58" s="1"/>
  <c r="AC38"/>
  <c r="AC56" s="1"/>
  <c r="AB38"/>
  <c r="AB56" s="1"/>
  <c r="AC37"/>
  <c r="AC55" s="1"/>
  <c r="AB37"/>
  <c r="AB55" s="1"/>
  <c r="AC36"/>
  <c r="AC54" s="1"/>
  <c r="AB36"/>
  <c r="AB54" s="1"/>
  <c r="AC35"/>
  <c r="AC53" s="1"/>
  <c r="AB35"/>
  <c r="AB53" s="1"/>
  <c r="AC34"/>
  <c r="AC52" s="1"/>
  <c r="AB34"/>
  <c r="AB52" s="1"/>
  <c r="AC33"/>
  <c r="AC51" s="1"/>
  <c r="AB33"/>
  <c r="AB51" s="1"/>
  <c r="AC32"/>
  <c r="AC50" s="1"/>
  <c r="AB32"/>
  <c r="AB50" s="1"/>
  <c r="AC31"/>
  <c r="AC49" s="1"/>
  <c r="AB31"/>
  <c r="AB49" s="1"/>
  <c r="AC30"/>
  <c r="AC48" s="1"/>
  <c r="AB30"/>
  <c r="AB48" s="1"/>
  <c r="AC29"/>
  <c r="AC47" s="1"/>
  <c r="AB29"/>
  <c r="AB47" s="1"/>
  <c r="AC28"/>
  <c r="AC46" s="1"/>
  <c r="AB28"/>
  <c r="AB46" s="1"/>
  <c r="AC27"/>
  <c r="AC45" s="1"/>
  <c r="AB27"/>
  <c r="AB45" s="1"/>
  <c r="AC26"/>
  <c r="AC44" s="1"/>
  <c r="AC58" s="1"/>
  <c r="AB26"/>
  <c r="AB44" s="1"/>
  <c r="AB58" s="1"/>
  <c r="Z38"/>
  <c r="Z56" s="1"/>
  <c r="Y38"/>
  <c r="Y56" s="1"/>
  <c r="Z37"/>
  <c r="Z55" s="1"/>
  <c r="Y37"/>
  <c r="Y55" s="1"/>
  <c r="Z36"/>
  <c r="Z54" s="1"/>
  <c r="Y36"/>
  <c r="Y54" s="1"/>
  <c r="Z35"/>
  <c r="Z53" s="1"/>
  <c r="Y35"/>
  <c r="Y53" s="1"/>
  <c r="Z34"/>
  <c r="Z52" s="1"/>
  <c r="Y34"/>
  <c r="Y52" s="1"/>
  <c r="Z33"/>
  <c r="Z51" s="1"/>
  <c r="Y33"/>
  <c r="Y51" s="1"/>
  <c r="Z32"/>
  <c r="Z50" s="1"/>
  <c r="Y32"/>
  <c r="Y50" s="1"/>
  <c r="Z31"/>
  <c r="Z49" s="1"/>
  <c r="Y31"/>
  <c r="Y49" s="1"/>
  <c r="Z30"/>
  <c r="Z48" s="1"/>
  <c r="Y30"/>
  <c r="Y48" s="1"/>
  <c r="Z29"/>
  <c r="Z47" s="1"/>
  <c r="Y29"/>
  <c r="Y47" s="1"/>
  <c r="Z28"/>
  <c r="Z46" s="1"/>
  <c r="Y28"/>
  <c r="Y46" s="1"/>
  <c r="Z27"/>
  <c r="Z45" s="1"/>
  <c r="Y27"/>
  <c r="Y45" s="1"/>
  <c r="Z26"/>
  <c r="Z44" s="1"/>
  <c r="Z58" s="1"/>
  <c r="Y26"/>
  <c r="Y44" s="1"/>
  <c r="Y58" s="1"/>
  <c r="W38"/>
  <c r="W56" s="1"/>
  <c r="V38"/>
  <c r="V56" s="1"/>
  <c r="W37"/>
  <c r="W55" s="1"/>
  <c r="V37"/>
  <c r="V55" s="1"/>
  <c r="W36"/>
  <c r="W54" s="1"/>
  <c r="V36"/>
  <c r="V54" s="1"/>
  <c r="W35"/>
  <c r="W53" s="1"/>
  <c r="V35"/>
  <c r="V53" s="1"/>
  <c r="W34"/>
  <c r="W52" s="1"/>
  <c r="V34"/>
  <c r="V52" s="1"/>
  <c r="W33"/>
  <c r="W51" s="1"/>
  <c r="V33"/>
  <c r="V51" s="1"/>
  <c r="W32"/>
  <c r="W50" s="1"/>
  <c r="V32"/>
  <c r="V50" s="1"/>
  <c r="W31"/>
  <c r="W49" s="1"/>
  <c r="V31"/>
  <c r="V49" s="1"/>
  <c r="W30"/>
  <c r="W48" s="1"/>
  <c r="V30"/>
  <c r="V48" s="1"/>
  <c r="W29"/>
  <c r="W47" s="1"/>
  <c r="V29"/>
  <c r="V47" s="1"/>
  <c r="W28"/>
  <c r="W46" s="1"/>
  <c r="V28"/>
  <c r="V46" s="1"/>
  <c r="W27"/>
  <c r="W45" s="1"/>
  <c r="V27"/>
  <c r="V45" s="1"/>
  <c r="W26"/>
  <c r="W44" s="1"/>
  <c r="W58" s="1"/>
  <c r="V26"/>
  <c r="V44" s="1"/>
  <c r="V58" s="1"/>
  <c r="T38"/>
  <c r="T56" s="1"/>
  <c r="S38"/>
  <c r="S56" s="1"/>
  <c r="T37"/>
  <c r="T55" s="1"/>
  <c r="S37"/>
  <c r="S55" s="1"/>
  <c r="T36"/>
  <c r="T54" s="1"/>
  <c r="S36"/>
  <c r="S54" s="1"/>
  <c r="T35"/>
  <c r="T53" s="1"/>
  <c r="S35"/>
  <c r="S53" s="1"/>
  <c r="T34"/>
  <c r="T52" s="1"/>
  <c r="S34"/>
  <c r="S52" s="1"/>
  <c r="T33"/>
  <c r="T51" s="1"/>
  <c r="S33"/>
  <c r="S51" s="1"/>
  <c r="T32"/>
  <c r="T50" s="1"/>
  <c r="S32"/>
  <c r="S50" s="1"/>
  <c r="T31"/>
  <c r="T49" s="1"/>
  <c r="S31"/>
  <c r="S49" s="1"/>
  <c r="T30"/>
  <c r="T48" s="1"/>
  <c r="S30"/>
  <c r="S48" s="1"/>
  <c r="T29"/>
  <c r="T47" s="1"/>
  <c r="S29"/>
  <c r="S47" s="1"/>
  <c r="T28"/>
  <c r="T46" s="1"/>
  <c r="S28"/>
  <c r="S46" s="1"/>
  <c r="T27"/>
  <c r="T45" s="1"/>
  <c r="S27"/>
  <c r="S45" s="1"/>
  <c r="T26"/>
  <c r="T44" s="1"/>
  <c r="T58" s="1"/>
  <c r="S26"/>
  <c r="S44" s="1"/>
  <c r="S58" s="1"/>
  <c r="Q38"/>
  <c r="Q56" s="1"/>
  <c r="P38"/>
  <c r="P56" s="1"/>
  <c r="Q37"/>
  <c r="Q55" s="1"/>
  <c r="P37"/>
  <c r="P55" s="1"/>
  <c r="Q36"/>
  <c r="Q54" s="1"/>
  <c r="P36"/>
  <c r="P54" s="1"/>
  <c r="Q35"/>
  <c r="Q53" s="1"/>
  <c r="P35"/>
  <c r="P53" s="1"/>
  <c r="Q34"/>
  <c r="Q52" s="1"/>
  <c r="P34"/>
  <c r="P52" s="1"/>
  <c r="Q33"/>
  <c r="Q51" s="1"/>
  <c r="P33"/>
  <c r="P51" s="1"/>
  <c r="Q32"/>
  <c r="Q50" s="1"/>
  <c r="P32"/>
  <c r="P50" s="1"/>
  <c r="Q31"/>
  <c r="Q49" s="1"/>
  <c r="P31"/>
  <c r="P49" s="1"/>
  <c r="Q30"/>
  <c r="Q48" s="1"/>
  <c r="P30"/>
  <c r="P48" s="1"/>
  <c r="Q29"/>
  <c r="Q47" s="1"/>
  <c r="P29"/>
  <c r="P47" s="1"/>
  <c r="Q28"/>
  <c r="Q46" s="1"/>
  <c r="P28"/>
  <c r="P46" s="1"/>
  <c r="Q27"/>
  <c r="Q45" s="1"/>
  <c r="P27"/>
  <c r="P45" s="1"/>
  <c r="Q26"/>
  <c r="Q44" s="1"/>
  <c r="Q58" s="1"/>
  <c r="P26"/>
  <c r="P44" s="1"/>
  <c r="P58" s="1"/>
  <c r="N38"/>
  <c r="N56" s="1"/>
  <c r="M38"/>
  <c r="M56" s="1"/>
  <c r="N37"/>
  <c r="N55" s="1"/>
  <c r="M37"/>
  <c r="M55" s="1"/>
  <c r="N36"/>
  <c r="N54" s="1"/>
  <c r="M36"/>
  <c r="M54" s="1"/>
  <c r="N35"/>
  <c r="N53" s="1"/>
  <c r="M35"/>
  <c r="M53" s="1"/>
  <c r="N34"/>
  <c r="N52" s="1"/>
  <c r="M34"/>
  <c r="M52" s="1"/>
  <c r="N33"/>
  <c r="N51" s="1"/>
  <c r="M33"/>
  <c r="M51" s="1"/>
  <c r="N32"/>
  <c r="N50" s="1"/>
  <c r="M32"/>
  <c r="M50" s="1"/>
  <c r="N31"/>
  <c r="N49" s="1"/>
  <c r="M31"/>
  <c r="M49" s="1"/>
  <c r="N30"/>
  <c r="N48" s="1"/>
  <c r="M30"/>
  <c r="M48" s="1"/>
  <c r="N29"/>
  <c r="N47" s="1"/>
  <c r="M29"/>
  <c r="M47" s="1"/>
  <c r="N28"/>
  <c r="N46" s="1"/>
  <c r="M28"/>
  <c r="M46" s="1"/>
  <c r="N27"/>
  <c r="N45" s="1"/>
  <c r="M27"/>
  <c r="M45" s="1"/>
  <c r="N26"/>
  <c r="N44" s="1"/>
  <c r="N58" s="1"/>
  <c r="M26"/>
  <c r="M44" s="1"/>
  <c r="M58" s="1"/>
  <c r="K38"/>
  <c r="K56" s="1"/>
  <c r="J38"/>
  <c r="J56" s="1"/>
  <c r="K37"/>
  <c r="K55" s="1"/>
  <c r="J37"/>
  <c r="J55" s="1"/>
  <c r="K36"/>
  <c r="K54" s="1"/>
  <c r="J36"/>
  <c r="J54" s="1"/>
  <c r="K35"/>
  <c r="K53" s="1"/>
  <c r="J35"/>
  <c r="J53" s="1"/>
  <c r="K34"/>
  <c r="K52" s="1"/>
  <c r="J34"/>
  <c r="J52" s="1"/>
  <c r="K33"/>
  <c r="K51" s="1"/>
  <c r="J33"/>
  <c r="J51" s="1"/>
  <c r="K32"/>
  <c r="K50" s="1"/>
  <c r="J32"/>
  <c r="J50" s="1"/>
  <c r="K31"/>
  <c r="K49" s="1"/>
  <c r="J31"/>
  <c r="J49" s="1"/>
  <c r="K30"/>
  <c r="K48" s="1"/>
  <c r="J30"/>
  <c r="J48" s="1"/>
  <c r="K29"/>
  <c r="K47" s="1"/>
  <c r="J29"/>
  <c r="J47" s="1"/>
  <c r="K28"/>
  <c r="K46" s="1"/>
  <c r="J28"/>
  <c r="J46" s="1"/>
  <c r="K27"/>
  <c r="K45" s="1"/>
  <c r="J27"/>
  <c r="J45" s="1"/>
  <c r="K26"/>
  <c r="K44" s="1"/>
  <c r="K58" s="1"/>
  <c r="J26"/>
  <c r="J44" s="1"/>
  <c r="J58" s="1"/>
  <c r="H38"/>
  <c r="H56" s="1"/>
  <c r="G38"/>
  <c r="G56" s="1"/>
  <c r="H37"/>
  <c r="H55" s="1"/>
  <c r="G37"/>
  <c r="G55" s="1"/>
  <c r="H36"/>
  <c r="H54" s="1"/>
  <c r="G36"/>
  <c r="G54" s="1"/>
  <c r="H35"/>
  <c r="H53" s="1"/>
  <c r="G35"/>
  <c r="G53" s="1"/>
  <c r="H34"/>
  <c r="H52" s="1"/>
  <c r="G34"/>
  <c r="G52" s="1"/>
  <c r="H33"/>
  <c r="H51" s="1"/>
  <c r="G33"/>
  <c r="G51" s="1"/>
  <c r="H32"/>
  <c r="H50" s="1"/>
  <c r="G32"/>
  <c r="G50" s="1"/>
  <c r="H31"/>
  <c r="H49" s="1"/>
  <c r="G31"/>
  <c r="G49" s="1"/>
  <c r="H30"/>
  <c r="H48" s="1"/>
  <c r="G30"/>
  <c r="G48" s="1"/>
  <c r="H29"/>
  <c r="H47" s="1"/>
  <c r="G29"/>
  <c r="G47" s="1"/>
  <c r="H28"/>
  <c r="H46" s="1"/>
  <c r="G28"/>
  <c r="G46" s="1"/>
  <c r="H27"/>
  <c r="H45" s="1"/>
  <c r="G27"/>
  <c r="G45" s="1"/>
  <c r="H26"/>
  <c r="H44" s="1"/>
  <c r="H58" s="1"/>
  <c r="G26"/>
  <c r="G44" s="1"/>
  <c r="G58" s="1"/>
  <c r="E38"/>
  <c r="E56" s="1"/>
  <c r="AT56" s="1"/>
  <c r="D38"/>
  <c r="D56" s="1"/>
  <c r="E37"/>
  <c r="E55" s="1"/>
  <c r="D37"/>
  <c r="D55" s="1"/>
  <c r="E36"/>
  <c r="E54" s="1"/>
  <c r="D36"/>
  <c r="D54" s="1"/>
  <c r="E35"/>
  <c r="E53" s="1"/>
  <c r="D35"/>
  <c r="D53" s="1"/>
  <c r="E34"/>
  <c r="E52" s="1"/>
  <c r="AT52" s="1"/>
  <c r="D34"/>
  <c r="D52" s="1"/>
  <c r="E33"/>
  <c r="E51" s="1"/>
  <c r="D33"/>
  <c r="D51" s="1"/>
  <c r="E32"/>
  <c r="E50" s="1"/>
  <c r="D32"/>
  <c r="D50" s="1"/>
  <c r="E31"/>
  <c r="E49" s="1"/>
  <c r="D31"/>
  <c r="D49" s="1"/>
  <c r="E30"/>
  <c r="E48" s="1"/>
  <c r="AT48" s="1"/>
  <c r="D30"/>
  <c r="D48" s="1"/>
  <c r="E29"/>
  <c r="E47" s="1"/>
  <c r="D29"/>
  <c r="D47" s="1"/>
  <c r="E28"/>
  <c r="E46" s="1"/>
  <c r="D28"/>
  <c r="D46" s="1"/>
  <c r="E27"/>
  <c r="E45" s="1"/>
  <c r="D27"/>
  <c r="D45" s="1"/>
  <c r="E26"/>
  <c r="E44" s="1"/>
  <c r="E58" s="1"/>
  <c r="D26"/>
  <c r="AR40"/>
  <c r="AQ40"/>
  <c r="AO40"/>
  <c r="AN40"/>
  <c r="AL40"/>
  <c r="AK40"/>
  <c r="AI40"/>
  <c r="AH40"/>
  <c r="AF40"/>
  <c r="AE40"/>
  <c r="AC40"/>
  <c r="AB40"/>
  <c r="Z40"/>
  <c r="Y40"/>
  <c r="W40"/>
  <c r="V40"/>
  <c r="T40"/>
  <c r="S40"/>
  <c r="Q40"/>
  <c r="P40"/>
  <c r="N40"/>
  <c r="M40"/>
  <c r="K40"/>
  <c r="J40"/>
  <c r="H40"/>
  <c r="G40"/>
  <c r="E40"/>
  <c r="E22"/>
  <c r="D22"/>
  <c r="G22"/>
  <c r="H22"/>
  <c r="J22"/>
  <c r="K22"/>
  <c r="M22"/>
  <c r="N22"/>
  <c r="P22"/>
  <c r="Q22"/>
  <c r="S22"/>
  <c r="T22"/>
  <c r="V22"/>
  <c r="W22"/>
  <c r="Y22"/>
  <c r="Z22"/>
  <c r="AB22"/>
  <c r="AC22"/>
  <c r="AE22"/>
  <c r="AF22"/>
  <c r="AH22"/>
  <c r="AI22"/>
  <c r="AK22"/>
  <c r="AL22"/>
  <c r="AN22"/>
  <c r="AO22"/>
  <c r="AQ22"/>
  <c r="AR22"/>
  <c r="AT9"/>
  <c r="AT10"/>
  <c r="AT11"/>
  <c r="AT12"/>
  <c r="AT13"/>
  <c r="AT14"/>
  <c r="AT15"/>
  <c r="AT16"/>
  <c r="AT17"/>
  <c r="AT18"/>
  <c r="AT19"/>
  <c r="AT20"/>
  <c r="AT45" l="1"/>
  <c r="AT47"/>
  <c r="AT49"/>
  <c r="AT51"/>
  <c r="AT53"/>
  <c r="AT55"/>
  <c r="AT46"/>
  <c r="AT50"/>
  <c r="AT54"/>
  <c r="AT44"/>
  <c r="D40"/>
  <c r="D44"/>
  <c r="D58" s="1"/>
  <c r="AT22"/>
  <c r="AT26"/>
  <c r="AT28"/>
  <c r="AT30"/>
  <c r="AT32"/>
  <c r="AT34"/>
  <c r="AT36"/>
  <c r="AT38"/>
  <c r="AT29"/>
  <c r="AT33"/>
  <c r="AT37"/>
  <c r="AT27"/>
  <c r="AT35"/>
  <c r="AT40" s="1"/>
  <c r="AT31"/>
  <c r="AT58" l="1"/>
</calcChain>
</file>

<file path=xl/sharedStrings.xml><?xml version="1.0" encoding="utf-8"?>
<sst xmlns="http://schemas.openxmlformats.org/spreadsheetml/2006/main" count="224" uniqueCount="42">
  <si>
    <t>ergometria</t>
  </si>
  <si>
    <t>holter</t>
  </si>
  <si>
    <t>ecocardiograma</t>
  </si>
  <si>
    <t>eletrocardiograma</t>
  </si>
  <si>
    <t>cintilografia</t>
  </si>
  <si>
    <t>cateterismo</t>
  </si>
  <si>
    <t>ultrassom</t>
  </si>
  <si>
    <t>arteriografia</t>
  </si>
  <si>
    <t>TOTAL</t>
  </si>
  <si>
    <t>consulta cc</t>
  </si>
  <si>
    <t>consulta ce</t>
  </si>
  <si>
    <t>consulta vasc</t>
  </si>
  <si>
    <t>eco trans</t>
  </si>
  <si>
    <t>ava marcapasso</t>
  </si>
  <si>
    <t>consulta eletrof</t>
  </si>
  <si>
    <t>Fusavi - Rio do Sul</t>
  </si>
  <si>
    <t>Hosp Nossa Sra dos Prazeres - Lages</t>
  </si>
  <si>
    <t>Hosp Santa Isabel - Blumenau</t>
  </si>
  <si>
    <t>Hosp São José - Criciúma</t>
  </si>
  <si>
    <t>Hosp Caridade - Folis</t>
  </si>
  <si>
    <t>Hosp Inf Joana de Gusmão - Fpolis</t>
  </si>
  <si>
    <t>Hosp Universitário - Fpolis</t>
  </si>
  <si>
    <t>Hosp Mat Marieta Konder Bornhausen - Itajaí</t>
  </si>
  <si>
    <t>Hosp Hans Dieter Schmidt - Joinville</t>
  </si>
  <si>
    <t>Hosp Inf Jeser Amarante Faria - Joinville</t>
  </si>
  <si>
    <t>ICSC - São José</t>
  </si>
  <si>
    <t>Hosp Nossa Sra da Conceição - Tubarão</t>
  </si>
  <si>
    <t>Hosp São Paulo Assec - Xanxerê</t>
  </si>
  <si>
    <t>Hospital</t>
  </si>
  <si>
    <t>Qtde.</t>
  </si>
  <si>
    <t>Valor</t>
  </si>
  <si>
    <t>ATUAL</t>
  </si>
  <si>
    <t>PROPOSTA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</si>
  <si>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</si>
  <si>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</si>
  <si>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</si>
  <si>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</si>
  <si>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TCGA AC Cardiologia
Revisão Cotas Ambulatoriais</t>
  </si>
  <si>
    <t>IMPACTO</t>
  </si>
  <si>
    <t>Total</t>
  </si>
  <si>
    <t>Gestão Estadual</t>
  </si>
  <si>
    <t>Gestão Municipal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</si>
</sst>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i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43" fontId="1" fillId="3" borderId="2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8" xfId="0" applyFill="1" applyBorder="1" applyAlignment="1">
      <alignment vertical="center"/>
    </xf>
    <xf numFmtId="43" fontId="0" fillId="0" borderId="5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43" fontId="0" fillId="0" borderId="3" xfId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3" fontId="0" fillId="0" borderId="4" xfId="1" applyFont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vertical="center"/>
    </xf>
    <xf numFmtId="43" fontId="1" fillId="2" borderId="7" xfId="1" applyFont="1" applyFill="1" applyBorder="1" applyAlignment="1">
      <alignment horizontal="right" vertical="center"/>
    </xf>
    <xf numFmtId="43" fontId="1" fillId="3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vertical="center"/>
    </xf>
    <xf numFmtId="43" fontId="0" fillId="2" borderId="8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164" fontId="1" fillId="3" borderId="2" xfId="1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5"/>
    </xf>
    <xf numFmtId="0" fontId="4" fillId="2" borderId="0" xfId="0" applyFont="1" applyFill="1" applyBorder="1" applyAlignment="1">
      <alignment horizontal="left" vertical="center" indent="5"/>
    </xf>
    <xf numFmtId="164" fontId="1" fillId="3" borderId="11" xfId="1" applyNumberFormat="1" applyFont="1" applyFill="1" applyBorder="1" applyAlignment="1">
      <alignment horizontal="center" vertical="center"/>
    </xf>
    <xf numFmtId="164" fontId="1" fillId="3" borderId="4" xfId="1" applyNumberFormat="1" applyFont="1" applyFill="1" applyBorder="1" applyAlignment="1">
      <alignment horizontal="center" vertical="center"/>
    </xf>
    <xf numFmtId="43" fontId="1" fillId="3" borderId="11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43" fontId="1" fillId="3" borderId="2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19125" cy="561974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=""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60"/>
  <sheetViews>
    <sheetView tabSelected="1" workbookViewId="0">
      <selection activeCell="AT60" sqref="AT60"/>
    </sheetView>
  </sheetViews>
  <sheetFormatPr defaultRowHeight="15"/>
  <cols>
    <col min="1" max="1" width="10.5703125" style="8" bestFit="1" customWidth="1"/>
    <col min="2" max="2" width="41.28515625" style="8" bestFit="1" customWidth="1"/>
    <col min="3" max="3" width="1" style="13" customWidth="1"/>
    <col min="4" max="4" width="10" style="29" customWidth="1"/>
    <col min="5" max="5" width="10.5703125" style="14" bestFit="1" customWidth="1"/>
    <col min="6" max="6" width="1" style="23" customWidth="1"/>
    <col min="7" max="7" width="10" style="29" customWidth="1"/>
    <col min="8" max="8" width="9.5703125" style="14" bestFit="1" customWidth="1"/>
    <col min="9" max="9" width="1" style="23" customWidth="1"/>
    <col min="10" max="10" width="10" style="29" customWidth="1"/>
    <col min="11" max="11" width="9.5703125" style="14" bestFit="1" customWidth="1"/>
    <col min="12" max="12" width="1" style="23" customWidth="1"/>
    <col min="13" max="13" width="10" style="29" customWidth="1"/>
    <col min="14" max="14" width="10.5703125" style="14" bestFit="1" customWidth="1"/>
    <col min="15" max="15" width="1" style="23" customWidth="1"/>
    <col min="16" max="16" width="10" style="29" customWidth="1"/>
    <col min="17" max="17" width="10.5703125" style="14" bestFit="1" customWidth="1"/>
    <col min="18" max="18" width="1" style="23" customWidth="1"/>
    <col min="19" max="19" width="10" style="29" customWidth="1"/>
    <col min="20" max="20" width="10.5703125" style="14" bestFit="1" customWidth="1"/>
    <col min="21" max="21" width="1" style="23" customWidth="1"/>
    <col min="22" max="22" width="10" style="29" customWidth="1"/>
    <col min="23" max="23" width="11.5703125" style="14" bestFit="1" customWidth="1"/>
    <col min="24" max="24" width="1" style="23" customWidth="1"/>
    <col min="25" max="25" width="8" style="29" bestFit="1" customWidth="1"/>
    <col min="26" max="26" width="9.5703125" style="14" bestFit="1" customWidth="1"/>
    <col min="27" max="27" width="1" style="23" customWidth="1"/>
    <col min="28" max="28" width="9.5703125" style="29" bestFit="1" customWidth="1"/>
    <col min="29" max="29" width="10.5703125" style="14" bestFit="1" customWidth="1"/>
    <col min="30" max="30" width="1" style="23" customWidth="1"/>
    <col min="31" max="31" width="8" style="29" bestFit="1" customWidth="1"/>
    <col min="32" max="32" width="11.5703125" style="14" bestFit="1" customWidth="1"/>
    <col min="33" max="33" width="1" style="23" customWidth="1"/>
    <col min="34" max="34" width="8" style="29" bestFit="1" customWidth="1"/>
    <col min="35" max="35" width="11.5703125" style="14" bestFit="1" customWidth="1"/>
    <col min="36" max="36" width="1" style="23" customWidth="1"/>
    <col min="37" max="37" width="8" style="29" bestFit="1" customWidth="1"/>
    <col min="38" max="38" width="10.5703125" style="14" bestFit="1" customWidth="1"/>
    <col min="39" max="39" width="1" style="23" customWidth="1"/>
    <col min="40" max="40" width="8" style="29" bestFit="1" customWidth="1"/>
    <col min="41" max="41" width="10.5703125" style="14" bestFit="1" customWidth="1"/>
    <col min="42" max="42" width="1" style="23" customWidth="1"/>
    <col min="43" max="43" width="8" style="29" bestFit="1" customWidth="1"/>
    <col min="44" max="44" width="10.5703125" style="14" bestFit="1" customWidth="1"/>
    <col min="45" max="45" width="1" style="23" customWidth="1"/>
    <col min="46" max="46" width="13.28515625" style="24" bestFit="1" customWidth="1"/>
    <col min="47" max="16384" width="9.140625" style="8"/>
  </cols>
  <sheetData>
    <row r="1" spans="1:46" ht="11.25" customHeight="1">
      <c r="A1" s="30" t="s">
        <v>33</v>
      </c>
      <c r="N1" s="41" t="s">
        <v>37</v>
      </c>
      <c r="O1" s="42"/>
      <c r="P1" s="42"/>
      <c r="Q1" s="42"/>
      <c r="R1" s="42"/>
      <c r="S1" s="42"/>
      <c r="T1" s="42"/>
      <c r="U1" s="42"/>
      <c r="V1" s="42"/>
      <c r="W1" s="42"/>
      <c r="AK1" s="41" t="s">
        <v>37</v>
      </c>
      <c r="AL1" s="42"/>
      <c r="AM1" s="42"/>
      <c r="AN1" s="42"/>
      <c r="AO1" s="42"/>
      <c r="AP1" s="42"/>
      <c r="AQ1" s="42"/>
      <c r="AR1" s="42"/>
      <c r="AS1" s="42"/>
      <c r="AT1" s="42"/>
    </row>
    <row r="2" spans="1:46" ht="11.25" customHeight="1">
      <c r="A2" s="30" t="s">
        <v>34</v>
      </c>
      <c r="N2" s="42"/>
      <c r="O2" s="42"/>
      <c r="P2" s="42"/>
      <c r="Q2" s="42"/>
      <c r="R2" s="42"/>
      <c r="S2" s="42"/>
      <c r="T2" s="42"/>
      <c r="U2" s="42"/>
      <c r="V2" s="42"/>
      <c r="W2" s="42"/>
      <c r="AK2" s="42"/>
      <c r="AL2" s="42"/>
      <c r="AM2" s="42"/>
      <c r="AN2" s="42"/>
      <c r="AO2" s="42"/>
      <c r="AP2" s="42"/>
      <c r="AQ2" s="42"/>
      <c r="AR2" s="42"/>
      <c r="AS2" s="42"/>
      <c r="AT2" s="42"/>
    </row>
    <row r="3" spans="1:46" ht="11.25" customHeight="1">
      <c r="A3" s="30" t="s">
        <v>35</v>
      </c>
      <c r="N3" s="42"/>
      <c r="O3" s="42"/>
      <c r="P3" s="42"/>
      <c r="Q3" s="42"/>
      <c r="R3" s="42"/>
      <c r="S3" s="42"/>
      <c r="T3" s="42"/>
      <c r="U3" s="42"/>
      <c r="V3" s="42"/>
      <c r="W3" s="42"/>
      <c r="AK3" s="42"/>
      <c r="AL3" s="42"/>
      <c r="AM3" s="42"/>
      <c r="AN3" s="42"/>
      <c r="AO3" s="42"/>
      <c r="AP3" s="42"/>
      <c r="AQ3" s="42"/>
      <c r="AR3" s="42"/>
      <c r="AS3" s="42"/>
      <c r="AT3" s="42"/>
    </row>
    <row r="4" spans="1:46" ht="11.25" customHeight="1">
      <c r="A4" s="31" t="s">
        <v>36</v>
      </c>
      <c r="N4" s="42"/>
      <c r="O4" s="42"/>
      <c r="P4" s="42"/>
      <c r="Q4" s="42"/>
      <c r="R4" s="42"/>
      <c r="S4" s="42"/>
      <c r="T4" s="42"/>
      <c r="U4" s="42"/>
      <c r="V4" s="42"/>
      <c r="W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15.75" thickBot="1"/>
    <row r="6" spans="1:46" s="1" customFormat="1" ht="15.75" customHeight="1" thickBot="1">
      <c r="A6" s="8"/>
      <c r="B6" s="39" t="s">
        <v>28</v>
      </c>
      <c r="C6" s="2"/>
      <c r="D6" s="36" t="s">
        <v>9</v>
      </c>
      <c r="E6" s="37"/>
      <c r="F6" s="16"/>
      <c r="G6" s="36" t="s">
        <v>10</v>
      </c>
      <c r="H6" s="37"/>
      <c r="I6" s="16"/>
      <c r="J6" s="36" t="s">
        <v>14</v>
      </c>
      <c r="K6" s="37"/>
      <c r="L6" s="16"/>
      <c r="M6" s="36" t="s">
        <v>11</v>
      </c>
      <c r="N6" s="37"/>
      <c r="O6" s="16"/>
      <c r="P6" s="36" t="s">
        <v>0</v>
      </c>
      <c r="Q6" s="37"/>
      <c r="R6" s="16"/>
      <c r="S6" s="36" t="s">
        <v>1</v>
      </c>
      <c r="T6" s="37"/>
      <c r="U6" s="16"/>
      <c r="V6" s="36" t="s">
        <v>2</v>
      </c>
      <c r="W6" s="37"/>
      <c r="X6" s="16"/>
      <c r="Y6" s="36" t="s">
        <v>12</v>
      </c>
      <c r="Z6" s="37"/>
      <c r="AA6" s="16"/>
      <c r="AB6" s="36" t="s">
        <v>3</v>
      </c>
      <c r="AC6" s="37"/>
      <c r="AD6" s="16"/>
      <c r="AE6" s="36" t="s">
        <v>4</v>
      </c>
      <c r="AF6" s="37"/>
      <c r="AG6" s="16"/>
      <c r="AH6" s="36" t="s">
        <v>5</v>
      </c>
      <c r="AI6" s="37"/>
      <c r="AJ6" s="16"/>
      <c r="AK6" s="36" t="s">
        <v>13</v>
      </c>
      <c r="AL6" s="37"/>
      <c r="AM6" s="16"/>
      <c r="AN6" s="36" t="s">
        <v>6</v>
      </c>
      <c r="AO6" s="37"/>
      <c r="AP6" s="16"/>
      <c r="AQ6" s="36" t="s">
        <v>7</v>
      </c>
      <c r="AR6" s="37"/>
      <c r="AS6" s="16"/>
      <c r="AT6" s="38" t="s">
        <v>8</v>
      </c>
    </row>
    <row r="7" spans="1:46" s="1" customFormat="1" ht="15.75" customHeight="1" thickBot="1">
      <c r="A7" s="8"/>
      <c r="B7" s="40"/>
      <c r="C7" s="3"/>
      <c r="D7" s="25" t="s">
        <v>29</v>
      </c>
      <c r="E7" s="4" t="s">
        <v>30</v>
      </c>
      <c r="F7" s="18"/>
      <c r="G7" s="25" t="s">
        <v>29</v>
      </c>
      <c r="H7" s="4" t="s">
        <v>30</v>
      </c>
      <c r="I7" s="18"/>
      <c r="J7" s="25" t="s">
        <v>29</v>
      </c>
      <c r="K7" s="4" t="s">
        <v>30</v>
      </c>
      <c r="L7" s="18"/>
      <c r="M7" s="25" t="s">
        <v>29</v>
      </c>
      <c r="N7" s="4" t="s">
        <v>30</v>
      </c>
      <c r="O7" s="18"/>
      <c r="P7" s="25" t="s">
        <v>29</v>
      </c>
      <c r="Q7" s="4" t="s">
        <v>30</v>
      </c>
      <c r="R7" s="18"/>
      <c r="S7" s="25" t="s">
        <v>29</v>
      </c>
      <c r="T7" s="4" t="s">
        <v>30</v>
      </c>
      <c r="U7" s="18"/>
      <c r="V7" s="25" t="s">
        <v>29</v>
      </c>
      <c r="W7" s="4" t="s">
        <v>30</v>
      </c>
      <c r="X7" s="18"/>
      <c r="Y7" s="25" t="s">
        <v>29</v>
      </c>
      <c r="Z7" s="4" t="s">
        <v>30</v>
      </c>
      <c r="AA7" s="18"/>
      <c r="AB7" s="25" t="s">
        <v>29</v>
      </c>
      <c r="AC7" s="4" t="s">
        <v>30</v>
      </c>
      <c r="AD7" s="18"/>
      <c r="AE7" s="25" t="s">
        <v>29</v>
      </c>
      <c r="AF7" s="4" t="s">
        <v>30</v>
      </c>
      <c r="AG7" s="18"/>
      <c r="AH7" s="25" t="s">
        <v>29</v>
      </c>
      <c r="AI7" s="4" t="s">
        <v>30</v>
      </c>
      <c r="AJ7" s="18"/>
      <c r="AK7" s="25" t="s">
        <v>29</v>
      </c>
      <c r="AL7" s="4" t="s">
        <v>30</v>
      </c>
      <c r="AM7" s="18"/>
      <c r="AN7" s="25" t="s">
        <v>29</v>
      </c>
      <c r="AO7" s="4" t="s">
        <v>30</v>
      </c>
      <c r="AP7" s="18"/>
      <c r="AQ7" s="25" t="s">
        <v>29</v>
      </c>
      <c r="AR7" s="4" t="s">
        <v>30</v>
      </c>
      <c r="AS7" s="18"/>
      <c r="AT7" s="38"/>
    </row>
    <row r="8" spans="1:46" ht="14.25" customHeight="1">
      <c r="A8" s="8" t="s">
        <v>31</v>
      </c>
      <c r="B8" s="5" t="s">
        <v>15</v>
      </c>
      <c r="C8" s="6"/>
      <c r="D8" s="26">
        <v>422.25</v>
      </c>
      <c r="E8" s="7">
        <v>4222.5</v>
      </c>
      <c r="F8" s="19"/>
      <c r="G8" s="26"/>
      <c r="H8" s="7"/>
      <c r="I8" s="19"/>
      <c r="J8" s="26"/>
      <c r="K8" s="7"/>
      <c r="L8" s="19"/>
      <c r="M8" s="26">
        <v>17.829999999999998</v>
      </c>
      <c r="N8" s="7">
        <v>178.33</v>
      </c>
      <c r="O8" s="19"/>
      <c r="P8" s="26">
        <v>87.17</v>
      </c>
      <c r="Q8" s="7">
        <v>2615</v>
      </c>
      <c r="R8" s="19"/>
      <c r="S8" s="26">
        <v>32.75</v>
      </c>
      <c r="T8" s="7">
        <v>982.5</v>
      </c>
      <c r="U8" s="19"/>
      <c r="V8" s="26">
        <v>141.58000000000001</v>
      </c>
      <c r="W8" s="7">
        <v>5782.26</v>
      </c>
      <c r="X8" s="19"/>
      <c r="Y8" s="26">
        <v>1.71</v>
      </c>
      <c r="Z8" s="7">
        <v>282.56</v>
      </c>
      <c r="AA8" s="19"/>
      <c r="AB8" s="26">
        <v>174.5</v>
      </c>
      <c r="AC8" s="7">
        <v>512.9</v>
      </c>
      <c r="AD8" s="19"/>
      <c r="AE8" s="26">
        <v>27.73</v>
      </c>
      <c r="AF8" s="7">
        <v>10341.530000000001</v>
      </c>
      <c r="AG8" s="19"/>
      <c r="AH8" s="26">
        <v>18.5</v>
      </c>
      <c r="AI8" s="7">
        <v>11372.83</v>
      </c>
      <c r="AJ8" s="19"/>
      <c r="AK8" s="26">
        <v>10.27</v>
      </c>
      <c r="AL8" s="7">
        <v>323.61</v>
      </c>
      <c r="AM8" s="19"/>
      <c r="AN8" s="26">
        <v>14.25</v>
      </c>
      <c r="AO8" s="7">
        <v>581.97</v>
      </c>
      <c r="AP8" s="19"/>
      <c r="AQ8" s="26">
        <v>1.58</v>
      </c>
      <c r="AR8" s="7">
        <v>441.34</v>
      </c>
      <c r="AS8" s="19"/>
      <c r="AT8" s="20">
        <f>E8+H8+K8+N8+Q8+T8+W8+Z8+AC8+AF8+AI8+AL8+AO8+AR8</f>
        <v>37637.33</v>
      </c>
    </row>
    <row r="9" spans="1:46" ht="14.25" customHeight="1">
      <c r="A9" s="8" t="s">
        <v>31</v>
      </c>
      <c r="B9" s="9" t="s">
        <v>16</v>
      </c>
      <c r="C9" s="6"/>
      <c r="D9" s="27">
        <v>267</v>
      </c>
      <c r="E9" s="10">
        <v>2670</v>
      </c>
      <c r="F9" s="19"/>
      <c r="G9" s="27"/>
      <c r="H9" s="10"/>
      <c r="I9" s="19"/>
      <c r="J9" s="27"/>
      <c r="K9" s="10"/>
      <c r="L9" s="19"/>
      <c r="M9" s="27"/>
      <c r="N9" s="10"/>
      <c r="O9" s="19"/>
      <c r="P9" s="27">
        <v>80</v>
      </c>
      <c r="Q9" s="10">
        <v>2400</v>
      </c>
      <c r="R9" s="19"/>
      <c r="S9" s="27">
        <v>30</v>
      </c>
      <c r="T9" s="10">
        <v>900</v>
      </c>
      <c r="U9" s="19"/>
      <c r="V9" s="27">
        <v>130</v>
      </c>
      <c r="W9" s="10">
        <v>5192.2</v>
      </c>
      <c r="X9" s="19"/>
      <c r="Y9" s="27">
        <v>1.29</v>
      </c>
      <c r="Z9" s="10">
        <v>212.85</v>
      </c>
      <c r="AA9" s="19"/>
      <c r="AB9" s="27">
        <v>74.91</v>
      </c>
      <c r="AC9" s="10">
        <v>385.78</v>
      </c>
      <c r="AD9" s="19"/>
      <c r="AE9" s="27">
        <v>20.85</v>
      </c>
      <c r="AF9" s="10">
        <v>7778.52</v>
      </c>
      <c r="AG9" s="19"/>
      <c r="AH9" s="27">
        <v>13.91</v>
      </c>
      <c r="AI9" s="10">
        <v>8554.25</v>
      </c>
      <c r="AJ9" s="19"/>
      <c r="AK9" s="27">
        <v>7.73</v>
      </c>
      <c r="AL9" s="10">
        <v>243.4</v>
      </c>
      <c r="AM9" s="19"/>
      <c r="AN9" s="27"/>
      <c r="AO9" s="10"/>
      <c r="AP9" s="19"/>
      <c r="AQ9" s="27"/>
      <c r="AR9" s="10"/>
      <c r="AS9" s="19"/>
      <c r="AT9" s="21">
        <f t="shared" ref="AT9:AT20" si="0">E9+H9+K9+N9+Q9+T9+W9+Z9+AC9+AF9+AI9+AL9+AO9+AR9</f>
        <v>28337.000000000004</v>
      </c>
    </row>
    <row r="10" spans="1:46" ht="14.25" customHeight="1">
      <c r="A10" s="8" t="s">
        <v>31</v>
      </c>
      <c r="B10" s="9" t="s">
        <v>17</v>
      </c>
      <c r="C10" s="6"/>
      <c r="D10" s="27">
        <v>462.75</v>
      </c>
      <c r="E10" s="10">
        <v>4627.5</v>
      </c>
      <c r="F10" s="19"/>
      <c r="G10" s="27">
        <v>134.66999999999999</v>
      </c>
      <c r="H10" s="10">
        <v>1346.67</v>
      </c>
      <c r="I10" s="19"/>
      <c r="J10" s="27"/>
      <c r="K10" s="10"/>
      <c r="L10" s="19"/>
      <c r="M10" s="27">
        <v>46.08</v>
      </c>
      <c r="N10" s="10">
        <v>460.83</v>
      </c>
      <c r="O10" s="19"/>
      <c r="P10" s="27">
        <v>95.5</v>
      </c>
      <c r="Q10" s="10">
        <v>2865</v>
      </c>
      <c r="R10" s="19"/>
      <c r="S10" s="27">
        <v>35.83</v>
      </c>
      <c r="T10" s="10">
        <v>1075</v>
      </c>
      <c r="U10" s="19"/>
      <c r="V10" s="27">
        <v>155.16999999999999</v>
      </c>
      <c r="W10" s="10">
        <v>6337.01</v>
      </c>
      <c r="X10" s="19"/>
      <c r="Y10" s="27">
        <v>3</v>
      </c>
      <c r="Z10" s="10">
        <v>495</v>
      </c>
      <c r="AA10" s="19"/>
      <c r="AB10" s="27">
        <v>191.25</v>
      </c>
      <c r="AC10" s="10">
        <v>984.94</v>
      </c>
      <c r="AD10" s="19"/>
      <c r="AE10" s="27">
        <v>53.25</v>
      </c>
      <c r="AF10" s="10">
        <v>19860.650000000001</v>
      </c>
      <c r="AG10" s="19"/>
      <c r="AH10" s="27">
        <v>41</v>
      </c>
      <c r="AI10" s="10">
        <v>25203.52</v>
      </c>
      <c r="AJ10" s="19"/>
      <c r="AK10" s="27">
        <v>27</v>
      </c>
      <c r="AL10" s="10">
        <v>850.5</v>
      </c>
      <c r="AM10" s="19"/>
      <c r="AN10" s="27">
        <v>36.92</v>
      </c>
      <c r="AO10" s="10">
        <v>1507.68</v>
      </c>
      <c r="AP10" s="19"/>
      <c r="AQ10" s="27">
        <v>4.08</v>
      </c>
      <c r="AR10" s="10">
        <v>1138.19</v>
      </c>
      <c r="AS10" s="19"/>
      <c r="AT10" s="21">
        <f t="shared" si="0"/>
        <v>66752.490000000005</v>
      </c>
    </row>
    <row r="11" spans="1:46" ht="14.25" customHeight="1">
      <c r="A11" s="8" t="s">
        <v>31</v>
      </c>
      <c r="B11" s="9" t="s">
        <v>18</v>
      </c>
      <c r="C11" s="6"/>
      <c r="D11" s="27">
        <v>303.42</v>
      </c>
      <c r="E11" s="10">
        <v>3034.17</v>
      </c>
      <c r="F11" s="19"/>
      <c r="G11" s="27">
        <v>87</v>
      </c>
      <c r="H11" s="10">
        <v>870</v>
      </c>
      <c r="I11" s="19"/>
      <c r="J11" s="27"/>
      <c r="K11" s="10"/>
      <c r="L11" s="19"/>
      <c r="M11" s="27">
        <v>43.83</v>
      </c>
      <c r="N11" s="10">
        <v>438.33</v>
      </c>
      <c r="O11" s="19"/>
      <c r="P11" s="27">
        <v>62.58</v>
      </c>
      <c r="Q11" s="10">
        <v>1877.5</v>
      </c>
      <c r="R11" s="19"/>
      <c r="S11" s="27">
        <v>23.33</v>
      </c>
      <c r="T11" s="10">
        <v>700</v>
      </c>
      <c r="U11" s="19"/>
      <c r="V11" s="27">
        <v>101.83</v>
      </c>
      <c r="W11" s="10">
        <v>4158.87</v>
      </c>
      <c r="X11" s="19"/>
      <c r="Y11" s="27">
        <v>2</v>
      </c>
      <c r="Z11" s="10">
        <v>330</v>
      </c>
      <c r="AA11" s="19"/>
      <c r="AB11" s="27">
        <v>125.17</v>
      </c>
      <c r="AC11" s="10">
        <v>644.61</v>
      </c>
      <c r="AD11" s="19"/>
      <c r="AE11" s="27">
        <v>35</v>
      </c>
      <c r="AF11" s="10">
        <v>13053.95</v>
      </c>
      <c r="AG11" s="19"/>
      <c r="AH11" s="27">
        <v>19.079999999999998</v>
      </c>
      <c r="AI11" s="10">
        <v>11730.91</v>
      </c>
      <c r="AJ11" s="19"/>
      <c r="AK11" s="27">
        <v>19.079999999999998</v>
      </c>
      <c r="AL11" s="10">
        <v>601.13</v>
      </c>
      <c r="AM11" s="19"/>
      <c r="AN11" s="27">
        <v>89</v>
      </c>
      <c r="AO11" s="10">
        <v>3634.76</v>
      </c>
      <c r="AP11" s="19"/>
      <c r="AQ11" s="27">
        <v>12.92</v>
      </c>
      <c r="AR11" s="10">
        <v>3600.39</v>
      </c>
      <c r="AS11" s="19"/>
      <c r="AT11" s="21">
        <f t="shared" si="0"/>
        <v>44674.619999999995</v>
      </c>
    </row>
    <row r="12" spans="1:46" ht="14.25" customHeight="1">
      <c r="A12" s="8" t="s">
        <v>31</v>
      </c>
      <c r="B12" s="9" t="s">
        <v>19</v>
      </c>
      <c r="C12" s="6"/>
      <c r="D12" s="27">
        <v>481.17</v>
      </c>
      <c r="E12" s="10">
        <v>4811.67</v>
      </c>
      <c r="F12" s="19"/>
      <c r="G12" s="27"/>
      <c r="H12" s="10"/>
      <c r="I12" s="19"/>
      <c r="J12" s="27"/>
      <c r="K12" s="10"/>
      <c r="L12" s="19"/>
      <c r="M12" s="27"/>
      <c r="N12" s="10"/>
      <c r="O12" s="19"/>
      <c r="P12" s="27">
        <v>99.33</v>
      </c>
      <c r="Q12" s="10">
        <v>2980</v>
      </c>
      <c r="R12" s="19"/>
      <c r="S12" s="27">
        <v>37.25</v>
      </c>
      <c r="T12" s="10">
        <v>1117.5</v>
      </c>
      <c r="U12" s="19"/>
      <c r="V12" s="27">
        <v>161.33000000000001</v>
      </c>
      <c r="W12" s="10">
        <v>6588.85</v>
      </c>
      <c r="X12" s="19"/>
      <c r="Y12" s="27">
        <v>2</v>
      </c>
      <c r="Z12" s="10">
        <v>330</v>
      </c>
      <c r="AA12" s="19"/>
      <c r="AB12" s="27">
        <v>198.83</v>
      </c>
      <c r="AC12" s="10">
        <v>1023.99</v>
      </c>
      <c r="AD12" s="19"/>
      <c r="AE12" s="27">
        <v>55.42</v>
      </c>
      <c r="AF12" s="10">
        <v>20668.75</v>
      </c>
      <c r="AG12" s="19"/>
      <c r="AH12" s="27">
        <v>37</v>
      </c>
      <c r="AI12" s="10">
        <v>22744.639999999999</v>
      </c>
      <c r="AJ12" s="19"/>
      <c r="AK12" s="27">
        <v>15</v>
      </c>
      <c r="AL12" s="10">
        <v>472.5</v>
      </c>
      <c r="AM12" s="19"/>
      <c r="AN12" s="27"/>
      <c r="AO12" s="10"/>
      <c r="AP12" s="19"/>
      <c r="AQ12" s="27"/>
      <c r="AR12" s="10"/>
      <c r="AS12" s="19"/>
      <c r="AT12" s="21">
        <f t="shared" si="0"/>
        <v>60737.9</v>
      </c>
    </row>
    <row r="13" spans="1:46" ht="14.25" customHeight="1">
      <c r="A13" s="8" t="s">
        <v>31</v>
      </c>
      <c r="B13" s="9" t="s">
        <v>20</v>
      </c>
      <c r="C13" s="6"/>
      <c r="D13" s="27">
        <v>179</v>
      </c>
      <c r="E13" s="10">
        <v>1790</v>
      </c>
      <c r="F13" s="19"/>
      <c r="G13" s="27"/>
      <c r="H13" s="10"/>
      <c r="I13" s="19"/>
      <c r="J13" s="27"/>
      <c r="K13" s="10"/>
      <c r="L13" s="19"/>
      <c r="M13" s="27"/>
      <c r="N13" s="10"/>
      <c r="O13" s="19"/>
      <c r="P13" s="27"/>
      <c r="Q13" s="10"/>
      <c r="R13" s="19"/>
      <c r="S13" s="27"/>
      <c r="T13" s="10"/>
      <c r="U13" s="19"/>
      <c r="V13" s="27">
        <v>80</v>
      </c>
      <c r="W13" s="10">
        <v>3267.2</v>
      </c>
      <c r="X13" s="19"/>
      <c r="Y13" s="27"/>
      <c r="Z13" s="10"/>
      <c r="AA13" s="19"/>
      <c r="AB13" s="27"/>
      <c r="AC13" s="10"/>
      <c r="AD13" s="19"/>
      <c r="AE13" s="27"/>
      <c r="AF13" s="10"/>
      <c r="AG13" s="19"/>
      <c r="AH13" s="27"/>
      <c r="AI13" s="10"/>
      <c r="AJ13" s="19"/>
      <c r="AK13" s="27"/>
      <c r="AL13" s="10"/>
      <c r="AM13" s="19"/>
      <c r="AN13" s="27"/>
      <c r="AO13" s="10"/>
      <c r="AP13" s="19"/>
      <c r="AQ13" s="27"/>
      <c r="AR13" s="10"/>
      <c r="AS13" s="19"/>
      <c r="AT13" s="21">
        <f t="shared" si="0"/>
        <v>5057.2</v>
      </c>
    </row>
    <row r="14" spans="1:46" ht="14.25" customHeight="1">
      <c r="A14" s="8" t="s">
        <v>31</v>
      </c>
      <c r="B14" s="9" t="s">
        <v>21</v>
      </c>
      <c r="C14" s="6"/>
      <c r="D14" s="27"/>
      <c r="E14" s="10"/>
      <c r="F14" s="19"/>
      <c r="G14" s="27"/>
      <c r="H14" s="10"/>
      <c r="I14" s="19"/>
      <c r="J14" s="27"/>
      <c r="K14" s="10"/>
      <c r="L14" s="19"/>
      <c r="M14" s="27">
        <v>155.5</v>
      </c>
      <c r="N14" s="10">
        <v>1555</v>
      </c>
      <c r="O14" s="19"/>
      <c r="P14" s="27"/>
      <c r="Q14" s="10"/>
      <c r="R14" s="19"/>
      <c r="S14" s="27"/>
      <c r="T14" s="10"/>
      <c r="U14" s="19"/>
      <c r="V14" s="27"/>
      <c r="W14" s="10"/>
      <c r="X14" s="19"/>
      <c r="Y14" s="27"/>
      <c r="Z14" s="10"/>
      <c r="AA14" s="19"/>
      <c r="AB14" s="27"/>
      <c r="AC14" s="10"/>
      <c r="AD14" s="19"/>
      <c r="AE14" s="27"/>
      <c r="AF14" s="10"/>
      <c r="AG14" s="19"/>
      <c r="AH14" s="27"/>
      <c r="AI14" s="10"/>
      <c r="AJ14" s="19"/>
      <c r="AK14" s="27"/>
      <c r="AL14" s="10"/>
      <c r="AM14" s="19"/>
      <c r="AN14" s="27">
        <v>124.42</v>
      </c>
      <c r="AO14" s="10">
        <v>5081.18</v>
      </c>
      <c r="AP14" s="19"/>
      <c r="AQ14" s="27">
        <v>13.83</v>
      </c>
      <c r="AR14" s="10">
        <v>3855.9</v>
      </c>
      <c r="AS14" s="19"/>
      <c r="AT14" s="21">
        <f t="shared" si="0"/>
        <v>10492.08</v>
      </c>
    </row>
    <row r="15" spans="1:46" ht="14.25" customHeight="1">
      <c r="A15" s="8" t="s">
        <v>31</v>
      </c>
      <c r="B15" s="9" t="s">
        <v>22</v>
      </c>
      <c r="C15" s="6"/>
      <c r="D15" s="27">
        <v>324.25</v>
      </c>
      <c r="E15" s="10">
        <v>3242.5</v>
      </c>
      <c r="F15" s="19"/>
      <c r="G15" s="27">
        <v>45.5</v>
      </c>
      <c r="H15" s="10">
        <v>455</v>
      </c>
      <c r="I15" s="19"/>
      <c r="J15" s="27">
        <v>96</v>
      </c>
      <c r="K15" s="10">
        <v>960</v>
      </c>
      <c r="L15" s="19"/>
      <c r="M15" s="27">
        <v>47.83</v>
      </c>
      <c r="N15" s="10">
        <v>478.33</v>
      </c>
      <c r="O15" s="19"/>
      <c r="P15" s="27">
        <v>66.92</v>
      </c>
      <c r="Q15" s="10">
        <v>2007.5</v>
      </c>
      <c r="R15" s="19"/>
      <c r="S15" s="27">
        <v>25.17</v>
      </c>
      <c r="T15" s="10">
        <v>755</v>
      </c>
      <c r="U15" s="19"/>
      <c r="V15" s="27">
        <v>108.75</v>
      </c>
      <c r="W15" s="10">
        <v>4441.3500000000004</v>
      </c>
      <c r="X15" s="19"/>
      <c r="Y15" s="27">
        <v>2</v>
      </c>
      <c r="Z15" s="10">
        <v>330</v>
      </c>
      <c r="AA15" s="19"/>
      <c r="AB15" s="27">
        <v>134</v>
      </c>
      <c r="AC15" s="10">
        <v>690.1</v>
      </c>
      <c r="AD15" s="19"/>
      <c r="AE15" s="27">
        <v>37.33</v>
      </c>
      <c r="AF15" s="10">
        <v>13924.21</v>
      </c>
      <c r="AG15" s="19"/>
      <c r="AH15" s="27">
        <v>58</v>
      </c>
      <c r="AI15" s="10">
        <v>35653.760000000002</v>
      </c>
      <c r="AJ15" s="19"/>
      <c r="AK15" s="27">
        <v>15</v>
      </c>
      <c r="AL15" s="10">
        <v>472.5</v>
      </c>
      <c r="AM15" s="19"/>
      <c r="AN15" s="27">
        <v>36.5</v>
      </c>
      <c r="AO15" s="10">
        <v>1490.66</v>
      </c>
      <c r="AP15" s="19"/>
      <c r="AQ15" s="27">
        <v>4.08</v>
      </c>
      <c r="AR15" s="10">
        <v>2973.23</v>
      </c>
      <c r="AS15" s="19"/>
      <c r="AT15" s="21">
        <f t="shared" si="0"/>
        <v>67874.14</v>
      </c>
    </row>
    <row r="16" spans="1:46" ht="14.25" customHeight="1">
      <c r="A16" s="8" t="s">
        <v>31</v>
      </c>
      <c r="B16" s="9" t="s">
        <v>23</v>
      </c>
      <c r="C16" s="6"/>
      <c r="D16" s="27">
        <v>393.83</v>
      </c>
      <c r="E16" s="10">
        <v>3938.33</v>
      </c>
      <c r="F16" s="19"/>
      <c r="G16" s="27">
        <v>39.5</v>
      </c>
      <c r="H16" s="10">
        <v>395</v>
      </c>
      <c r="I16" s="19"/>
      <c r="J16" s="27"/>
      <c r="K16" s="10"/>
      <c r="L16" s="19"/>
      <c r="M16" s="27">
        <v>54.58</v>
      </c>
      <c r="N16" s="10">
        <v>545.83000000000004</v>
      </c>
      <c r="O16" s="19"/>
      <c r="P16" s="27">
        <v>81.25</v>
      </c>
      <c r="Q16" s="10">
        <v>2437.5</v>
      </c>
      <c r="R16" s="19"/>
      <c r="S16" s="27">
        <v>30.5</v>
      </c>
      <c r="T16" s="10">
        <v>915</v>
      </c>
      <c r="U16" s="19"/>
      <c r="V16" s="27">
        <v>132.08000000000001</v>
      </c>
      <c r="W16" s="10">
        <v>5394.28</v>
      </c>
      <c r="X16" s="19"/>
      <c r="Y16" s="27">
        <v>2</v>
      </c>
      <c r="Z16" s="10">
        <v>330</v>
      </c>
      <c r="AA16" s="19"/>
      <c r="AB16" s="27">
        <v>162.75</v>
      </c>
      <c r="AC16" s="10">
        <v>838.16</v>
      </c>
      <c r="AD16" s="19"/>
      <c r="AE16" s="27">
        <v>45.33</v>
      </c>
      <c r="AF16" s="10">
        <v>16907.97</v>
      </c>
      <c r="AG16" s="19"/>
      <c r="AH16" s="27">
        <v>40</v>
      </c>
      <c r="AI16" s="10">
        <v>24588.799999999999</v>
      </c>
      <c r="AJ16" s="19"/>
      <c r="AK16" s="27">
        <v>27</v>
      </c>
      <c r="AL16" s="10">
        <v>850.5</v>
      </c>
      <c r="AM16" s="19"/>
      <c r="AN16" s="27">
        <v>44.33</v>
      </c>
      <c r="AO16" s="10">
        <v>1810.57</v>
      </c>
      <c r="AP16" s="19"/>
      <c r="AQ16" s="27">
        <v>4.92</v>
      </c>
      <c r="AR16" s="10">
        <v>1370.47</v>
      </c>
      <c r="AS16" s="19"/>
      <c r="AT16" s="21">
        <f t="shared" si="0"/>
        <v>60322.409999999996</v>
      </c>
    </row>
    <row r="17" spans="1:46" ht="14.25" customHeight="1">
      <c r="A17" s="8" t="s">
        <v>31</v>
      </c>
      <c r="B17" s="9" t="s">
        <v>24</v>
      </c>
      <c r="C17" s="6"/>
      <c r="D17" s="27">
        <v>179</v>
      </c>
      <c r="E17" s="10">
        <v>1790</v>
      </c>
      <c r="F17" s="19"/>
      <c r="G17" s="27"/>
      <c r="H17" s="10"/>
      <c r="I17" s="19"/>
      <c r="J17" s="27"/>
      <c r="K17" s="10"/>
      <c r="L17" s="19"/>
      <c r="M17" s="27"/>
      <c r="N17" s="10"/>
      <c r="O17" s="19"/>
      <c r="P17" s="27">
        <v>3.58</v>
      </c>
      <c r="Q17" s="10">
        <v>107.5</v>
      </c>
      <c r="R17" s="19"/>
      <c r="S17" s="27">
        <v>1.33</v>
      </c>
      <c r="T17" s="10">
        <v>40</v>
      </c>
      <c r="U17" s="19"/>
      <c r="V17" s="27">
        <v>80</v>
      </c>
      <c r="W17" s="10">
        <v>3267.2</v>
      </c>
      <c r="X17" s="19"/>
      <c r="Y17" s="27"/>
      <c r="Z17" s="10"/>
      <c r="AA17" s="19"/>
      <c r="AB17" s="27"/>
      <c r="AC17" s="10"/>
      <c r="AD17" s="19"/>
      <c r="AE17" s="27"/>
      <c r="AF17" s="10"/>
      <c r="AG17" s="19"/>
      <c r="AH17" s="27"/>
      <c r="AI17" s="10"/>
      <c r="AJ17" s="19"/>
      <c r="AK17" s="27"/>
      <c r="AL17" s="10"/>
      <c r="AM17" s="19"/>
      <c r="AN17" s="27"/>
      <c r="AO17" s="10"/>
      <c r="AP17" s="19"/>
      <c r="AQ17" s="27"/>
      <c r="AR17" s="10"/>
      <c r="AS17" s="19"/>
      <c r="AT17" s="21">
        <f t="shared" si="0"/>
        <v>5204.7</v>
      </c>
    </row>
    <row r="18" spans="1:46" ht="14.25" customHeight="1">
      <c r="A18" s="8" t="s">
        <v>31</v>
      </c>
      <c r="B18" s="9" t="s">
        <v>25</v>
      </c>
      <c r="C18" s="6"/>
      <c r="D18" s="27">
        <v>481.17</v>
      </c>
      <c r="E18" s="10">
        <v>4811.67</v>
      </c>
      <c r="F18" s="19"/>
      <c r="G18" s="27">
        <v>170.75</v>
      </c>
      <c r="H18" s="10">
        <v>1707.5</v>
      </c>
      <c r="I18" s="19"/>
      <c r="J18" s="27">
        <v>64.25</v>
      </c>
      <c r="K18" s="10">
        <v>642.5</v>
      </c>
      <c r="L18" s="19"/>
      <c r="M18" s="27">
        <v>144.75</v>
      </c>
      <c r="N18" s="10">
        <v>1447.5</v>
      </c>
      <c r="O18" s="19"/>
      <c r="P18" s="27">
        <v>99.33</v>
      </c>
      <c r="Q18" s="10">
        <v>2980</v>
      </c>
      <c r="R18" s="19"/>
      <c r="S18" s="27">
        <v>37.25</v>
      </c>
      <c r="T18" s="10">
        <v>1117.5</v>
      </c>
      <c r="U18" s="19"/>
      <c r="V18" s="27">
        <v>161.33000000000001</v>
      </c>
      <c r="W18" s="10">
        <v>6588.85</v>
      </c>
      <c r="X18" s="19"/>
      <c r="Y18" s="27">
        <v>4</v>
      </c>
      <c r="Z18" s="10">
        <v>660</v>
      </c>
      <c r="AA18" s="19"/>
      <c r="AB18" s="27">
        <v>198.83</v>
      </c>
      <c r="AC18" s="10">
        <v>1023.99</v>
      </c>
      <c r="AD18" s="19"/>
      <c r="AE18" s="27">
        <v>55.42</v>
      </c>
      <c r="AF18" s="10">
        <v>20668.75</v>
      </c>
      <c r="AG18" s="19"/>
      <c r="AH18" s="27">
        <v>77</v>
      </c>
      <c r="AI18" s="10">
        <v>47333.440000000002</v>
      </c>
      <c r="AJ18" s="19"/>
      <c r="AK18" s="27">
        <v>69</v>
      </c>
      <c r="AL18" s="10">
        <v>2173.5</v>
      </c>
      <c r="AM18" s="19"/>
      <c r="AN18" s="27">
        <v>115.83</v>
      </c>
      <c r="AO18" s="10">
        <v>4730.63</v>
      </c>
      <c r="AP18" s="19"/>
      <c r="AQ18" s="27">
        <v>12.92</v>
      </c>
      <c r="AR18" s="10">
        <v>3600.39</v>
      </c>
      <c r="AS18" s="19"/>
      <c r="AT18" s="21">
        <f t="shared" si="0"/>
        <v>99486.220000000016</v>
      </c>
    </row>
    <row r="19" spans="1:46" ht="14.25" customHeight="1">
      <c r="A19" s="8" t="s">
        <v>31</v>
      </c>
      <c r="B19" s="9" t="s">
        <v>26</v>
      </c>
      <c r="C19" s="6"/>
      <c r="D19" s="27">
        <v>268.58</v>
      </c>
      <c r="E19" s="10">
        <v>2685.83</v>
      </c>
      <c r="F19" s="19"/>
      <c r="G19" s="27"/>
      <c r="H19" s="10"/>
      <c r="I19" s="19"/>
      <c r="J19" s="27"/>
      <c r="K19" s="10"/>
      <c r="L19" s="19"/>
      <c r="M19" s="27">
        <v>32.08</v>
      </c>
      <c r="N19" s="10">
        <v>320.83</v>
      </c>
      <c r="O19" s="19"/>
      <c r="P19" s="27">
        <v>55.42</v>
      </c>
      <c r="Q19" s="10">
        <v>1662.5</v>
      </c>
      <c r="R19" s="19"/>
      <c r="S19" s="27">
        <v>20.67</v>
      </c>
      <c r="T19" s="10">
        <v>620</v>
      </c>
      <c r="U19" s="19"/>
      <c r="V19" s="27">
        <v>90.17</v>
      </c>
      <c r="W19" s="10">
        <v>3682.41</v>
      </c>
      <c r="X19" s="19"/>
      <c r="Y19" s="27">
        <v>2</v>
      </c>
      <c r="Z19" s="10">
        <v>316.25</v>
      </c>
      <c r="AA19" s="19"/>
      <c r="AB19" s="27">
        <v>110.83</v>
      </c>
      <c r="AC19" s="10">
        <v>570.79</v>
      </c>
      <c r="AD19" s="19"/>
      <c r="AE19" s="27">
        <v>31</v>
      </c>
      <c r="AF19" s="10">
        <v>11562.07</v>
      </c>
      <c r="AG19" s="19"/>
      <c r="AH19" s="27">
        <v>47</v>
      </c>
      <c r="AI19" s="10">
        <v>28891.84</v>
      </c>
      <c r="AJ19" s="19"/>
      <c r="AK19" s="27">
        <v>16.920000000000002</v>
      </c>
      <c r="AL19" s="10">
        <v>532.88</v>
      </c>
      <c r="AM19" s="19"/>
      <c r="AN19" s="27">
        <v>25.67</v>
      </c>
      <c r="AO19" s="10">
        <v>1048.23</v>
      </c>
      <c r="AP19" s="19"/>
      <c r="AQ19" s="27">
        <v>2.83</v>
      </c>
      <c r="AR19" s="10">
        <v>789.76</v>
      </c>
      <c r="AS19" s="19"/>
      <c r="AT19" s="21">
        <f t="shared" si="0"/>
        <v>52683.390000000007</v>
      </c>
    </row>
    <row r="20" spans="1:46" ht="14.25" customHeight="1" thickBot="1">
      <c r="A20" s="8" t="s">
        <v>31</v>
      </c>
      <c r="B20" s="11" t="s">
        <v>27</v>
      </c>
      <c r="C20" s="6"/>
      <c r="D20" s="28">
        <v>741.67</v>
      </c>
      <c r="E20" s="12">
        <v>7416.67</v>
      </c>
      <c r="F20" s="19"/>
      <c r="G20" s="28"/>
      <c r="H20" s="12"/>
      <c r="I20" s="19"/>
      <c r="J20" s="28">
        <v>31.58</v>
      </c>
      <c r="K20" s="12">
        <v>315.83</v>
      </c>
      <c r="L20" s="19"/>
      <c r="M20" s="28">
        <v>104.83</v>
      </c>
      <c r="N20" s="12">
        <v>1048.33</v>
      </c>
      <c r="O20" s="19"/>
      <c r="P20" s="28">
        <v>153.08000000000001</v>
      </c>
      <c r="Q20" s="12">
        <v>4592.5</v>
      </c>
      <c r="R20" s="19"/>
      <c r="S20" s="28">
        <v>57.5</v>
      </c>
      <c r="T20" s="12">
        <v>1725</v>
      </c>
      <c r="U20" s="19"/>
      <c r="V20" s="28">
        <v>248.67</v>
      </c>
      <c r="W20" s="12">
        <v>10155.549999999999</v>
      </c>
      <c r="X20" s="19"/>
      <c r="Y20" s="28">
        <v>5</v>
      </c>
      <c r="Z20" s="12">
        <v>825</v>
      </c>
      <c r="AA20" s="19"/>
      <c r="AB20" s="28">
        <v>306.5</v>
      </c>
      <c r="AC20" s="12">
        <v>1578.48</v>
      </c>
      <c r="AD20" s="19"/>
      <c r="AE20" s="28">
        <v>85.33</v>
      </c>
      <c r="AF20" s="12">
        <v>31826.77</v>
      </c>
      <c r="AG20" s="19"/>
      <c r="AH20" s="28">
        <v>114</v>
      </c>
      <c r="AI20" s="12">
        <v>70078.080000000002</v>
      </c>
      <c r="AJ20" s="19"/>
      <c r="AK20" s="28">
        <v>27</v>
      </c>
      <c r="AL20" s="12">
        <v>850.5</v>
      </c>
      <c r="AM20" s="19"/>
      <c r="AN20" s="28">
        <v>83.67</v>
      </c>
      <c r="AO20" s="12">
        <v>3416.95</v>
      </c>
      <c r="AP20" s="19"/>
      <c r="AQ20" s="28">
        <v>9.33</v>
      </c>
      <c r="AR20" s="12">
        <v>2601.5700000000002</v>
      </c>
      <c r="AS20" s="19"/>
      <c r="AT20" s="22">
        <f t="shared" si="0"/>
        <v>136431.23000000001</v>
      </c>
    </row>
    <row r="21" spans="1:46" ht="9.75" customHeight="1" thickBot="1"/>
    <row r="22" spans="1:46" ht="15.75" customHeight="1" thickBot="1">
      <c r="A22" s="8" t="s">
        <v>31</v>
      </c>
      <c r="D22" s="25">
        <f>SUM(D8:D20)</f>
        <v>4504.09</v>
      </c>
      <c r="E22" s="4">
        <f>SUM(E8:E20)</f>
        <v>45040.84</v>
      </c>
      <c r="G22" s="25">
        <f t="shared" ref="G22:AT22" si="1">SUM(G8:G20)</f>
        <v>477.41999999999996</v>
      </c>
      <c r="H22" s="4">
        <f t="shared" si="1"/>
        <v>4774.17</v>
      </c>
      <c r="J22" s="25">
        <f t="shared" si="1"/>
        <v>191.82999999999998</v>
      </c>
      <c r="K22" s="4">
        <f t="shared" si="1"/>
        <v>1918.33</v>
      </c>
      <c r="M22" s="25">
        <f t="shared" si="1"/>
        <v>647.31000000000006</v>
      </c>
      <c r="N22" s="4">
        <f t="shared" si="1"/>
        <v>6473.3099999999995</v>
      </c>
      <c r="P22" s="25">
        <f t="shared" si="1"/>
        <v>884.16000000000008</v>
      </c>
      <c r="Q22" s="4">
        <f t="shared" si="1"/>
        <v>26525</v>
      </c>
      <c r="S22" s="25">
        <f t="shared" si="1"/>
        <v>331.58</v>
      </c>
      <c r="T22" s="4">
        <f t="shared" si="1"/>
        <v>9947.5</v>
      </c>
      <c r="V22" s="25">
        <f t="shared" si="1"/>
        <v>1590.9100000000003</v>
      </c>
      <c r="W22" s="4">
        <f t="shared" si="1"/>
        <v>64856.03</v>
      </c>
      <c r="Y22" s="25">
        <f t="shared" si="1"/>
        <v>25</v>
      </c>
      <c r="Z22" s="4">
        <f t="shared" si="1"/>
        <v>4111.66</v>
      </c>
      <c r="AB22" s="25">
        <f t="shared" si="1"/>
        <v>1677.5699999999997</v>
      </c>
      <c r="AC22" s="4">
        <f t="shared" si="1"/>
        <v>8253.74</v>
      </c>
      <c r="AE22" s="25">
        <f t="shared" si="1"/>
        <v>446.65999999999997</v>
      </c>
      <c r="AF22" s="4">
        <f t="shared" si="1"/>
        <v>166593.17000000001</v>
      </c>
      <c r="AH22" s="25">
        <f t="shared" si="1"/>
        <v>465.49</v>
      </c>
      <c r="AI22" s="4">
        <f t="shared" si="1"/>
        <v>286152.07</v>
      </c>
      <c r="AK22" s="25">
        <f t="shared" si="1"/>
        <v>234</v>
      </c>
      <c r="AL22" s="4">
        <f t="shared" si="1"/>
        <v>7371.0199999999995</v>
      </c>
      <c r="AN22" s="25">
        <f t="shared" si="1"/>
        <v>570.59</v>
      </c>
      <c r="AO22" s="4">
        <f t="shared" si="1"/>
        <v>23302.63</v>
      </c>
      <c r="AQ22" s="25">
        <f t="shared" si="1"/>
        <v>66.489999999999995</v>
      </c>
      <c r="AR22" s="4">
        <f t="shared" si="1"/>
        <v>20371.239999999998</v>
      </c>
      <c r="AT22" s="15">
        <f t="shared" si="1"/>
        <v>675690.71</v>
      </c>
    </row>
    <row r="23" spans="1:46" ht="9.75" customHeight="1" thickBot="1"/>
    <row r="24" spans="1:46" s="1" customFormat="1" ht="15.75" customHeight="1" thickBot="1">
      <c r="A24" s="8"/>
      <c r="B24" s="39" t="s">
        <v>28</v>
      </c>
      <c r="C24" s="2"/>
      <c r="D24" s="36" t="s">
        <v>9</v>
      </c>
      <c r="E24" s="37"/>
      <c r="F24" s="16"/>
      <c r="G24" s="36" t="s">
        <v>10</v>
      </c>
      <c r="H24" s="37"/>
      <c r="I24" s="16"/>
      <c r="J24" s="36" t="s">
        <v>14</v>
      </c>
      <c r="K24" s="37"/>
      <c r="L24" s="16"/>
      <c r="M24" s="36" t="s">
        <v>11</v>
      </c>
      <c r="N24" s="37"/>
      <c r="O24" s="16"/>
      <c r="P24" s="36" t="s">
        <v>0</v>
      </c>
      <c r="Q24" s="37"/>
      <c r="R24" s="16"/>
      <c r="S24" s="36" t="s">
        <v>1</v>
      </c>
      <c r="T24" s="37"/>
      <c r="U24" s="16"/>
      <c r="V24" s="36" t="s">
        <v>2</v>
      </c>
      <c r="W24" s="37"/>
      <c r="X24" s="16"/>
      <c r="Y24" s="36" t="s">
        <v>12</v>
      </c>
      <c r="Z24" s="37"/>
      <c r="AA24" s="16"/>
      <c r="AB24" s="36" t="s">
        <v>3</v>
      </c>
      <c r="AC24" s="37"/>
      <c r="AD24" s="16"/>
      <c r="AE24" s="36" t="s">
        <v>4</v>
      </c>
      <c r="AF24" s="37"/>
      <c r="AG24" s="16"/>
      <c r="AH24" s="36" t="s">
        <v>5</v>
      </c>
      <c r="AI24" s="37"/>
      <c r="AJ24" s="16"/>
      <c r="AK24" s="36" t="s">
        <v>13</v>
      </c>
      <c r="AL24" s="37"/>
      <c r="AM24" s="16"/>
      <c r="AN24" s="36" t="s">
        <v>6</v>
      </c>
      <c r="AO24" s="37"/>
      <c r="AP24" s="16"/>
      <c r="AQ24" s="36" t="s">
        <v>7</v>
      </c>
      <c r="AR24" s="37"/>
      <c r="AS24" s="16"/>
      <c r="AT24" s="38" t="s">
        <v>8</v>
      </c>
    </row>
    <row r="25" spans="1:46" s="1" customFormat="1" ht="15.75" customHeight="1" thickBot="1">
      <c r="A25" s="8"/>
      <c r="B25" s="40"/>
      <c r="C25" s="3"/>
      <c r="D25" s="25" t="s">
        <v>29</v>
      </c>
      <c r="E25" s="4" t="s">
        <v>30</v>
      </c>
      <c r="F25" s="18"/>
      <c r="G25" s="25" t="s">
        <v>29</v>
      </c>
      <c r="H25" s="4" t="s">
        <v>30</v>
      </c>
      <c r="I25" s="18"/>
      <c r="J25" s="25" t="s">
        <v>29</v>
      </c>
      <c r="K25" s="4" t="s">
        <v>30</v>
      </c>
      <c r="L25" s="18"/>
      <c r="M25" s="25" t="s">
        <v>29</v>
      </c>
      <c r="N25" s="4" t="s">
        <v>30</v>
      </c>
      <c r="O25" s="18"/>
      <c r="P25" s="25" t="s">
        <v>29</v>
      </c>
      <c r="Q25" s="4" t="s">
        <v>30</v>
      </c>
      <c r="R25" s="18"/>
      <c r="S25" s="25" t="s">
        <v>29</v>
      </c>
      <c r="T25" s="4" t="s">
        <v>30</v>
      </c>
      <c r="U25" s="18"/>
      <c r="V25" s="25" t="s">
        <v>29</v>
      </c>
      <c r="W25" s="4" t="s">
        <v>30</v>
      </c>
      <c r="X25" s="18"/>
      <c r="Y25" s="25" t="s">
        <v>29</v>
      </c>
      <c r="Z25" s="4" t="s">
        <v>30</v>
      </c>
      <c r="AA25" s="18"/>
      <c r="AB25" s="25" t="s">
        <v>29</v>
      </c>
      <c r="AC25" s="4" t="s">
        <v>30</v>
      </c>
      <c r="AD25" s="18"/>
      <c r="AE25" s="25" t="s">
        <v>29</v>
      </c>
      <c r="AF25" s="4" t="s">
        <v>30</v>
      </c>
      <c r="AG25" s="18"/>
      <c r="AH25" s="25" t="s">
        <v>29</v>
      </c>
      <c r="AI25" s="4" t="s">
        <v>30</v>
      </c>
      <c r="AJ25" s="18"/>
      <c r="AK25" s="25" t="s">
        <v>29</v>
      </c>
      <c r="AL25" s="4" t="s">
        <v>30</v>
      </c>
      <c r="AM25" s="18"/>
      <c r="AN25" s="25" t="s">
        <v>29</v>
      </c>
      <c r="AO25" s="4" t="s">
        <v>30</v>
      </c>
      <c r="AP25" s="18"/>
      <c r="AQ25" s="25" t="s">
        <v>29</v>
      </c>
      <c r="AR25" s="4" t="s">
        <v>30</v>
      </c>
      <c r="AS25" s="18"/>
      <c r="AT25" s="38"/>
    </row>
    <row r="26" spans="1:46" ht="14.25" customHeight="1">
      <c r="A26" s="8" t="s">
        <v>32</v>
      </c>
      <c r="B26" s="5" t="s">
        <v>15</v>
      </c>
      <c r="C26" s="6"/>
      <c r="D26" s="26">
        <f>(D8*100%)+D8</f>
        <v>844.5</v>
      </c>
      <c r="E26" s="7">
        <f>(E8*100%)+E8</f>
        <v>8445</v>
      </c>
      <c r="F26" s="19"/>
      <c r="G26" s="26">
        <f>(G8*100%)+G8</f>
        <v>0</v>
      </c>
      <c r="H26" s="7">
        <f>(H8*100%)+H8</f>
        <v>0</v>
      </c>
      <c r="I26" s="19"/>
      <c r="J26" s="26">
        <f>(J8*100%)+J8</f>
        <v>0</v>
      </c>
      <c r="K26" s="7">
        <f>(K8*100%)+K8</f>
        <v>0</v>
      </c>
      <c r="L26" s="19"/>
      <c r="M26" s="26">
        <f>(M8*100%)+M8</f>
        <v>35.659999999999997</v>
      </c>
      <c r="N26" s="7">
        <f>(N8*100%)+N8</f>
        <v>356.66</v>
      </c>
      <c r="O26" s="19"/>
      <c r="P26" s="26">
        <f>(P8*100%)+P8</f>
        <v>174.34</v>
      </c>
      <c r="Q26" s="7">
        <f>(Q8*100%)+Q8</f>
        <v>5230</v>
      </c>
      <c r="R26" s="19"/>
      <c r="S26" s="26">
        <f>(S8*100%)+S8</f>
        <v>65.5</v>
      </c>
      <c r="T26" s="7">
        <f>(T8*100%)+T8</f>
        <v>1965</v>
      </c>
      <c r="U26" s="19"/>
      <c r="V26" s="26">
        <f>(V8*100%)+V8</f>
        <v>283.16000000000003</v>
      </c>
      <c r="W26" s="7">
        <f>(W8*100%)+W8</f>
        <v>11564.52</v>
      </c>
      <c r="X26" s="19"/>
      <c r="Y26" s="26">
        <f>(Y8*100%)+Y8</f>
        <v>3.42</v>
      </c>
      <c r="Z26" s="7">
        <f>(Z8*100%)+Z8</f>
        <v>565.12</v>
      </c>
      <c r="AA26" s="19"/>
      <c r="AB26" s="26">
        <f>(AB8*100%)+AB8</f>
        <v>349</v>
      </c>
      <c r="AC26" s="7">
        <f>(AC8*100%)+AC8</f>
        <v>1025.8</v>
      </c>
      <c r="AD26" s="19"/>
      <c r="AE26" s="26">
        <f>(AE8*100%)+AE8</f>
        <v>55.46</v>
      </c>
      <c r="AF26" s="7">
        <f>(AF8*100%)+AF8</f>
        <v>20683.060000000001</v>
      </c>
      <c r="AG26" s="19"/>
      <c r="AH26" s="26">
        <f>(AH8*100%)+AH8</f>
        <v>37</v>
      </c>
      <c r="AI26" s="7">
        <f>(AI8*100%)+AI8</f>
        <v>22745.66</v>
      </c>
      <c r="AJ26" s="19"/>
      <c r="AK26" s="26">
        <f>(AK8*100%)+AK8</f>
        <v>20.54</v>
      </c>
      <c r="AL26" s="7">
        <f>(AL8*100%)+AL8</f>
        <v>647.22</v>
      </c>
      <c r="AM26" s="19"/>
      <c r="AN26" s="26">
        <f>(AN8*100%)+AN8</f>
        <v>28.5</v>
      </c>
      <c r="AO26" s="7">
        <f>(AO8*100%)+AO8</f>
        <v>1163.94</v>
      </c>
      <c r="AP26" s="19"/>
      <c r="AQ26" s="26">
        <f>(AQ8*100%)+AQ8</f>
        <v>3.16</v>
      </c>
      <c r="AR26" s="7">
        <f>(AR8*100%)+AR8</f>
        <v>882.68</v>
      </c>
      <c r="AS26" s="19"/>
      <c r="AT26" s="20">
        <f>E26+H26+K26+N26+Q26+T26+W26+Z26+AC26+AF26+AI26+AL26+AO26+AR26</f>
        <v>75274.66</v>
      </c>
    </row>
    <row r="27" spans="1:46" ht="14.25" customHeight="1">
      <c r="A27" s="8" t="s">
        <v>32</v>
      </c>
      <c r="B27" s="9" t="s">
        <v>16</v>
      </c>
      <c r="C27" s="6"/>
      <c r="D27" s="27">
        <f t="shared" ref="D27:E27" si="2">(D9*100%)+D9</f>
        <v>534</v>
      </c>
      <c r="E27" s="10">
        <f t="shared" si="2"/>
        <v>5340</v>
      </c>
      <c r="F27" s="19"/>
      <c r="G27" s="27">
        <f t="shared" ref="G27:H27" si="3">(G9*100%)+G9</f>
        <v>0</v>
      </c>
      <c r="H27" s="10">
        <f t="shared" si="3"/>
        <v>0</v>
      </c>
      <c r="I27" s="19"/>
      <c r="J27" s="27">
        <f t="shared" ref="J27:K27" si="4">(J9*100%)+J9</f>
        <v>0</v>
      </c>
      <c r="K27" s="10">
        <f t="shared" si="4"/>
        <v>0</v>
      </c>
      <c r="L27" s="19"/>
      <c r="M27" s="27">
        <f t="shared" ref="M27:N27" si="5">(M9*100%)+M9</f>
        <v>0</v>
      </c>
      <c r="N27" s="10">
        <f t="shared" si="5"/>
        <v>0</v>
      </c>
      <c r="O27" s="19"/>
      <c r="P27" s="27">
        <f t="shared" ref="P27:Q27" si="6">(P9*100%)+P9</f>
        <v>160</v>
      </c>
      <c r="Q27" s="10">
        <f t="shared" si="6"/>
        <v>4800</v>
      </c>
      <c r="R27" s="19"/>
      <c r="S27" s="27">
        <f t="shared" ref="S27:T27" si="7">(S9*100%)+S9</f>
        <v>60</v>
      </c>
      <c r="T27" s="10">
        <f t="shared" si="7"/>
        <v>1800</v>
      </c>
      <c r="U27" s="19"/>
      <c r="V27" s="27">
        <f t="shared" ref="V27:W27" si="8">(V9*100%)+V9</f>
        <v>260</v>
      </c>
      <c r="W27" s="10">
        <f t="shared" si="8"/>
        <v>10384.4</v>
      </c>
      <c r="X27" s="19"/>
      <c r="Y27" s="27">
        <f t="shared" ref="Y27:Z27" si="9">(Y9*100%)+Y9</f>
        <v>2.58</v>
      </c>
      <c r="Z27" s="10">
        <f t="shared" si="9"/>
        <v>425.7</v>
      </c>
      <c r="AA27" s="19"/>
      <c r="AB27" s="27">
        <f t="shared" ref="AB27:AC27" si="10">(AB9*100%)+AB9</f>
        <v>149.82</v>
      </c>
      <c r="AC27" s="10">
        <f t="shared" si="10"/>
        <v>771.56</v>
      </c>
      <c r="AD27" s="19"/>
      <c r="AE27" s="27">
        <f t="shared" ref="AE27:AF27" si="11">(AE9*100%)+AE9</f>
        <v>41.7</v>
      </c>
      <c r="AF27" s="10">
        <f t="shared" si="11"/>
        <v>15557.04</v>
      </c>
      <c r="AG27" s="19"/>
      <c r="AH27" s="27">
        <f t="shared" ref="AH27:AI27" si="12">(AH9*100%)+AH9</f>
        <v>27.82</v>
      </c>
      <c r="AI27" s="10">
        <f t="shared" si="12"/>
        <v>17108.5</v>
      </c>
      <c r="AJ27" s="19"/>
      <c r="AK27" s="27">
        <f t="shared" ref="AK27:AL27" si="13">(AK9*100%)+AK9</f>
        <v>15.46</v>
      </c>
      <c r="AL27" s="10">
        <f t="shared" si="13"/>
        <v>486.8</v>
      </c>
      <c r="AM27" s="19"/>
      <c r="AN27" s="27">
        <f t="shared" ref="AN27:AO27" si="14">(AN9*100%)+AN9</f>
        <v>0</v>
      </c>
      <c r="AO27" s="10">
        <f t="shared" si="14"/>
        <v>0</v>
      </c>
      <c r="AP27" s="19"/>
      <c r="AQ27" s="27">
        <f t="shared" ref="AQ27:AR27" si="15">(AQ9*100%)+AQ9</f>
        <v>0</v>
      </c>
      <c r="AR27" s="10">
        <f t="shared" si="15"/>
        <v>0</v>
      </c>
      <c r="AS27" s="19"/>
      <c r="AT27" s="21">
        <f t="shared" ref="AT27:AT38" si="16">E27+H27+K27+N27+Q27+T27+W27+Z27+AC27+AF27+AI27+AL27+AO27+AR27</f>
        <v>56674.000000000007</v>
      </c>
    </row>
    <row r="28" spans="1:46" ht="14.25" customHeight="1">
      <c r="A28" s="8" t="s">
        <v>32</v>
      </c>
      <c r="B28" s="9" t="s">
        <v>17</v>
      </c>
      <c r="C28" s="6"/>
      <c r="D28" s="27">
        <f t="shared" ref="D28:E28" si="17">(D10*100%)+D10</f>
        <v>925.5</v>
      </c>
      <c r="E28" s="10">
        <f t="shared" si="17"/>
        <v>9255</v>
      </c>
      <c r="F28" s="19"/>
      <c r="G28" s="27">
        <f t="shared" ref="G28:H28" si="18">(G10*100%)+G10</f>
        <v>269.33999999999997</v>
      </c>
      <c r="H28" s="10">
        <f t="shared" si="18"/>
        <v>2693.34</v>
      </c>
      <c r="I28" s="19"/>
      <c r="J28" s="27">
        <f t="shared" ref="J28:K28" si="19">(J10*100%)+J10</f>
        <v>0</v>
      </c>
      <c r="K28" s="10">
        <f t="shared" si="19"/>
        <v>0</v>
      </c>
      <c r="L28" s="19"/>
      <c r="M28" s="27">
        <f t="shared" ref="M28:N28" si="20">(M10*100%)+M10</f>
        <v>92.16</v>
      </c>
      <c r="N28" s="10">
        <f t="shared" si="20"/>
        <v>921.66</v>
      </c>
      <c r="O28" s="19"/>
      <c r="P28" s="27">
        <f t="shared" ref="P28:Q28" si="21">(P10*100%)+P10</f>
        <v>191</v>
      </c>
      <c r="Q28" s="10">
        <f t="shared" si="21"/>
        <v>5730</v>
      </c>
      <c r="R28" s="19"/>
      <c r="S28" s="27">
        <f t="shared" ref="S28:T28" si="22">(S10*100%)+S10</f>
        <v>71.66</v>
      </c>
      <c r="T28" s="10">
        <f t="shared" si="22"/>
        <v>2150</v>
      </c>
      <c r="U28" s="19"/>
      <c r="V28" s="27">
        <f t="shared" ref="V28:W28" si="23">(V10*100%)+V10</f>
        <v>310.33999999999997</v>
      </c>
      <c r="W28" s="10">
        <f t="shared" si="23"/>
        <v>12674.02</v>
      </c>
      <c r="X28" s="19"/>
      <c r="Y28" s="27">
        <f t="shared" ref="Y28:Z28" si="24">(Y10*100%)+Y10</f>
        <v>6</v>
      </c>
      <c r="Z28" s="10">
        <f t="shared" si="24"/>
        <v>990</v>
      </c>
      <c r="AA28" s="19"/>
      <c r="AB28" s="27">
        <f t="shared" ref="AB28:AC28" si="25">(AB10*100%)+AB10</f>
        <v>382.5</v>
      </c>
      <c r="AC28" s="10">
        <f t="shared" si="25"/>
        <v>1969.88</v>
      </c>
      <c r="AD28" s="19"/>
      <c r="AE28" s="27">
        <f t="shared" ref="AE28:AF28" si="26">(AE10*100%)+AE10</f>
        <v>106.5</v>
      </c>
      <c r="AF28" s="10">
        <f t="shared" si="26"/>
        <v>39721.300000000003</v>
      </c>
      <c r="AG28" s="19"/>
      <c r="AH28" s="27">
        <f t="shared" ref="AH28:AI28" si="27">(AH10*100%)+AH10</f>
        <v>82</v>
      </c>
      <c r="AI28" s="10">
        <f t="shared" si="27"/>
        <v>50407.040000000001</v>
      </c>
      <c r="AJ28" s="19"/>
      <c r="AK28" s="27">
        <f t="shared" ref="AK28:AL28" si="28">(AK10*100%)+AK10</f>
        <v>54</v>
      </c>
      <c r="AL28" s="10">
        <f t="shared" si="28"/>
        <v>1701</v>
      </c>
      <c r="AM28" s="19"/>
      <c r="AN28" s="27">
        <f t="shared" ref="AN28:AO28" si="29">(AN10*100%)+AN10</f>
        <v>73.84</v>
      </c>
      <c r="AO28" s="10">
        <f t="shared" si="29"/>
        <v>3015.36</v>
      </c>
      <c r="AP28" s="19"/>
      <c r="AQ28" s="27">
        <f t="shared" ref="AQ28:AR28" si="30">(AQ10*100%)+AQ10</f>
        <v>8.16</v>
      </c>
      <c r="AR28" s="10">
        <f t="shared" si="30"/>
        <v>2276.38</v>
      </c>
      <c r="AS28" s="19"/>
      <c r="AT28" s="21">
        <f t="shared" si="16"/>
        <v>133504.98000000001</v>
      </c>
    </row>
    <row r="29" spans="1:46" ht="14.25" customHeight="1">
      <c r="A29" s="8" t="s">
        <v>32</v>
      </c>
      <c r="B29" s="9" t="s">
        <v>18</v>
      </c>
      <c r="C29" s="6"/>
      <c r="D29" s="27">
        <f t="shared" ref="D29:E29" si="31">(D11*100%)+D11</f>
        <v>606.84</v>
      </c>
      <c r="E29" s="10">
        <f t="shared" si="31"/>
        <v>6068.34</v>
      </c>
      <c r="F29" s="19"/>
      <c r="G29" s="27">
        <f t="shared" ref="G29:H29" si="32">(G11*100%)+G11</f>
        <v>174</v>
      </c>
      <c r="H29" s="10">
        <f t="shared" si="32"/>
        <v>1740</v>
      </c>
      <c r="I29" s="19"/>
      <c r="J29" s="27">
        <f t="shared" ref="J29:K29" si="33">(J11*100%)+J11</f>
        <v>0</v>
      </c>
      <c r="K29" s="10">
        <f t="shared" si="33"/>
        <v>0</v>
      </c>
      <c r="L29" s="19"/>
      <c r="M29" s="27">
        <f t="shared" ref="M29:N29" si="34">(M11*100%)+M11</f>
        <v>87.66</v>
      </c>
      <c r="N29" s="10">
        <f t="shared" si="34"/>
        <v>876.66</v>
      </c>
      <c r="O29" s="19"/>
      <c r="P29" s="27">
        <f t="shared" ref="P29:Q29" si="35">(P11*100%)+P11</f>
        <v>125.16</v>
      </c>
      <c r="Q29" s="10">
        <f t="shared" si="35"/>
        <v>3755</v>
      </c>
      <c r="R29" s="19"/>
      <c r="S29" s="27">
        <f t="shared" ref="S29:T29" si="36">(S11*100%)+S11</f>
        <v>46.66</v>
      </c>
      <c r="T29" s="10">
        <f t="shared" si="36"/>
        <v>1400</v>
      </c>
      <c r="U29" s="19"/>
      <c r="V29" s="27">
        <f t="shared" ref="V29:W29" si="37">(V11*100%)+V11</f>
        <v>203.66</v>
      </c>
      <c r="W29" s="10">
        <f t="shared" si="37"/>
        <v>8317.74</v>
      </c>
      <c r="X29" s="19"/>
      <c r="Y29" s="27">
        <f t="shared" ref="Y29:Z29" si="38">(Y11*100%)+Y11</f>
        <v>4</v>
      </c>
      <c r="Z29" s="10">
        <f t="shared" si="38"/>
        <v>660</v>
      </c>
      <c r="AA29" s="19"/>
      <c r="AB29" s="27">
        <f t="shared" ref="AB29:AC29" si="39">(AB11*100%)+AB11</f>
        <v>250.34</v>
      </c>
      <c r="AC29" s="10">
        <f t="shared" si="39"/>
        <v>1289.22</v>
      </c>
      <c r="AD29" s="19"/>
      <c r="AE29" s="27">
        <f t="shared" ref="AE29:AF29" si="40">(AE11*100%)+AE11</f>
        <v>70</v>
      </c>
      <c r="AF29" s="10">
        <f t="shared" si="40"/>
        <v>26107.9</v>
      </c>
      <c r="AG29" s="19"/>
      <c r="AH29" s="27">
        <f t="shared" ref="AH29:AI29" si="41">(AH11*100%)+AH11</f>
        <v>38.159999999999997</v>
      </c>
      <c r="AI29" s="10">
        <f t="shared" si="41"/>
        <v>23461.82</v>
      </c>
      <c r="AJ29" s="19"/>
      <c r="AK29" s="27">
        <f t="shared" ref="AK29:AL29" si="42">(AK11*100%)+AK11</f>
        <v>38.159999999999997</v>
      </c>
      <c r="AL29" s="10">
        <f t="shared" si="42"/>
        <v>1202.26</v>
      </c>
      <c r="AM29" s="19"/>
      <c r="AN29" s="27">
        <f t="shared" ref="AN29:AO29" si="43">(AN11*100%)+AN11</f>
        <v>178</v>
      </c>
      <c r="AO29" s="10">
        <f t="shared" si="43"/>
        <v>7269.52</v>
      </c>
      <c r="AP29" s="19"/>
      <c r="AQ29" s="27">
        <f t="shared" ref="AQ29:AR29" si="44">(AQ11*100%)+AQ11</f>
        <v>25.84</v>
      </c>
      <c r="AR29" s="10">
        <f t="shared" si="44"/>
        <v>7200.78</v>
      </c>
      <c r="AS29" s="19"/>
      <c r="AT29" s="21">
        <f t="shared" si="16"/>
        <v>89349.239999999991</v>
      </c>
    </row>
    <row r="30" spans="1:46" ht="14.25" customHeight="1">
      <c r="A30" s="8" t="s">
        <v>32</v>
      </c>
      <c r="B30" s="9" t="s">
        <v>19</v>
      </c>
      <c r="C30" s="6"/>
      <c r="D30" s="27">
        <f t="shared" ref="D30:E30" si="45">(D12*100%)+D12</f>
        <v>962.34</v>
      </c>
      <c r="E30" s="10">
        <f t="shared" si="45"/>
        <v>9623.34</v>
      </c>
      <c r="F30" s="19"/>
      <c r="G30" s="27">
        <f t="shared" ref="G30:H30" si="46">(G12*100%)+G12</f>
        <v>0</v>
      </c>
      <c r="H30" s="10">
        <f t="shared" si="46"/>
        <v>0</v>
      </c>
      <c r="I30" s="19"/>
      <c r="J30" s="27">
        <f t="shared" ref="J30:K30" si="47">(J12*100%)+J12</f>
        <v>0</v>
      </c>
      <c r="K30" s="10">
        <f t="shared" si="47"/>
        <v>0</v>
      </c>
      <c r="L30" s="19"/>
      <c r="M30" s="27">
        <f t="shared" ref="M30:N30" si="48">(M12*100%)+M12</f>
        <v>0</v>
      </c>
      <c r="N30" s="10">
        <f t="shared" si="48"/>
        <v>0</v>
      </c>
      <c r="O30" s="19"/>
      <c r="P30" s="27">
        <f t="shared" ref="P30:Q30" si="49">(P12*100%)+P12</f>
        <v>198.66</v>
      </c>
      <c r="Q30" s="10">
        <f t="shared" si="49"/>
        <v>5960</v>
      </c>
      <c r="R30" s="19"/>
      <c r="S30" s="27">
        <f t="shared" ref="S30:T30" si="50">(S12*100%)+S12</f>
        <v>74.5</v>
      </c>
      <c r="T30" s="10">
        <f t="shared" si="50"/>
        <v>2235</v>
      </c>
      <c r="U30" s="19"/>
      <c r="V30" s="27">
        <f t="shared" ref="V30:W30" si="51">(V12*100%)+V12</f>
        <v>322.66000000000003</v>
      </c>
      <c r="W30" s="10">
        <f t="shared" si="51"/>
        <v>13177.7</v>
      </c>
      <c r="X30" s="19"/>
      <c r="Y30" s="27">
        <f t="shared" ref="Y30:Z30" si="52">(Y12*100%)+Y12</f>
        <v>4</v>
      </c>
      <c r="Z30" s="10">
        <f t="shared" si="52"/>
        <v>660</v>
      </c>
      <c r="AA30" s="19"/>
      <c r="AB30" s="27">
        <f t="shared" ref="AB30:AC30" si="53">(AB12*100%)+AB12</f>
        <v>397.66</v>
      </c>
      <c r="AC30" s="10">
        <f t="shared" si="53"/>
        <v>2047.98</v>
      </c>
      <c r="AD30" s="19"/>
      <c r="AE30" s="27">
        <f t="shared" ref="AE30:AF30" si="54">(AE12*100%)+AE12</f>
        <v>110.84</v>
      </c>
      <c r="AF30" s="10">
        <f t="shared" si="54"/>
        <v>41337.5</v>
      </c>
      <c r="AG30" s="19"/>
      <c r="AH30" s="27">
        <f t="shared" ref="AH30:AI30" si="55">(AH12*100%)+AH12</f>
        <v>74</v>
      </c>
      <c r="AI30" s="10">
        <f t="shared" si="55"/>
        <v>45489.279999999999</v>
      </c>
      <c r="AJ30" s="19"/>
      <c r="AK30" s="27">
        <f t="shared" ref="AK30:AL30" si="56">(AK12*100%)+AK12</f>
        <v>30</v>
      </c>
      <c r="AL30" s="10">
        <f t="shared" si="56"/>
        <v>945</v>
      </c>
      <c r="AM30" s="19"/>
      <c r="AN30" s="27">
        <f t="shared" ref="AN30:AO30" si="57">(AN12*100%)+AN12</f>
        <v>0</v>
      </c>
      <c r="AO30" s="10">
        <f t="shared" si="57"/>
        <v>0</v>
      </c>
      <c r="AP30" s="19"/>
      <c r="AQ30" s="27">
        <f t="shared" ref="AQ30:AR30" si="58">(AQ12*100%)+AQ12</f>
        <v>0</v>
      </c>
      <c r="AR30" s="10">
        <f t="shared" si="58"/>
        <v>0</v>
      </c>
      <c r="AS30" s="19"/>
      <c r="AT30" s="21">
        <f t="shared" si="16"/>
        <v>121475.8</v>
      </c>
    </row>
    <row r="31" spans="1:46" ht="14.25" customHeight="1">
      <c r="A31" s="8" t="s">
        <v>32</v>
      </c>
      <c r="B31" s="9" t="s">
        <v>20</v>
      </c>
      <c r="C31" s="6"/>
      <c r="D31" s="27">
        <f t="shared" ref="D31:E31" si="59">(D13*100%)+D13</f>
        <v>358</v>
      </c>
      <c r="E31" s="10">
        <f t="shared" si="59"/>
        <v>3580</v>
      </c>
      <c r="F31" s="19"/>
      <c r="G31" s="27">
        <f t="shared" ref="G31:H31" si="60">(G13*100%)+G13</f>
        <v>0</v>
      </c>
      <c r="H31" s="10">
        <f t="shared" si="60"/>
        <v>0</v>
      </c>
      <c r="I31" s="19"/>
      <c r="J31" s="27">
        <f t="shared" ref="J31:K31" si="61">(J13*100%)+J13</f>
        <v>0</v>
      </c>
      <c r="K31" s="10">
        <f t="shared" si="61"/>
        <v>0</v>
      </c>
      <c r="L31" s="19"/>
      <c r="M31" s="27">
        <f t="shared" ref="M31:N31" si="62">(M13*100%)+M13</f>
        <v>0</v>
      </c>
      <c r="N31" s="10">
        <f t="shared" si="62"/>
        <v>0</v>
      </c>
      <c r="O31" s="19"/>
      <c r="P31" s="27">
        <f t="shared" ref="P31:Q31" si="63">(P13*100%)+P13</f>
        <v>0</v>
      </c>
      <c r="Q31" s="10">
        <f t="shared" si="63"/>
        <v>0</v>
      </c>
      <c r="R31" s="19"/>
      <c r="S31" s="27">
        <f t="shared" ref="S31:T31" si="64">(S13*100%)+S13</f>
        <v>0</v>
      </c>
      <c r="T31" s="10">
        <f t="shared" si="64"/>
        <v>0</v>
      </c>
      <c r="U31" s="19"/>
      <c r="V31" s="27">
        <f t="shared" ref="V31:W31" si="65">(V13*100%)+V13</f>
        <v>160</v>
      </c>
      <c r="W31" s="10">
        <f t="shared" si="65"/>
        <v>6534.4</v>
      </c>
      <c r="X31" s="19"/>
      <c r="Y31" s="27">
        <f t="shared" ref="Y31:Z31" si="66">(Y13*100%)+Y13</f>
        <v>0</v>
      </c>
      <c r="Z31" s="10">
        <f t="shared" si="66"/>
        <v>0</v>
      </c>
      <c r="AA31" s="19"/>
      <c r="AB31" s="27">
        <f t="shared" ref="AB31:AC31" si="67">(AB13*100%)+AB13</f>
        <v>0</v>
      </c>
      <c r="AC31" s="10">
        <f t="shared" si="67"/>
        <v>0</v>
      </c>
      <c r="AD31" s="19"/>
      <c r="AE31" s="27">
        <f t="shared" ref="AE31:AF31" si="68">(AE13*100%)+AE13</f>
        <v>0</v>
      </c>
      <c r="AF31" s="10">
        <f t="shared" si="68"/>
        <v>0</v>
      </c>
      <c r="AG31" s="19"/>
      <c r="AH31" s="27">
        <f t="shared" ref="AH31:AI31" si="69">(AH13*100%)+AH13</f>
        <v>0</v>
      </c>
      <c r="AI31" s="10">
        <f t="shared" si="69"/>
        <v>0</v>
      </c>
      <c r="AJ31" s="19"/>
      <c r="AK31" s="27">
        <f t="shared" ref="AK31:AL31" si="70">(AK13*100%)+AK13</f>
        <v>0</v>
      </c>
      <c r="AL31" s="10">
        <f t="shared" si="70"/>
        <v>0</v>
      </c>
      <c r="AM31" s="19"/>
      <c r="AN31" s="27">
        <f t="shared" ref="AN31:AO31" si="71">(AN13*100%)+AN13</f>
        <v>0</v>
      </c>
      <c r="AO31" s="10">
        <f t="shared" si="71"/>
        <v>0</v>
      </c>
      <c r="AP31" s="19"/>
      <c r="AQ31" s="27">
        <f t="shared" ref="AQ31:AR31" si="72">(AQ13*100%)+AQ13</f>
        <v>0</v>
      </c>
      <c r="AR31" s="10">
        <f t="shared" si="72"/>
        <v>0</v>
      </c>
      <c r="AS31" s="19"/>
      <c r="AT31" s="21">
        <f t="shared" si="16"/>
        <v>10114.4</v>
      </c>
    </row>
    <row r="32" spans="1:46" ht="14.25" customHeight="1">
      <c r="A32" s="8" t="s">
        <v>32</v>
      </c>
      <c r="B32" s="9" t="s">
        <v>21</v>
      </c>
      <c r="C32" s="6"/>
      <c r="D32" s="27">
        <f t="shared" ref="D32:E32" si="73">(D14*100%)+D14</f>
        <v>0</v>
      </c>
      <c r="E32" s="10">
        <f t="shared" si="73"/>
        <v>0</v>
      </c>
      <c r="F32" s="19"/>
      <c r="G32" s="27">
        <f t="shared" ref="G32:H32" si="74">(G14*100%)+G14</f>
        <v>0</v>
      </c>
      <c r="H32" s="10">
        <f t="shared" si="74"/>
        <v>0</v>
      </c>
      <c r="I32" s="19"/>
      <c r="J32" s="27">
        <f t="shared" ref="J32:K32" si="75">(J14*100%)+J14</f>
        <v>0</v>
      </c>
      <c r="K32" s="10">
        <f t="shared" si="75"/>
        <v>0</v>
      </c>
      <c r="L32" s="19"/>
      <c r="M32" s="27">
        <f t="shared" ref="M32:N32" si="76">(M14*100%)+M14</f>
        <v>311</v>
      </c>
      <c r="N32" s="10">
        <f t="shared" si="76"/>
        <v>3110</v>
      </c>
      <c r="O32" s="19"/>
      <c r="P32" s="27">
        <f t="shared" ref="P32:Q32" si="77">(P14*100%)+P14</f>
        <v>0</v>
      </c>
      <c r="Q32" s="10">
        <f t="shared" si="77"/>
        <v>0</v>
      </c>
      <c r="R32" s="19"/>
      <c r="S32" s="27">
        <f t="shared" ref="S32:T32" si="78">(S14*100%)+S14</f>
        <v>0</v>
      </c>
      <c r="T32" s="10">
        <f t="shared" si="78"/>
        <v>0</v>
      </c>
      <c r="U32" s="19"/>
      <c r="V32" s="27">
        <f t="shared" ref="V32:W32" si="79">(V14*100%)+V14</f>
        <v>0</v>
      </c>
      <c r="W32" s="10">
        <f t="shared" si="79"/>
        <v>0</v>
      </c>
      <c r="X32" s="19"/>
      <c r="Y32" s="27">
        <f t="shared" ref="Y32:Z32" si="80">(Y14*100%)+Y14</f>
        <v>0</v>
      </c>
      <c r="Z32" s="10">
        <f t="shared" si="80"/>
        <v>0</v>
      </c>
      <c r="AA32" s="19"/>
      <c r="AB32" s="27">
        <f t="shared" ref="AB32:AC32" si="81">(AB14*100%)+AB14</f>
        <v>0</v>
      </c>
      <c r="AC32" s="10">
        <f t="shared" si="81"/>
        <v>0</v>
      </c>
      <c r="AD32" s="19"/>
      <c r="AE32" s="27">
        <f t="shared" ref="AE32:AF32" si="82">(AE14*100%)+AE14</f>
        <v>0</v>
      </c>
      <c r="AF32" s="10">
        <f t="shared" si="82"/>
        <v>0</v>
      </c>
      <c r="AG32" s="19"/>
      <c r="AH32" s="27">
        <f t="shared" ref="AH32:AI32" si="83">(AH14*100%)+AH14</f>
        <v>0</v>
      </c>
      <c r="AI32" s="10">
        <f t="shared" si="83"/>
        <v>0</v>
      </c>
      <c r="AJ32" s="19"/>
      <c r="AK32" s="27">
        <f t="shared" ref="AK32:AL32" si="84">(AK14*100%)+AK14</f>
        <v>0</v>
      </c>
      <c r="AL32" s="10">
        <f t="shared" si="84"/>
        <v>0</v>
      </c>
      <c r="AM32" s="19"/>
      <c r="AN32" s="27">
        <f t="shared" ref="AN32:AO32" si="85">(AN14*100%)+AN14</f>
        <v>248.84</v>
      </c>
      <c r="AO32" s="10">
        <f t="shared" si="85"/>
        <v>10162.36</v>
      </c>
      <c r="AP32" s="19"/>
      <c r="AQ32" s="27">
        <f t="shared" ref="AQ32:AR32" si="86">(AQ14*100%)+AQ14</f>
        <v>27.66</v>
      </c>
      <c r="AR32" s="10">
        <f t="shared" si="86"/>
        <v>7711.8</v>
      </c>
      <c r="AS32" s="19"/>
      <c r="AT32" s="21">
        <f t="shared" si="16"/>
        <v>20984.16</v>
      </c>
    </row>
    <row r="33" spans="1:46" ht="14.25" customHeight="1">
      <c r="A33" s="8" t="s">
        <v>32</v>
      </c>
      <c r="B33" s="9" t="s">
        <v>22</v>
      </c>
      <c r="C33" s="6"/>
      <c r="D33" s="27">
        <f t="shared" ref="D33:E33" si="87">(D15*100%)+D15</f>
        <v>648.5</v>
      </c>
      <c r="E33" s="10">
        <f t="shared" si="87"/>
        <v>6485</v>
      </c>
      <c r="F33" s="19"/>
      <c r="G33" s="27">
        <f t="shared" ref="G33:H33" si="88">(G15*100%)+G15</f>
        <v>91</v>
      </c>
      <c r="H33" s="10">
        <f t="shared" si="88"/>
        <v>910</v>
      </c>
      <c r="I33" s="19"/>
      <c r="J33" s="27">
        <f t="shared" ref="J33:K33" si="89">(J15*100%)+J15</f>
        <v>192</v>
      </c>
      <c r="K33" s="10">
        <f t="shared" si="89"/>
        <v>1920</v>
      </c>
      <c r="L33" s="19"/>
      <c r="M33" s="27">
        <f t="shared" ref="M33:N33" si="90">(M15*100%)+M15</f>
        <v>95.66</v>
      </c>
      <c r="N33" s="10">
        <f t="shared" si="90"/>
        <v>956.66</v>
      </c>
      <c r="O33" s="19"/>
      <c r="P33" s="27">
        <f t="shared" ref="P33:Q33" si="91">(P15*100%)+P15</f>
        <v>133.84</v>
      </c>
      <c r="Q33" s="10">
        <f t="shared" si="91"/>
        <v>4015</v>
      </c>
      <c r="R33" s="19"/>
      <c r="S33" s="27">
        <f t="shared" ref="S33:T33" si="92">(S15*100%)+S15</f>
        <v>50.34</v>
      </c>
      <c r="T33" s="10">
        <f t="shared" si="92"/>
        <v>1510</v>
      </c>
      <c r="U33" s="19"/>
      <c r="V33" s="27">
        <f t="shared" ref="V33:W33" si="93">(V15*100%)+V15</f>
        <v>217.5</v>
      </c>
      <c r="W33" s="10">
        <f t="shared" si="93"/>
        <v>8882.7000000000007</v>
      </c>
      <c r="X33" s="19"/>
      <c r="Y33" s="27">
        <f t="shared" ref="Y33:Z33" si="94">(Y15*100%)+Y15</f>
        <v>4</v>
      </c>
      <c r="Z33" s="10">
        <f t="shared" si="94"/>
        <v>660</v>
      </c>
      <c r="AA33" s="19"/>
      <c r="AB33" s="27">
        <f t="shared" ref="AB33:AC33" si="95">(AB15*100%)+AB15</f>
        <v>268</v>
      </c>
      <c r="AC33" s="10">
        <f t="shared" si="95"/>
        <v>1380.2</v>
      </c>
      <c r="AD33" s="19"/>
      <c r="AE33" s="27">
        <f t="shared" ref="AE33:AF33" si="96">(AE15*100%)+AE15</f>
        <v>74.66</v>
      </c>
      <c r="AF33" s="10">
        <f t="shared" si="96"/>
        <v>27848.42</v>
      </c>
      <c r="AG33" s="19"/>
      <c r="AH33" s="27">
        <f t="shared" ref="AH33:AI33" si="97">(AH15*100%)+AH15</f>
        <v>116</v>
      </c>
      <c r="AI33" s="10">
        <f t="shared" si="97"/>
        <v>71307.520000000004</v>
      </c>
      <c r="AJ33" s="19"/>
      <c r="AK33" s="27">
        <f t="shared" ref="AK33:AL33" si="98">(AK15*100%)+AK15</f>
        <v>30</v>
      </c>
      <c r="AL33" s="10">
        <f t="shared" si="98"/>
        <v>945</v>
      </c>
      <c r="AM33" s="19"/>
      <c r="AN33" s="27">
        <f t="shared" ref="AN33:AO33" si="99">(AN15*100%)+AN15</f>
        <v>73</v>
      </c>
      <c r="AO33" s="10">
        <f t="shared" si="99"/>
        <v>2981.32</v>
      </c>
      <c r="AP33" s="19"/>
      <c r="AQ33" s="27">
        <f t="shared" ref="AQ33:AR33" si="100">(AQ15*100%)+AQ15</f>
        <v>8.16</v>
      </c>
      <c r="AR33" s="10">
        <f t="shared" si="100"/>
        <v>5946.46</v>
      </c>
      <c r="AS33" s="19"/>
      <c r="AT33" s="21">
        <f t="shared" si="16"/>
        <v>135748.28</v>
      </c>
    </row>
    <row r="34" spans="1:46" ht="14.25" customHeight="1">
      <c r="A34" s="8" t="s">
        <v>32</v>
      </c>
      <c r="B34" s="9" t="s">
        <v>23</v>
      </c>
      <c r="C34" s="6"/>
      <c r="D34" s="27">
        <f t="shared" ref="D34:E34" si="101">(D16*100%)+D16</f>
        <v>787.66</v>
      </c>
      <c r="E34" s="10">
        <f t="shared" si="101"/>
        <v>7876.66</v>
      </c>
      <c r="F34" s="19"/>
      <c r="G34" s="27">
        <f t="shared" ref="G34:H34" si="102">(G16*100%)+G16</f>
        <v>79</v>
      </c>
      <c r="H34" s="10">
        <f t="shared" si="102"/>
        <v>790</v>
      </c>
      <c r="I34" s="19"/>
      <c r="J34" s="27">
        <f t="shared" ref="J34:K34" si="103">(J16*100%)+J16</f>
        <v>0</v>
      </c>
      <c r="K34" s="10">
        <f t="shared" si="103"/>
        <v>0</v>
      </c>
      <c r="L34" s="19"/>
      <c r="M34" s="27">
        <f t="shared" ref="M34:N34" si="104">(M16*100%)+M16</f>
        <v>109.16</v>
      </c>
      <c r="N34" s="10">
        <f t="shared" si="104"/>
        <v>1091.6600000000001</v>
      </c>
      <c r="O34" s="19"/>
      <c r="P34" s="27">
        <f t="shared" ref="P34:Q34" si="105">(P16*100%)+P16</f>
        <v>162.5</v>
      </c>
      <c r="Q34" s="10">
        <f t="shared" si="105"/>
        <v>4875</v>
      </c>
      <c r="R34" s="19"/>
      <c r="S34" s="27">
        <f t="shared" ref="S34:T34" si="106">(S16*100%)+S16</f>
        <v>61</v>
      </c>
      <c r="T34" s="10">
        <f t="shared" si="106"/>
        <v>1830</v>
      </c>
      <c r="U34" s="19"/>
      <c r="V34" s="27">
        <f t="shared" ref="V34:W34" si="107">(V16*100%)+V16</f>
        <v>264.16000000000003</v>
      </c>
      <c r="W34" s="10">
        <f t="shared" si="107"/>
        <v>10788.56</v>
      </c>
      <c r="X34" s="19"/>
      <c r="Y34" s="27">
        <f t="shared" ref="Y34:Z34" si="108">(Y16*100%)+Y16</f>
        <v>4</v>
      </c>
      <c r="Z34" s="10">
        <f t="shared" si="108"/>
        <v>660</v>
      </c>
      <c r="AA34" s="19"/>
      <c r="AB34" s="27">
        <f t="shared" ref="AB34:AC34" si="109">(AB16*100%)+AB16</f>
        <v>325.5</v>
      </c>
      <c r="AC34" s="10">
        <f t="shared" si="109"/>
        <v>1676.32</v>
      </c>
      <c r="AD34" s="19"/>
      <c r="AE34" s="27">
        <f t="shared" ref="AE34:AF34" si="110">(AE16*100%)+AE16</f>
        <v>90.66</v>
      </c>
      <c r="AF34" s="10">
        <f t="shared" si="110"/>
        <v>33815.94</v>
      </c>
      <c r="AG34" s="19"/>
      <c r="AH34" s="27">
        <f t="shared" ref="AH34:AI34" si="111">(AH16*100%)+AH16</f>
        <v>80</v>
      </c>
      <c r="AI34" s="10">
        <f t="shared" si="111"/>
        <v>49177.599999999999</v>
      </c>
      <c r="AJ34" s="19"/>
      <c r="AK34" s="27">
        <f t="shared" ref="AK34:AL34" si="112">(AK16*100%)+AK16</f>
        <v>54</v>
      </c>
      <c r="AL34" s="10">
        <f t="shared" si="112"/>
        <v>1701</v>
      </c>
      <c r="AM34" s="19"/>
      <c r="AN34" s="27">
        <f t="shared" ref="AN34:AO34" si="113">(AN16*100%)+AN16</f>
        <v>88.66</v>
      </c>
      <c r="AO34" s="10">
        <f t="shared" si="113"/>
        <v>3621.14</v>
      </c>
      <c r="AP34" s="19"/>
      <c r="AQ34" s="27">
        <f t="shared" ref="AQ34:AR34" si="114">(AQ16*100%)+AQ16</f>
        <v>9.84</v>
      </c>
      <c r="AR34" s="10">
        <f t="shared" si="114"/>
        <v>2740.94</v>
      </c>
      <c r="AS34" s="19"/>
      <c r="AT34" s="21">
        <f t="shared" si="16"/>
        <v>120644.81999999999</v>
      </c>
    </row>
    <row r="35" spans="1:46" ht="14.25" customHeight="1">
      <c r="A35" s="8" t="s">
        <v>32</v>
      </c>
      <c r="B35" s="9" t="s">
        <v>24</v>
      </c>
      <c r="C35" s="6"/>
      <c r="D35" s="27">
        <f t="shared" ref="D35:E35" si="115">(D17*100%)+D17</f>
        <v>358</v>
      </c>
      <c r="E35" s="10">
        <f t="shared" si="115"/>
        <v>3580</v>
      </c>
      <c r="F35" s="19"/>
      <c r="G35" s="27">
        <f t="shared" ref="G35:H35" si="116">(G17*100%)+G17</f>
        <v>0</v>
      </c>
      <c r="H35" s="10">
        <f t="shared" si="116"/>
        <v>0</v>
      </c>
      <c r="I35" s="19"/>
      <c r="J35" s="27">
        <f t="shared" ref="J35:K35" si="117">(J17*100%)+J17</f>
        <v>0</v>
      </c>
      <c r="K35" s="10">
        <f t="shared" si="117"/>
        <v>0</v>
      </c>
      <c r="L35" s="19"/>
      <c r="M35" s="27">
        <f t="shared" ref="M35:N35" si="118">(M17*100%)+M17</f>
        <v>0</v>
      </c>
      <c r="N35" s="10">
        <f t="shared" si="118"/>
        <v>0</v>
      </c>
      <c r="O35" s="19"/>
      <c r="P35" s="27">
        <f t="shared" ref="P35:Q35" si="119">(P17*100%)+P17</f>
        <v>7.16</v>
      </c>
      <c r="Q35" s="10">
        <f t="shared" si="119"/>
        <v>215</v>
      </c>
      <c r="R35" s="19"/>
      <c r="S35" s="27">
        <f t="shared" ref="S35:T35" si="120">(S17*100%)+S17</f>
        <v>2.66</v>
      </c>
      <c r="T35" s="10">
        <f t="shared" si="120"/>
        <v>80</v>
      </c>
      <c r="U35" s="19"/>
      <c r="V35" s="27">
        <f t="shared" ref="V35:W35" si="121">(V17*100%)+V17</f>
        <v>160</v>
      </c>
      <c r="W35" s="10">
        <f t="shared" si="121"/>
        <v>6534.4</v>
      </c>
      <c r="X35" s="19"/>
      <c r="Y35" s="27">
        <f t="shared" ref="Y35:Z35" si="122">(Y17*100%)+Y17</f>
        <v>0</v>
      </c>
      <c r="Z35" s="10">
        <f t="shared" si="122"/>
        <v>0</v>
      </c>
      <c r="AA35" s="19"/>
      <c r="AB35" s="27">
        <f t="shared" ref="AB35:AC35" si="123">(AB17*100%)+AB17</f>
        <v>0</v>
      </c>
      <c r="AC35" s="10">
        <f t="shared" si="123"/>
        <v>0</v>
      </c>
      <c r="AD35" s="19"/>
      <c r="AE35" s="27">
        <f t="shared" ref="AE35:AF35" si="124">(AE17*100%)+AE17</f>
        <v>0</v>
      </c>
      <c r="AF35" s="10">
        <f t="shared" si="124"/>
        <v>0</v>
      </c>
      <c r="AG35" s="19"/>
      <c r="AH35" s="27">
        <f t="shared" ref="AH35:AI35" si="125">(AH17*100%)+AH17</f>
        <v>0</v>
      </c>
      <c r="AI35" s="10">
        <f t="shared" si="125"/>
        <v>0</v>
      </c>
      <c r="AJ35" s="19"/>
      <c r="AK35" s="27">
        <f t="shared" ref="AK35:AL35" si="126">(AK17*100%)+AK17</f>
        <v>0</v>
      </c>
      <c r="AL35" s="10">
        <f t="shared" si="126"/>
        <v>0</v>
      </c>
      <c r="AM35" s="19"/>
      <c r="AN35" s="27">
        <f t="shared" ref="AN35:AO35" si="127">(AN17*100%)+AN17</f>
        <v>0</v>
      </c>
      <c r="AO35" s="10">
        <f t="shared" si="127"/>
        <v>0</v>
      </c>
      <c r="AP35" s="19"/>
      <c r="AQ35" s="27">
        <f t="shared" ref="AQ35:AR35" si="128">(AQ17*100%)+AQ17</f>
        <v>0</v>
      </c>
      <c r="AR35" s="10">
        <f t="shared" si="128"/>
        <v>0</v>
      </c>
      <c r="AS35" s="19"/>
      <c r="AT35" s="21">
        <f t="shared" si="16"/>
        <v>10409.4</v>
      </c>
    </row>
    <row r="36" spans="1:46" ht="14.25" customHeight="1">
      <c r="A36" s="8" t="s">
        <v>32</v>
      </c>
      <c r="B36" s="9" t="s">
        <v>25</v>
      </c>
      <c r="C36" s="6"/>
      <c r="D36" s="27">
        <f t="shared" ref="D36:E36" si="129">(D18*100%)+D18</f>
        <v>962.34</v>
      </c>
      <c r="E36" s="10">
        <f t="shared" si="129"/>
        <v>9623.34</v>
      </c>
      <c r="F36" s="19"/>
      <c r="G36" s="27">
        <f t="shared" ref="G36:H36" si="130">(G18*100%)+G18</f>
        <v>341.5</v>
      </c>
      <c r="H36" s="10">
        <f t="shared" si="130"/>
        <v>3415</v>
      </c>
      <c r="I36" s="19"/>
      <c r="J36" s="27">
        <f t="shared" ref="J36:K36" si="131">(J18*100%)+J18</f>
        <v>128.5</v>
      </c>
      <c r="K36" s="10">
        <f t="shared" si="131"/>
        <v>1285</v>
      </c>
      <c r="L36" s="19"/>
      <c r="M36" s="27">
        <f t="shared" ref="M36:N36" si="132">(M18*100%)+M18</f>
        <v>289.5</v>
      </c>
      <c r="N36" s="10">
        <f t="shared" si="132"/>
        <v>2895</v>
      </c>
      <c r="O36" s="19"/>
      <c r="P36" s="27">
        <f t="shared" ref="P36:Q36" si="133">(P18*100%)+P18</f>
        <v>198.66</v>
      </c>
      <c r="Q36" s="10">
        <f t="shared" si="133"/>
        <v>5960</v>
      </c>
      <c r="R36" s="19"/>
      <c r="S36" s="27">
        <f t="shared" ref="S36:T36" si="134">(S18*100%)+S18</f>
        <v>74.5</v>
      </c>
      <c r="T36" s="10">
        <f t="shared" si="134"/>
        <v>2235</v>
      </c>
      <c r="U36" s="19"/>
      <c r="V36" s="27">
        <f t="shared" ref="V36:W36" si="135">(V18*100%)+V18</f>
        <v>322.66000000000003</v>
      </c>
      <c r="W36" s="10">
        <f t="shared" si="135"/>
        <v>13177.7</v>
      </c>
      <c r="X36" s="19"/>
      <c r="Y36" s="27">
        <f t="shared" ref="Y36:Z36" si="136">(Y18*100%)+Y18</f>
        <v>8</v>
      </c>
      <c r="Z36" s="10">
        <f t="shared" si="136"/>
        <v>1320</v>
      </c>
      <c r="AA36" s="19"/>
      <c r="AB36" s="27">
        <f t="shared" ref="AB36:AC36" si="137">(AB18*100%)+AB18</f>
        <v>397.66</v>
      </c>
      <c r="AC36" s="10">
        <f t="shared" si="137"/>
        <v>2047.98</v>
      </c>
      <c r="AD36" s="19"/>
      <c r="AE36" s="27">
        <f t="shared" ref="AE36:AF36" si="138">(AE18*100%)+AE18</f>
        <v>110.84</v>
      </c>
      <c r="AF36" s="10">
        <f t="shared" si="138"/>
        <v>41337.5</v>
      </c>
      <c r="AG36" s="19"/>
      <c r="AH36" s="27">
        <f t="shared" ref="AH36:AI36" si="139">(AH18*100%)+AH18</f>
        <v>154</v>
      </c>
      <c r="AI36" s="10">
        <f t="shared" si="139"/>
        <v>94666.880000000005</v>
      </c>
      <c r="AJ36" s="19"/>
      <c r="AK36" s="27">
        <f t="shared" ref="AK36:AL36" si="140">(AK18*100%)+AK18</f>
        <v>138</v>
      </c>
      <c r="AL36" s="10">
        <f t="shared" si="140"/>
        <v>4347</v>
      </c>
      <c r="AM36" s="19"/>
      <c r="AN36" s="27">
        <f t="shared" ref="AN36:AO36" si="141">(AN18*100%)+AN18</f>
        <v>231.66</v>
      </c>
      <c r="AO36" s="10">
        <f t="shared" si="141"/>
        <v>9461.26</v>
      </c>
      <c r="AP36" s="19"/>
      <c r="AQ36" s="27">
        <f t="shared" ref="AQ36:AR36" si="142">(AQ18*100%)+AQ18</f>
        <v>25.84</v>
      </c>
      <c r="AR36" s="10">
        <f t="shared" si="142"/>
        <v>7200.78</v>
      </c>
      <c r="AS36" s="19"/>
      <c r="AT36" s="21">
        <f t="shared" si="16"/>
        <v>198972.44000000003</v>
      </c>
    </row>
    <row r="37" spans="1:46" ht="14.25" customHeight="1">
      <c r="A37" s="8" t="s">
        <v>32</v>
      </c>
      <c r="B37" s="9" t="s">
        <v>26</v>
      </c>
      <c r="C37" s="6"/>
      <c r="D37" s="27">
        <f t="shared" ref="D37:E37" si="143">(D19*100%)+D19</f>
        <v>537.16</v>
      </c>
      <c r="E37" s="10">
        <f t="shared" si="143"/>
        <v>5371.66</v>
      </c>
      <c r="F37" s="19"/>
      <c r="G37" s="27">
        <f t="shared" ref="G37:H37" si="144">(G19*100%)+G19</f>
        <v>0</v>
      </c>
      <c r="H37" s="10">
        <f t="shared" si="144"/>
        <v>0</v>
      </c>
      <c r="I37" s="19"/>
      <c r="J37" s="27">
        <f t="shared" ref="J37:K37" si="145">(J19*100%)+J19</f>
        <v>0</v>
      </c>
      <c r="K37" s="10">
        <f t="shared" si="145"/>
        <v>0</v>
      </c>
      <c r="L37" s="19"/>
      <c r="M37" s="27">
        <f t="shared" ref="M37:N37" si="146">(M19*100%)+M19</f>
        <v>64.16</v>
      </c>
      <c r="N37" s="10">
        <f t="shared" si="146"/>
        <v>641.66</v>
      </c>
      <c r="O37" s="19"/>
      <c r="P37" s="27">
        <f t="shared" ref="P37:Q37" si="147">(P19*100%)+P19</f>
        <v>110.84</v>
      </c>
      <c r="Q37" s="10">
        <f t="shared" si="147"/>
        <v>3325</v>
      </c>
      <c r="R37" s="19"/>
      <c r="S37" s="27">
        <f t="shared" ref="S37:T37" si="148">(S19*100%)+S19</f>
        <v>41.34</v>
      </c>
      <c r="T37" s="10">
        <f t="shared" si="148"/>
        <v>1240</v>
      </c>
      <c r="U37" s="19"/>
      <c r="V37" s="27">
        <f t="shared" ref="V37:W37" si="149">(V19*100%)+V19</f>
        <v>180.34</v>
      </c>
      <c r="W37" s="10">
        <f t="shared" si="149"/>
        <v>7364.82</v>
      </c>
      <c r="X37" s="19"/>
      <c r="Y37" s="27">
        <f t="shared" ref="Y37:Z37" si="150">(Y19*100%)+Y19</f>
        <v>4</v>
      </c>
      <c r="Z37" s="10">
        <f t="shared" si="150"/>
        <v>632.5</v>
      </c>
      <c r="AA37" s="19"/>
      <c r="AB37" s="27">
        <f t="shared" ref="AB37:AC37" si="151">(AB19*100%)+AB19</f>
        <v>221.66</v>
      </c>
      <c r="AC37" s="10">
        <f t="shared" si="151"/>
        <v>1141.58</v>
      </c>
      <c r="AD37" s="19"/>
      <c r="AE37" s="27">
        <f t="shared" ref="AE37:AF37" si="152">(AE19*100%)+AE19</f>
        <v>62</v>
      </c>
      <c r="AF37" s="10">
        <f t="shared" si="152"/>
        <v>23124.14</v>
      </c>
      <c r="AG37" s="19"/>
      <c r="AH37" s="27">
        <f t="shared" ref="AH37:AI37" si="153">(AH19*100%)+AH19</f>
        <v>94</v>
      </c>
      <c r="AI37" s="10">
        <f t="shared" si="153"/>
        <v>57783.68</v>
      </c>
      <c r="AJ37" s="19"/>
      <c r="AK37" s="27">
        <f t="shared" ref="AK37:AL37" si="154">(AK19*100%)+AK19</f>
        <v>33.840000000000003</v>
      </c>
      <c r="AL37" s="10">
        <f t="shared" si="154"/>
        <v>1065.76</v>
      </c>
      <c r="AM37" s="19"/>
      <c r="AN37" s="27">
        <f t="shared" ref="AN37:AO37" si="155">(AN19*100%)+AN19</f>
        <v>51.34</v>
      </c>
      <c r="AO37" s="10">
        <f t="shared" si="155"/>
        <v>2096.46</v>
      </c>
      <c r="AP37" s="19"/>
      <c r="AQ37" s="27">
        <f t="shared" ref="AQ37:AR37" si="156">(AQ19*100%)+AQ19</f>
        <v>5.66</v>
      </c>
      <c r="AR37" s="10">
        <f t="shared" si="156"/>
        <v>1579.52</v>
      </c>
      <c r="AS37" s="19"/>
      <c r="AT37" s="21">
        <f t="shared" si="16"/>
        <v>105366.78000000001</v>
      </c>
    </row>
    <row r="38" spans="1:46" ht="14.25" customHeight="1" thickBot="1">
      <c r="A38" s="8" t="s">
        <v>32</v>
      </c>
      <c r="B38" s="11" t="s">
        <v>27</v>
      </c>
      <c r="C38" s="6"/>
      <c r="D38" s="28">
        <f t="shared" ref="D38:E38" si="157">(D20*100%)+D20</f>
        <v>1483.34</v>
      </c>
      <c r="E38" s="12">
        <f t="shared" si="157"/>
        <v>14833.34</v>
      </c>
      <c r="F38" s="19"/>
      <c r="G38" s="28">
        <f t="shared" ref="G38:H38" si="158">(G20*100%)+G20</f>
        <v>0</v>
      </c>
      <c r="H38" s="12">
        <f t="shared" si="158"/>
        <v>0</v>
      </c>
      <c r="I38" s="19"/>
      <c r="J38" s="28">
        <f t="shared" ref="J38:K38" si="159">(J20*100%)+J20</f>
        <v>63.16</v>
      </c>
      <c r="K38" s="12">
        <f t="shared" si="159"/>
        <v>631.66</v>
      </c>
      <c r="L38" s="19"/>
      <c r="M38" s="28">
        <f t="shared" ref="M38:N38" si="160">(M20*100%)+M20</f>
        <v>209.66</v>
      </c>
      <c r="N38" s="12">
        <f t="shared" si="160"/>
        <v>2096.66</v>
      </c>
      <c r="O38" s="19"/>
      <c r="P38" s="28">
        <f t="shared" ref="P38:Q38" si="161">(P20*100%)+P20</f>
        <v>306.16000000000003</v>
      </c>
      <c r="Q38" s="12">
        <f t="shared" si="161"/>
        <v>9185</v>
      </c>
      <c r="R38" s="19"/>
      <c r="S38" s="28">
        <f t="shared" ref="S38:T38" si="162">(S20*100%)+S20</f>
        <v>115</v>
      </c>
      <c r="T38" s="12">
        <f t="shared" si="162"/>
        <v>3450</v>
      </c>
      <c r="U38" s="19"/>
      <c r="V38" s="28">
        <f t="shared" ref="V38:W38" si="163">(V20*100%)+V20</f>
        <v>497.34</v>
      </c>
      <c r="W38" s="12">
        <f t="shared" si="163"/>
        <v>20311.099999999999</v>
      </c>
      <c r="X38" s="19"/>
      <c r="Y38" s="28">
        <f t="shared" ref="Y38:Z38" si="164">(Y20*100%)+Y20</f>
        <v>10</v>
      </c>
      <c r="Z38" s="12">
        <f t="shared" si="164"/>
        <v>1650</v>
      </c>
      <c r="AA38" s="19"/>
      <c r="AB38" s="28">
        <f t="shared" ref="AB38:AC38" si="165">(AB20*100%)+AB20</f>
        <v>613</v>
      </c>
      <c r="AC38" s="12">
        <f t="shared" si="165"/>
        <v>3156.96</v>
      </c>
      <c r="AD38" s="19"/>
      <c r="AE38" s="28">
        <f t="shared" ref="AE38:AF38" si="166">(AE20*100%)+AE20</f>
        <v>170.66</v>
      </c>
      <c r="AF38" s="12">
        <f t="shared" si="166"/>
        <v>63653.54</v>
      </c>
      <c r="AG38" s="19"/>
      <c r="AH38" s="28">
        <f t="shared" ref="AH38:AI38" si="167">(AH20*100%)+AH20</f>
        <v>228</v>
      </c>
      <c r="AI38" s="12">
        <f t="shared" si="167"/>
        <v>140156.16</v>
      </c>
      <c r="AJ38" s="19"/>
      <c r="AK38" s="28">
        <f t="shared" ref="AK38:AL38" si="168">(AK20*100%)+AK20</f>
        <v>54</v>
      </c>
      <c r="AL38" s="12">
        <f t="shared" si="168"/>
        <v>1701</v>
      </c>
      <c r="AM38" s="19"/>
      <c r="AN38" s="28">
        <f t="shared" ref="AN38:AO38" si="169">(AN20*100%)+AN20</f>
        <v>167.34</v>
      </c>
      <c r="AO38" s="12">
        <f t="shared" si="169"/>
        <v>6833.9</v>
      </c>
      <c r="AP38" s="19"/>
      <c r="AQ38" s="28">
        <f t="shared" ref="AQ38:AR38" si="170">(AQ20*100%)+AQ20</f>
        <v>18.66</v>
      </c>
      <c r="AR38" s="12">
        <f t="shared" si="170"/>
        <v>5203.1400000000003</v>
      </c>
      <c r="AS38" s="19"/>
      <c r="AT38" s="22">
        <f t="shared" si="16"/>
        <v>272862.46000000002</v>
      </c>
    </row>
    <row r="39" spans="1:46" ht="9.75" customHeight="1" thickBot="1"/>
    <row r="40" spans="1:46" ht="15.75" customHeight="1" thickBot="1">
      <c r="A40" s="8" t="s">
        <v>32</v>
      </c>
      <c r="D40" s="25">
        <f>SUM(D26:D38)</f>
        <v>9008.18</v>
      </c>
      <c r="E40" s="4">
        <f>SUM(E26:E38)</f>
        <v>90081.68</v>
      </c>
      <c r="G40" s="25">
        <f t="shared" ref="G40:H40" si="171">SUM(G26:G38)</f>
        <v>954.83999999999992</v>
      </c>
      <c r="H40" s="4">
        <f t="shared" si="171"/>
        <v>9548.34</v>
      </c>
      <c r="J40" s="25">
        <f t="shared" ref="J40:K40" si="172">SUM(J26:J38)</f>
        <v>383.65999999999997</v>
      </c>
      <c r="K40" s="4">
        <f t="shared" si="172"/>
        <v>3836.66</v>
      </c>
      <c r="M40" s="25">
        <f t="shared" ref="M40:N40" si="173">SUM(M26:M38)</f>
        <v>1294.6200000000001</v>
      </c>
      <c r="N40" s="4">
        <f t="shared" si="173"/>
        <v>12946.619999999999</v>
      </c>
      <c r="P40" s="25">
        <f t="shared" ref="P40:Q40" si="174">SUM(P26:P38)</f>
        <v>1768.3200000000002</v>
      </c>
      <c r="Q40" s="4">
        <f t="shared" si="174"/>
        <v>53050</v>
      </c>
      <c r="S40" s="25">
        <f t="shared" ref="S40:T40" si="175">SUM(S26:S38)</f>
        <v>663.16</v>
      </c>
      <c r="T40" s="4">
        <f t="shared" si="175"/>
        <v>19895</v>
      </c>
      <c r="V40" s="25">
        <f t="shared" ref="V40:W40" si="176">SUM(V26:V38)</f>
        <v>3181.8200000000006</v>
      </c>
      <c r="W40" s="4">
        <f t="shared" si="176"/>
        <v>129712.06</v>
      </c>
      <c r="Y40" s="25">
        <f t="shared" ref="Y40:Z40" si="177">SUM(Y26:Y38)</f>
        <v>50</v>
      </c>
      <c r="Z40" s="4">
        <f t="shared" si="177"/>
        <v>8223.32</v>
      </c>
      <c r="AB40" s="25">
        <f t="shared" ref="AB40:AC40" si="178">SUM(AB26:AB38)</f>
        <v>3355.1399999999994</v>
      </c>
      <c r="AC40" s="4">
        <f t="shared" si="178"/>
        <v>16507.48</v>
      </c>
      <c r="AE40" s="25">
        <f t="shared" ref="AE40:AF40" si="179">SUM(AE26:AE38)</f>
        <v>893.31999999999994</v>
      </c>
      <c r="AF40" s="4">
        <f t="shared" si="179"/>
        <v>333186.34000000003</v>
      </c>
      <c r="AH40" s="25">
        <f t="shared" ref="AH40:AI40" si="180">SUM(AH26:AH38)</f>
        <v>930.98</v>
      </c>
      <c r="AI40" s="4">
        <f t="shared" si="180"/>
        <v>572304.14</v>
      </c>
      <c r="AK40" s="25">
        <f t="shared" ref="AK40:AL40" si="181">SUM(AK26:AK38)</f>
        <v>468</v>
      </c>
      <c r="AL40" s="4">
        <f t="shared" si="181"/>
        <v>14742.039999999999</v>
      </c>
      <c r="AN40" s="25">
        <f t="shared" ref="AN40:AO40" si="182">SUM(AN26:AN38)</f>
        <v>1141.18</v>
      </c>
      <c r="AO40" s="4">
        <f t="shared" si="182"/>
        <v>46605.26</v>
      </c>
      <c r="AQ40" s="25">
        <f t="shared" ref="AQ40:AR40" si="183">SUM(AQ26:AQ38)</f>
        <v>132.97999999999999</v>
      </c>
      <c r="AR40" s="4">
        <f t="shared" si="183"/>
        <v>40742.479999999996</v>
      </c>
      <c r="AT40" s="15">
        <f t="shared" ref="AT40" si="184">SUM(AT26:AT38)</f>
        <v>1351381.42</v>
      </c>
    </row>
    <row r="41" spans="1:46" ht="9.75" customHeight="1" thickBot="1"/>
    <row r="42" spans="1:46" s="1" customFormat="1" ht="15.75" customHeight="1" thickBot="1">
      <c r="A42" s="8"/>
      <c r="B42" s="39" t="s">
        <v>28</v>
      </c>
      <c r="C42" s="2"/>
      <c r="D42" s="36" t="s">
        <v>9</v>
      </c>
      <c r="E42" s="37"/>
      <c r="F42" s="16"/>
      <c r="G42" s="36" t="s">
        <v>10</v>
      </c>
      <c r="H42" s="37"/>
      <c r="I42" s="16"/>
      <c r="J42" s="36" t="s">
        <v>14</v>
      </c>
      <c r="K42" s="37"/>
      <c r="L42" s="16"/>
      <c r="M42" s="36" t="s">
        <v>11</v>
      </c>
      <c r="N42" s="37"/>
      <c r="O42" s="16"/>
      <c r="P42" s="36" t="s">
        <v>0</v>
      </c>
      <c r="Q42" s="37"/>
      <c r="R42" s="16"/>
      <c r="S42" s="36" t="s">
        <v>1</v>
      </c>
      <c r="T42" s="37"/>
      <c r="U42" s="16"/>
      <c r="V42" s="36" t="s">
        <v>2</v>
      </c>
      <c r="W42" s="37"/>
      <c r="X42" s="16"/>
      <c r="Y42" s="36" t="s">
        <v>12</v>
      </c>
      <c r="Z42" s="37"/>
      <c r="AA42" s="16"/>
      <c r="AB42" s="36" t="s">
        <v>3</v>
      </c>
      <c r="AC42" s="37"/>
      <c r="AD42" s="16"/>
      <c r="AE42" s="36" t="s">
        <v>4</v>
      </c>
      <c r="AF42" s="37"/>
      <c r="AG42" s="16"/>
      <c r="AH42" s="36" t="s">
        <v>5</v>
      </c>
      <c r="AI42" s="37"/>
      <c r="AJ42" s="16"/>
      <c r="AK42" s="36" t="s">
        <v>13</v>
      </c>
      <c r="AL42" s="37"/>
      <c r="AM42" s="16"/>
      <c r="AN42" s="36" t="s">
        <v>6</v>
      </c>
      <c r="AO42" s="37"/>
      <c r="AP42" s="16"/>
      <c r="AQ42" s="36" t="s">
        <v>7</v>
      </c>
      <c r="AR42" s="37"/>
      <c r="AS42" s="16"/>
      <c r="AT42" s="38" t="s">
        <v>8</v>
      </c>
    </row>
    <row r="43" spans="1:46" s="1" customFormat="1" ht="15.75" customHeight="1" thickBot="1">
      <c r="A43" s="8"/>
      <c r="B43" s="40"/>
      <c r="C43" s="3"/>
      <c r="D43" s="25" t="s">
        <v>29</v>
      </c>
      <c r="E43" s="17" t="s">
        <v>30</v>
      </c>
      <c r="F43" s="18"/>
      <c r="G43" s="25" t="s">
        <v>29</v>
      </c>
      <c r="H43" s="17" t="s">
        <v>30</v>
      </c>
      <c r="I43" s="18"/>
      <c r="J43" s="25" t="s">
        <v>29</v>
      </c>
      <c r="K43" s="17" t="s">
        <v>30</v>
      </c>
      <c r="L43" s="18"/>
      <c r="M43" s="25" t="s">
        <v>29</v>
      </c>
      <c r="N43" s="17" t="s">
        <v>30</v>
      </c>
      <c r="O43" s="18"/>
      <c r="P43" s="25" t="s">
        <v>29</v>
      </c>
      <c r="Q43" s="17" t="s">
        <v>30</v>
      </c>
      <c r="R43" s="18"/>
      <c r="S43" s="25" t="s">
        <v>29</v>
      </c>
      <c r="T43" s="17" t="s">
        <v>30</v>
      </c>
      <c r="U43" s="18"/>
      <c r="V43" s="25" t="s">
        <v>29</v>
      </c>
      <c r="W43" s="17" t="s">
        <v>30</v>
      </c>
      <c r="X43" s="18"/>
      <c r="Y43" s="25" t="s">
        <v>29</v>
      </c>
      <c r="Z43" s="17" t="s">
        <v>30</v>
      </c>
      <c r="AA43" s="18"/>
      <c r="AB43" s="25" t="s">
        <v>29</v>
      </c>
      <c r="AC43" s="17" t="s">
        <v>30</v>
      </c>
      <c r="AD43" s="18"/>
      <c r="AE43" s="25" t="s">
        <v>29</v>
      </c>
      <c r="AF43" s="17" t="s">
        <v>30</v>
      </c>
      <c r="AG43" s="18"/>
      <c r="AH43" s="25" t="s">
        <v>29</v>
      </c>
      <c r="AI43" s="17" t="s">
        <v>30</v>
      </c>
      <c r="AJ43" s="18"/>
      <c r="AK43" s="25" t="s">
        <v>29</v>
      </c>
      <c r="AL43" s="17" t="s">
        <v>30</v>
      </c>
      <c r="AM43" s="18"/>
      <c r="AN43" s="25" t="s">
        <v>29</v>
      </c>
      <c r="AO43" s="17" t="s">
        <v>30</v>
      </c>
      <c r="AP43" s="18"/>
      <c r="AQ43" s="25" t="s">
        <v>29</v>
      </c>
      <c r="AR43" s="17" t="s">
        <v>30</v>
      </c>
      <c r="AS43" s="18"/>
      <c r="AT43" s="38"/>
    </row>
    <row r="44" spans="1:46" ht="14.25" customHeight="1">
      <c r="A44" s="8" t="s">
        <v>38</v>
      </c>
      <c r="B44" s="5" t="s">
        <v>15</v>
      </c>
      <c r="C44" s="6"/>
      <c r="D44" s="26">
        <f>D26-D8</f>
        <v>422.25</v>
      </c>
      <c r="E44" s="7">
        <f>E26-E8</f>
        <v>4222.5</v>
      </c>
      <c r="F44" s="19"/>
      <c r="G44" s="26">
        <f>G26-G8</f>
        <v>0</v>
      </c>
      <c r="H44" s="7">
        <f>H26-H8</f>
        <v>0</v>
      </c>
      <c r="I44" s="19"/>
      <c r="J44" s="26">
        <f>J26-J8</f>
        <v>0</v>
      </c>
      <c r="K44" s="7">
        <f>K26-K8</f>
        <v>0</v>
      </c>
      <c r="L44" s="19"/>
      <c r="M44" s="26">
        <f>M26-M8</f>
        <v>17.829999999999998</v>
      </c>
      <c r="N44" s="7">
        <f>N26-N8</f>
        <v>178.33</v>
      </c>
      <c r="O44" s="19"/>
      <c r="P44" s="26">
        <f>P26-P8</f>
        <v>87.17</v>
      </c>
      <c r="Q44" s="7">
        <f>Q26-Q8</f>
        <v>2615</v>
      </c>
      <c r="R44" s="19"/>
      <c r="S44" s="26">
        <f>S26-S8</f>
        <v>32.75</v>
      </c>
      <c r="T44" s="7">
        <f>T26-T8</f>
        <v>982.5</v>
      </c>
      <c r="U44" s="19"/>
      <c r="V44" s="26">
        <f>V26-V8</f>
        <v>141.58000000000001</v>
      </c>
      <c r="W44" s="7">
        <f>W26-W8</f>
        <v>5782.26</v>
      </c>
      <c r="X44" s="19"/>
      <c r="Y44" s="26">
        <f>Y26-Y8</f>
        <v>1.71</v>
      </c>
      <c r="Z44" s="7">
        <f>Z26-Z8</f>
        <v>282.56</v>
      </c>
      <c r="AA44" s="19"/>
      <c r="AB44" s="26">
        <f>AB26-AB8</f>
        <v>174.5</v>
      </c>
      <c r="AC44" s="7">
        <f>AC26-AC8</f>
        <v>512.9</v>
      </c>
      <c r="AD44" s="19"/>
      <c r="AE44" s="26">
        <f>AE26-AE8</f>
        <v>27.73</v>
      </c>
      <c r="AF44" s="7">
        <f>AF26-AF8</f>
        <v>10341.530000000001</v>
      </c>
      <c r="AG44" s="19"/>
      <c r="AH44" s="26">
        <f>AH26-AH8</f>
        <v>18.5</v>
      </c>
      <c r="AI44" s="7">
        <f>AI26-AI8</f>
        <v>11372.83</v>
      </c>
      <c r="AJ44" s="19"/>
      <c r="AK44" s="26">
        <f>AK26-AK8</f>
        <v>10.27</v>
      </c>
      <c r="AL44" s="7">
        <f>AL26-AL8</f>
        <v>323.61</v>
      </c>
      <c r="AM44" s="19"/>
      <c r="AN44" s="26">
        <f>AN26-AN8</f>
        <v>14.25</v>
      </c>
      <c r="AO44" s="7">
        <f>AO26-AO8</f>
        <v>581.97</v>
      </c>
      <c r="AP44" s="19"/>
      <c r="AQ44" s="26">
        <f>AQ26-AQ8</f>
        <v>1.58</v>
      </c>
      <c r="AR44" s="7">
        <f>AR26-AR8</f>
        <v>441.34</v>
      </c>
      <c r="AS44" s="19"/>
      <c r="AT44" s="20">
        <f>E44+H44+K44+N44+Q44+T44+W44+Z44+AC44+AF44+AI44+AL44+AO44+AR44</f>
        <v>37637.33</v>
      </c>
    </row>
    <row r="45" spans="1:46" ht="14.25" customHeight="1">
      <c r="A45" s="8" t="s">
        <v>38</v>
      </c>
      <c r="B45" s="9" t="s">
        <v>16</v>
      </c>
      <c r="C45" s="6"/>
      <c r="D45" s="27">
        <f t="shared" ref="D45:E45" si="185">D27-D9</f>
        <v>267</v>
      </c>
      <c r="E45" s="10">
        <f t="shared" si="185"/>
        <v>2670</v>
      </c>
      <c r="F45" s="19"/>
      <c r="G45" s="27">
        <f t="shared" ref="G45:H45" si="186">G27-G9</f>
        <v>0</v>
      </c>
      <c r="H45" s="10">
        <f t="shared" si="186"/>
        <v>0</v>
      </c>
      <c r="I45" s="19"/>
      <c r="J45" s="27">
        <f t="shared" ref="J45:K45" si="187">J27-J9</f>
        <v>0</v>
      </c>
      <c r="K45" s="10">
        <f t="shared" si="187"/>
        <v>0</v>
      </c>
      <c r="L45" s="19"/>
      <c r="M45" s="27">
        <f t="shared" ref="M45:N45" si="188">M27-M9</f>
        <v>0</v>
      </c>
      <c r="N45" s="10">
        <f t="shared" si="188"/>
        <v>0</v>
      </c>
      <c r="O45" s="19"/>
      <c r="P45" s="27">
        <f t="shared" ref="P45:Q45" si="189">P27-P9</f>
        <v>80</v>
      </c>
      <c r="Q45" s="10">
        <f t="shared" si="189"/>
        <v>2400</v>
      </c>
      <c r="R45" s="19"/>
      <c r="S45" s="27">
        <f t="shared" ref="S45:T45" si="190">S27-S9</f>
        <v>30</v>
      </c>
      <c r="T45" s="10">
        <f t="shared" si="190"/>
        <v>900</v>
      </c>
      <c r="U45" s="19"/>
      <c r="V45" s="27">
        <f t="shared" ref="V45:W45" si="191">V27-V9</f>
        <v>130</v>
      </c>
      <c r="W45" s="10">
        <f t="shared" si="191"/>
        <v>5192.2</v>
      </c>
      <c r="X45" s="19"/>
      <c r="Y45" s="27">
        <f t="shared" ref="Y45:Z45" si="192">Y27-Y9</f>
        <v>1.29</v>
      </c>
      <c r="Z45" s="10">
        <f t="shared" si="192"/>
        <v>212.85</v>
      </c>
      <c r="AA45" s="19"/>
      <c r="AB45" s="27">
        <f t="shared" ref="AB45:AC45" si="193">AB27-AB9</f>
        <v>74.91</v>
      </c>
      <c r="AC45" s="10">
        <f t="shared" si="193"/>
        <v>385.78</v>
      </c>
      <c r="AD45" s="19"/>
      <c r="AE45" s="27">
        <f t="shared" ref="AE45:AF45" si="194">AE27-AE9</f>
        <v>20.85</v>
      </c>
      <c r="AF45" s="10">
        <f t="shared" si="194"/>
        <v>7778.52</v>
      </c>
      <c r="AG45" s="19"/>
      <c r="AH45" s="27">
        <f t="shared" ref="AH45:AI45" si="195">AH27-AH9</f>
        <v>13.91</v>
      </c>
      <c r="AI45" s="10">
        <f t="shared" si="195"/>
        <v>8554.25</v>
      </c>
      <c r="AJ45" s="19"/>
      <c r="AK45" s="27">
        <f t="shared" ref="AK45:AL45" si="196">AK27-AK9</f>
        <v>7.73</v>
      </c>
      <c r="AL45" s="10">
        <f t="shared" si="196"/>
        <v>243.4</v>
      </c>
      <c r="AM45" s="19"/>
      <c r="AN45" s="27">
        <f t="shared" ref="AN45:AO45" si="197">AN27-AN9</f>
        <v>0</v>
      </c>
      <c r="AO45" s="10">
        <f t="shared" si="197"/>
        <v>0</v>
      </c>
      <c r="AP45" s="19"/>
      <c r="AQ45" s="27">
        <f t="shared" ref="AQ45:AR45" si="198">AQ27-AQ9</f>
        <v>0</v>
      </c>
      <c r="AR45" s="10">
        <f t="shared" si="198"/>
        <v>0</v>
      </c>
      <c r="AS45" s="19"/>
      <c r="AT45" s="21">
        <f t="shared" ref="AT45:AT56" si="199">E45+H45+K45+N45+Q45+T45+W45+Z45+AC45+AF45+AI45+AL45+AO45+AR45</f>
        <v>28337.000000000004</v>
      </c>
    </row>
    <row r="46" spans="1:46" ht="14.25" customHeight="1">
      <c r="A46" s="8" t="s">
        <v>38</v>
      </c>
      <c r="B46" s="9" t="s">
        <v>17</v>
      </c>
      <c r="C46" s="6"/>
      <c r="D46" s="27">
        <f t="shared" ref="D46:E46" si="200">D28-D10</f>
        <v>462.75</v>
      </c>
      <c r="E46" s="10">
        <f t="shared" si="200"/>
        <v>4627.5</v>
      </c>
      <c r="F46" s="19"/>
      <c r="G46" s="27">
        <f t="shared" ref="G46:H46" si="201">G28-G10</f>
        <v>134.66999999999999</v>
      </c>
      <c r="H46" s="10">
        <f t="shared" si="201"/>
        <v>1346.67</v>
      </c>
      <c r="I46" s="19"/>
      <c r="J46" s="27">
        <f t="shared" ref="J46:K46" si="202">J28-J10</f>
        <v>0</v>
      </c>
      <c r="K46" s="10">
        <f t="shared" si="202"/>
        <v>0</v>
      </c>
      <c r="L46" s="19"/>
      <c r="M46" s="27">
        <f t="shared" ref="M46:N46" si="203">M28-M10</f>
        <v>46.08</v>
      </c>
      <c r="N46" s="10">
        <f t="shared" si="203"/>
        <v>460.83</v>
      </c>
      <c r="O46" s="19"/>
      <c r="P46" s="27">
        <f t="shared" ref="P46:Q46" si="204">P28-P10</f>
        <v>95.5</v>
      </c>
      <c r="Q46" s="10">
        <f t="shared" si="204"/>
        <v>2865</v>
      </c>
      <c r="R46" s="19"/>
      <c r="S46" s="27">
        <f t="shared" ref="S46:T46" si="205">S28-S10</f>
        <v>35.83</v>
      </c>
      <c r="T46" s="10">
        <f t="shared" si="205"/>
        <v>1075</v>
      </c>
      <c r="U46" s="19"/>
      <c r="V46" s="27">
        <f t="shared" ref="V46:W46" si="206">V28-V10</f>
        <v>155.16999999999999</v>
      </c>
      <c r="W46" s="10">
        <f t="shared" si="206"/>
        <v>6337.01</v>
      </c>
      <c r="X46" s="19"/>
      <c r="Y46" s="27">
        <f t="shared" ref="Y46:Z46" si="207">Y28-Y10</f>
        <v>3</v>
      </c>
      <c r="Z46" s="10">
        <f t="shared" si="207"/>
        <v>495</v>
      </c>
      <c r="AA46" s="19"/>
      <c r="AB46" s="27">
        <f t="shared" ref="AB46:AC46" si="208">AB28-AB10</f>
        <v>191.25</v>
      </c>
      <c r="AC46" s="10">
        <f t="shared" si="208"/>
        <v>984.94</v>
      </c>
      <c r="AD46" s="19"/>
      <c r="AE46" s="27">
        <f t="shared" ref="AE46:AF46" si="209">AE28-AE10</f>
        <v>53.25</v>
      </c>
      <c r="AF46" s="10">
        <f t="shared" si="209"/>
        <v>19860.650000000001</v>
      </c>
      <c r="AG46" s="19"/>
      <c r="AH46" s="27">
        <f t="shared" ref="AH46:AI46" si="210">AH28-AH10</f>
        <v>41</v>
      </c>
      <c r="AI46" s="10">
        <f t="shared" si="210"/>
        <v>25203.52</v>
      </c>
      <c r="AJ46" s="19"/>
      <c r="AK46" s="27">
        <f t="shared" ref="AK46:AL46" si="211">AK28-AK10</f>
        <v>27</v>
      </c>
      <c r="AL46" s="10">
        <f t="shared" si="211"/>
        <v>850.5</v>
      </c>
      <c r="AM46" s="19"/>
      <c r="AN46" s="27">
        <f t="shared" ref="AN46:AO46" si="212">AN28-AN10</f>
        <v>36.92</v>
      </c>
      <c r="AO46" s="10">
        <f t="shared" si="212"/>
        <v>1507.68</v>
      </c>
      <c r="AP46" s="19"/>
      <c r="AQ46" s="27">
        <f t="shared" ref="AQ46:AR46" si="213">AQ28-AQ10</f>
        <v>4.08</v>
      </c>
      <c r="AR46" s="10">
        <f t="shared" si="213"/>
        <v>1138.19</v>
      </c>
      <c r="AS46" s="19"/>
      <c r="AT46" s="21">
        <f t="shared" si="199"/>
        <v>66752.490000000005</v>
      </c>
    </row>
    <row r="47" spans="1:46" ht="14.25" customHeight="1">
      <c r="A47" s="8" t="s">
        <v>38</v>
      </c>
      <c r="B47" s="9" t="s">
        <v>18</v>
      </c>
      <c r="C47" s="6"/>
      <c r="D47" s="27">
        <f t="shared" ref="D47:E47" si="214">D29-D11</f>
        <v>303.42</v>
      </c>
      <c r="E47" s="10">
        <f t="shared" si="214"/>
        <v>3034.17</v>
      </c>
      <c r="F47" s="19"/>
      <c r="G47" s="27">
        <f t="shared" ref="G47:H47" si="215">G29-G11</f>
        <v>87</v>
      </c>
      <c r="H47" s="10">
        <f t="shared" si="215"/>
        <v>870</v>
      </c>
      <c r="I47" s="19"/>
      <c r="J47" s="27">
        <f t="shared" ref="J47:K47" si="216">J29-J11</f>
        <v>0</v>
      </c>
      <c r="K47" s="10">
        <f t="shared" si="216"/>
        <v>0</v>
      </c>
      <c r="L47" s="19"/>
      <c r="M47" s="27">
        <f t="shared" ref="M47:N47" si="217">M29-M11</f>
        <v>43.83</v>
      </c>
      <c r="N47" s="10">
        <f t="shared" si="217"/>
        <v>438.33</v>
      </c>
      <c r="O47" s="19"/>
      <c r="P47" s="27">
        <f t="shared" ref="P47:Q47" si="218">P29-P11</f>
        <v>62.58</v>
      </c>
      <c r="Q47" s="10">
        <f t="shared" si="218"/>
        <v>1877.5</v>
      </c>
      <c r="R47" s="19"/>
      <c r="S47" s="27">
        <f t="shared" ref="S47:T47" si="219">S29-S11</f>
        <v>23.33</v>
      </c>
      <c r="T47" s="10">
        <f t="shared" si="219"/>
        <v>700</v>
      </c>
      <c r="U47" s="19"/>
      <c r="V47" s="27">
        <f t="shared" ref="V47:W47" si="220">V29-V11</f>
        <v>101.83</v>
      </c>
      <c r="W47" s="10">
        <f t="shared" si="220"/>
        <v>4158.87</v>
      </c>
      <c r="X47" s="19"/>
      <c r="Y47" s="27">
        <f t="shared" ref="Y47:Z47" si="221">Y29-Y11</f>
        <v>2</v>
      </c>
      <c r="Z47" s="10">
        <f t="shared" si="221"/>
        <v>330</v>
      </c>
      <c r="AA47" s="19"/>
      <c r="AB47" s="27">
        <f t="shared" ref="AB47:AC47" si="222">AB29-AB11</f>
        <v>125.17</v>
      </c>
      <c r="AC47" s="10">
        <f t="shared" si="222"/>
        <v>644.61</v>
      </c>
      <c r="AD47" s="19"/>
      <c r="AE47" s="27">
        <f t="shared" ref="AE47:AF47" si="223">AE29-AE11</f>
        <v>35</v>
      </c>
      <c r="AF47" s="10">
        <f t="shared" si="223"/>
        <v>13053.95</v>
      </c>
      <c r="AG47" s="19"/>
      <c r="AH47" s="27">
        <f t="shared" ref="AH47:AI47" si="224">AH29-AH11</f>
        <v>19.079999999999998</v>
      </c>
      <c r="AI47" s="10">
        <f t="shared" si="224"/>
        <v>11730.91</v>
      </c>
      <c r="AJ47" s="19"/>
      <c r="AK47" s="27">
        <f t="shared" ref="AK47:AL47" si="225">AK29-AK11</f>
        <v>19.079999999999998</v>
      </c>
      <c r="AL47" s="10">
        <f t="shared" si="225"/>
        <v>601.13</v>
      </c>
      <c r="AM47" s="19"/>
      <c r="AN47" s="27">
        <f t="shared" ref="AN47:AO47" si="226">AN29-AN11</f>
        <v>89</v>
      </c>
      <c r="AO47" s="10">
        <f t="shared" si="226"/>
        <v>3634.76</v>
      </c>
      <c r="AP47" s="19"/>
      <c r="AQ47" s="27">
        <f t="shared" ref="AQ47:AR47" si="227">AQ29-AQ11</f>
        <v>12.92</v>
      </c>
      <c r="AR47" s="10">
        <f t="shared" si="227"/>
        <v>3600.39</v>
      </c>
      <c r="AS47" s="19"/>
      <c r="AT47" s="21">
        <f t="shared" si="199"/>
        <v>44674.619999999995</v>
      </c>
    </row>
    <row r="48" spans="1:46" ht="14.25" customHeight="1">
      <c r="A48" s="8" t="s">
        <v>38</v>
      </c>
      <c r="B48" s="9" t="s">
        <v>19</v>
      </c>
      <c r="C48" s="6"/>
      <c r="D48" s="27">
        <f t="shared" ref="D48:E48" si="228">D30-D12</f>
        <v>481.17</v>
      </c>
      <c r="E48" s="10">
        <f t="shared" si="228"/>
        <v>4811.67</v>
      </c>
      <c r="F48" s="19"/>
      <c r="G48" s="27">
        <f t="shared" ref="G48:H48" si="229">G30-G12</f>
        <v>0</v>
      </c>
      <c r="H48" s="10">
        <f t="shared" si="229"/>
        <v>0</v>
      </c>
      <c r="I48" s="19"/>
      <c r="J48" s="27">
        <f t="shared" ref="J48:K48" si="230">J30-J12</f>
        <v>0</v>
      </c>
      <c r="K48" s="10">
        <f t="shared" si="230"/>
        <v>0</v>
      </c>
      <c r="L48" s="19"/>
      <c r="M48" s="27">
        <f t="shared" ref="M48:N48" si="231">M30-M12</f>
        <v>0</v>
      </c>
      <c r="N48" s="10">
        <f t="shared" si="231"/>
        <v>0</v>
      </c>
      <c r="O48" s="19"/>
      <c r="P48" s="27">
        <f t="shared" ref="P48:Q48" si="232">P30-P12</f>
        <v>99.33</v>
      </c>
      <c r="Q48" s="10">
        <f t="shared" si="232"/>
        <v>2980</v>
      </c>
      <c r="R48" s="19"/>
      <c r="S48" s="27">
        <f t="shared" ref="S48:T48" si="233">S30-S12</f>
        <v>37.25</v>
      </c>
      <c r="T48" s="10">
        <f t="shared" si="233"/>
        <v>1117.5</v>
      </c>
      <c r="U48" s="19"/>
      <c r="V48" s="27">
        <f t="shared" ref="V48:W48" si="234">V30-V12</f>
        <v>161.33000000000001</v>
      </c>
      <c r="W48" s="10">
        <f t="shared" si="234"/>
        <v>6588.85</v>
      </c>
      <c r="X48" s="19"/>
      <c r="Y48" s="27">
        <f t="shared" ref="Y48:Z48" si="235">Y30-Y12</f>
        <v>2</v>
      </c>
      <c r="Z48" s="10">
        <f t="shared" si="235"/>
        <v>330</v>
      </c>
      <c r="AA48" s="19"/>
      <c r="AB48" s="27">
        <f t="shared" ref="AB48:AC48" si="236">AB30-AB12</f>
        <v>198.83</v>
      </c>
      <c r="AC48" s="10">
        <f t="shared" si="236"/>
        <v>1023.99</v>
      </c>
      <c r="AD48" s="19"/>
      <c r="AE48" s="27">
        <f t="shared" ref="AE48:AF48" si="237">AE30-AE12</f>
        <v>55.42</v>
      </c>
      <c r="AF48" s="10">
        <f t="shared" si="237"/>
        <v>20668.75</v>
      </c>
      <c r="AG48" s="19"/>
      <c r="AH48" s="27">
        <f t="shared" ref="AH48:AI48" si="238">AH30-AH12</f>
        <v>37</v>
      </c>
      <c r="AI48" s="10">
        <f t="shared" si="238"/>
        <v>22744.639999999999</v>
      </c>
      <c r="AJ48" s="19"/>
      <c r="AK48" s="27">
        <f t="shared" ref="AK48:AL48" si="239">AK30-AK12</f>
        <v>15</v>
      </c>
      <c r="AL48" s="10">
        <f t="shared" si="239"/>
        <v>472.5</v>
      </c>
      <c r="AM48" s="19"/>
      <c r="AN48" s="27">
        <f t="shared" ref="AN48:AO48" si="240">AN30-AN12</f>
        <v>0</v>
      </c>
      <c r="AO48" s="10">
        <f t="shared" si="240"/>
        <v>0</v>
      </c>
      <c r="AP48" s="19"/>
      <c r="AQ48" s="27">
        <f t="shared" ref="AQ48:AR48" si="241">AQ30-AQ12</f>
        <v>0</v>
      </c>
      <c r="AR48" s="10">
        <f t="shared" si="241"/>
        <v>0</v>
      </c>
      <c r="AS48" s="19"/>
      <c r="AT48" s="21">
        <f t="shared" si="199"/>
        <v>60737.9</v>
      </c>
    </row>
    <row r="49" spans="1:46" ht="14.25" customHeight="1">
      <c r="A49" s="8" t="s">
        <v>38</v>
      </c>
      <c r="B49" s="9" t="s">
        <v>20</v>
      </c>
      <c r="C49" s="6"/>
      <c r="D49" s="27">
        <f t="shared" ref="D49:E49" si="242">D31-D13</f>
        <v>179</v>
      </c>
      <c r="E49" s="10">
        <f t="shared" si="242"/>
        <v>1790</v>
      </c>
      <c r="F49" s="19"/>
      <c r="G49" s="27">
        <f t="shared" ref="G49:H49" si="243">G31-G13</f>
        <v>0</v>
      </c>
      <c r="H49" s="10">
        <f t="shared" si="243"/>
        <v>0</v>
      </c>
      <c r="I49" s="19"/>
      <c r="J49" s="27">
        <f t="shared" ref="J49:K49" si="244">J31-J13</f>
        <v>0</v>
      </c>
      <c r="K49" s="10">
        <f t="shared" si="244"/>
        <v>0</v>
      </c>
      <c r="L49" s="19"/>
      <c r="M49" s="27">
        <f t="shared" ref="M49:N49" si="245">M31-M13</f>
        <v>0</v>
      </c>
      <c r="N49" s="10">
        <f t="shared" si="245"/>
        <v>0</v>
      </c>
      <c r="O49" s="19"/>
      <c r="P49" s="27">
        <f t="shared" ref="P49:Q49" si="246">P31-P13</f>
        <v>0</v>
      </c>
      <c r="Q49" s="10">
        <f t="shared" si="246"/>
        <v>0</v>
      </c>
      <c r="R49" s="19"/>
      <c r="S49" s="27">
        <f t="shared" ref="S49:T49" si="247">S31-S13</f>
        <v>0</v>
      </c>
      <c r="T49" s="10">
        <f t="shared" si="247"/>
        <v>0</v>
      </c>
      <c r="U49" s="19"/>
      <c r="V49" s="27">
        <f t="shared" ref="V49:W49" si="248">V31-V13</f>
        <v>80</v>
      </c>
      <c r="W49" s="10">
        <f t="shared" si="248"/>
        <v>3267.2</v>
      </c>
      <c r="X49" s="19"/>
      <c r="Y49" s="27">
        <f t="shared" ref="Y49:Z49" si="249">Y31-Y13</f>
        <v>0</v>
      </c>
      <c r="Z49" s="10">
        <f t="shared" si="249"/>
        <v>0</v>
      </c>
      <c r="AA49" s="19"/>
      <c r="AB49" s="27">
        <f t="shared" ref="AB49:AC49" si="250">AB31-AB13</f>
        <v>0</v>
      </c>
      <c r="AC49" s="10">
        <f t="shared" si="250"/>
        <v>0</v>
      </c>
      <c r="AD49" s="19"/>
      <c r="AE49" s="27">
        <f t="shared" ref="AE49:AF49" si="251">AE31-AE13</f>
        <v>0</v>
      </c>
      <c r="AF49" s="10">
        <f t="shared" si="251"/>
        <v>0</v>
      </c>
      <c r="AG49" s="19"/>
      <c r="AH49" s="27">
        <f t="shared" ref="AH49:AI49" si="252">AH31-AH13</f>
        <v>0</v>
      </c>
      <c r="AI49" s="10">
        <f t="shared" si="252"/>
        <v>0</v>
      </c>
      <c r="AJ49" s="19"/>
      <c r="AK49" s="27">
        <f t="shared" ref="AK49:AL49" si="253">AK31-AK13</f>
        <v>0</v>
      </c>
      <c r="AL49" s="10">
        <f t="shared" si="253"/>
        <v>0</v>
      </c>
      <c r="AM49" s="19"/>
      <c r="AN49" s="27">
        <f t="shared" ref="AN49:AO49" si="254">AN31-AN13</f>
        <v>0</v>
      </c>
      <c r="AO49" s="10">
        <f t="shared" si="254"/>
        <v>0</v>
      </c>
      <c r="AP49" s="19"/>
      <c r="AQ49" s="27">
        <f t="shared" ref="AQ49:AR49" si="255">AQ31-AQ13</f>
        <v>0</v>
      </c>
      <c r="AR49" s="10">
        <f t="shared" si="255"/>
        <v>0</v>
      </c>
      <c r="AS49" s="19"/>
      <c r="AT49" s="21">
        <f t="shared" si="199"/>
        <v>5057.2</v>
      </c>
    </row>
    <row r="50" spans="1:46" ht="14.25" customHeight="1">
      <c r="A50" s="8" t="s">
        <v>38</v>
      </c>
      <c r="B50" s="9" t="s">
        <v>21</v>
      </c>
      <c r="C50" s="6"/>
      <c r="D50" s="27">
        <f t="shared" ref="D50:E50" si="256">D32-D14</f>
        <v>0</v>
      </c>
      <c r="E50" s="10">
        <f t="shared" si="256"/>
        <v>0</v>
      </c>
      <c r="F50" s="19"/>
      <c r="G50" s="27">
        <f t="shared" ref="G50:H50" si="257">G32-G14</f>
        <v>0</v>
      </c>
      <c r="H50" s="10">
        <f t="shared" si="257"/>
        <v>0</v>
      </c>
      <c r="I50" s="19"/>
      <c r="J50" s="27">
        <f t="shared" ref="J50:K50" si="258">J32-J14</f>
        <v>0</v>
      </c>
      <c r="K50" s="10">
        <f t="shared" si="258"/>
        <v>0</v>
      </c>
      <c r="L50" s="19"/>
      <c r="M50" s="27">
        <f t="shared" ref="M50:N50" si="259">M32-M14</f>
        <v>155.5</v>
      </c>
      <c r="N50" s="10">
        <f t="shared" si="259"/>
        <v>1555</v>
      </c>
      <c r="O50" s="19"/>
      <c r="P50" s="27">
        <f t="shared" ref="P50:Q50" si="260">P32-P14</f>
        <v>0</v>
      </c>
      <c r="Q50" s="10">
        <f t="shared" si="260"/>
        <v>0</v>
      </c>
      <c r="R50" s="19"/>
      <c r="S50" s="27">
        <f t="shared" ref="S50:T50" si="261">S32-S14</f>
        <v>0</v>
      </c>
      <c r="T50" s="10">
        <f t="shared" si="261"/>
        <v>0</v>
      </c>
      <c r="U50" s="19"/>
      <c r="V50" s="27">
        <f t="shared" ref="V50:W50" si="262">V32-V14</f>
        <v>0</v>
      </c>
      <c r="W50" s="10">
        <f t="shared" si="262"/>
        <v>0</v>
      </c>
      <c r="X50" s="19"/>
      <c r="Y50" s="27">
        <f t="shared" ref="Y50:Z50" si="263">Y32-Y14</f>
        <v>0</v>
      </c>
      <c r="Z50" s="10">
        <f t="shared" si="263"/>
        <v>0</v>
      </c>
      <c r="AA50" s="19"/>
      <c r="AB50" s="27">
        <f t="shared" ref="AB50:AC50" si="264">AB32-AB14</f>
        <v>0</v>
      </c>
      <c r="AC50" s="10">
        <f t="shared" si="264"/>
        <v>0</v>
      </c>
      <c r="AD50" s="19"/>
      <c r="AE50" s="27">
        <f t="shared" ref="AE50:AF50" si="265">AE32-AE14</f>
        <v>0</v>
      </c>
      <c r="AF50" s="10">
        <f t="shared" si="265"/>
        <v>0</v>
      </c>
      <c r="AG50" s="19"/>
      <c r="AH50" s="27">
        <f t="shared" ref="AH50:AI50" si="266">AH32-AH14</f>
        <v>0</v>
      </c>
      <c r="AI50" s="10">
        <f t="shared" si="266"/>
        <v>0</v>
      </c>
      <c r="AJ50" s="19"/>
      <c r="AK50" s="27">
        <f t="shared" ref="AK50:AL50" si="267">AK32-AK14</f>
        <v>0</v>
      </c>
      <c r="AL50" s="10">
        <f t="shared" si="267"/>
        <v>0</v>
      </c>
      <c r="AM50" s="19"/>
      <c r="AN50" s="27">
        <f t="shared" ref="AN50:AO50" si="268">AN32-AN14</f>
        <v>124.42</v>
      </c>
      <c r="AO50" s="10">
        <f t="shared" si="268"/>
        <v>5081.18</v>
      </c>
      <c r="AP50" s="19"/>
      <c r="AQ50" s="27">
        <f t="shared" ref="AQ50:AR50" si="269">AQ32-AQ14</f>
        <v>13.83</v>
      </c>
      <c r="AR50" s="10">
        <f t="shared" si="269"/>
        <v>3855.9</v>
      </c>
      <c r="AS50" s="19"/>
      <c r="AT50" s="21">
        <f t="shared" si="199"/>
        <v>10492.08</v>
      </c>
    </row>
    <row r="51" spans="1:46" ht="14.25" customHeight="1">
      <c r="A51" s="8" t="s">
        <v>38</v>
      </c>
      <c r="B51" s="9" t="s">
        <v>22</v>
      </c>
      <c r="C51" s="6"/>
      <c r="D51" s="27">
        <f t="shared" ref="D51:E51" si="270">D33-D15</f>
        <v>324.25</v>
      </c>
      <c r="E51" s="10">
        <f t="shared" si="270"/>
        <v>3242.5</v>
      </c>
      <c r="F51" s="19"/>
      <c r="G51" s="27">
        <f t="shared" ref="G51:H51" si="271">G33-G15</f>
        <v>45.5</v>
      </c>
      <c r="H51" s="10">
        <f t="shared" si="271"/>
        <v>455</v>
      </c>
      <c r="I51" s="19"/>
      <c r="J51" s="27">
        <f t="shared" ref="J51:K51" si="272">J33-J15</f>
        <v>96</v>
      </c>
      <c r="K51" s="10">
        <f t="shared" si="272"/>
        <v>960</v>
      </c>
      <c r="L51" s="19"/>
      <c r="M51" s="27">
        <f t="shared" ref="M51:N51" si="273">M33-M15</f>
        <v>47.83</v>
      </c>
      <c r="N51" s="10">
        <f t="shared" si="273"/>
        <v>478.33</v>
      </c>
      <c r="O51" s="19"/>
      <c r="P51" s="27">
        <f t="shared" ref="P51:Q51" si="274">P33-P15</f>
        <v>66.92</v>
      </c>
      <c r="Q51" s="10">
        <f t="shared" si="274"/>
        <v>2007.5</v>
      </c>
      <c r="R51" s="19"/>
      <c r="S51" s="27">
        <f t="shared" ref="S51:T51" si="275">S33-S15</f>
        <v>25.17</v>
      </c>
      <c r="T51" s="10">
        <f t="shared" si="275"/>
        <v>755</v>
      </c>
      <c r="U51" s="19"/>
      <c r="V51" s="27">
        <f t="shared" ref="V51:W51" si="276">V33-V15</f>
        <v>108.75</v>
      </c>
      <c r="W51" s="10">
        <f t="shared" si="276"/>
        <v>4441.3500000000004</v>
      </c>
      <c r="X51" s="19"/>
      <c r="Y51" s="27">
        <f t="shared" ref="Y51:Z51" si="277">Y33-Y15</f>
        <v>2</v>
      </c>
      <c r="Z51" s="10">
        <f t="shared" si="277"/>
        <v>330</v>
      </c>
      <c r="AA51" s="19"/>
      <c r="AB51" s="27">
        <f t="shared" ref="AB51:AC51" si="278">AB33-AB15</f>
        <v>134</v>
      </c>
      <c r="AC51" s="10">
        <f t="shared" si="278"/>
        <v>690.1</v>
      </c>
      <c r="AD51" s="19"/>
      <c r="AE51" s="27">
        <f t="shared" ref="AE51:AF51" si="279">AE33-AE15</f>
        <v>37.33</v>
      </c>
      <c r="AF51" s="10">
        <f t="shared" si="279"/>
        <v>13924.21</v>
      </c>
      <c r="AG51" s="19"/>
      <c r="AH51" s="27">
        <f t="shared" ref="AH51:AI51" si="280">AH33-AH15</f>
        <v>58</v>
      </c>
      <c r="AI51" s="10">
        <f t="shared" si="280"/>
        <v>35653.760000000002</v>
      </c>
      <c r="AJ51" s="19"/>
      <c r="AK51" s="27">
        <f t="shared" ref="AK51:AL51" si="281">AK33-AK15</f>
        <v>15</v>
      </c>
      <c r="AL51" s="10">
        <f t="shared" si="281"/>
        <v>472.5</v>
      </c>
      <c r="AM51" s="19"/>
      <c r="AN51" s="27">
        <f t="shared" ref="AN51:AO51" si="282">AN33-AN15</f>
        <v>36.5</v>
      </c>
      <c r="AO51" s="10">
        <f t="shared" si="282"/>
        <v>1490.66</v>
      </c>
      <c r="AP51" s="19"/>
      <c r="AQ51" s="27">
        <f t="shared" ref="AQ51:AR51" si="283">AQ33-AQ15</f>
        <v>4.08</v>
      </c>
      <c r="AR51" s="10">
        <f t="shared" si="283"/>
        <v>2973.23</v>
      </c>
      <c r="AS51" s="19"/>
      <c r="AT51" s="21">
        <f t="shared" si="199"/>
        <v>67874.14</v>
      </c>
    </row>
    <row r="52" spans="1:46" ht="14.25" customHeight="1">
      <c r="A52" s="8" t="s">
        <v>38</v>
      </c>
      <c r="B52" s="9" t="s">
        <v>23</v>
      </c>
      <c r="C52" s="6"/>
      <c r="D52" s="27">
        <f t="shared" ref="D52:E52" si="284">D34-D16</f>
        <v>393.83</v>
      </c>
      <c r="E52" s="10">
        <f t="shared" si="284"/>
        <v>3938.33</v>
      </c>
      <c r="F52" s="19"/>
      <c r="G52" s="27">
        <f t="shared" ref="G52:H52" si="285">G34-G16</f>
        <v>39.5</v>
      </c>
      <c r="H52" s="10">
        <f t="shared" si="285"/>
        <v>395</v>
      </c>
      <c r="I52" s="19"/>
      <c r="J52" s="27">
        <f t="shared" ref="J52:K52" si="286">J34-J16</f>
        <v>0</v>
      </c>
      <c r="K52" s="10">
        <f t="shared" si="286"/>
        <v>0</v>
      </c>
      <c r="L52" s="19"/>
      <c r="M52" s="27">
        <f t="shared" ref="M52:N52" si="287">M34-M16</f>
        <v>54.58</v>
      </c>
      <c r="N52" s="10">
        <f t="shared" si="287"/>
        <v>545.83000000000004</v>
      </c>
      <c r="O52" s="19"/>
      <c r="P52" s="27">
        <f t="shared" ref="P52:Q52" si="288">P34-P16</f>
        <v>81.25</v>
      </c>
      <c r="Q52" s="10">
        <f t="shared" si="288"/>
        <v>2437.5</v>
      </c>
      <c r="R52" s="19"/>
      <c r="S52" s="27">
        <f t="shared" ref="S52:T52" si="289">S34-S16</f>
        <v>30.5</v>
      </c>
      <c r="T52" s="10">
        <f t="shared" si="289"/>
        <v>915</v>
      </c>
      <c r="U52" s="19"/>
      <c r="V52" s="27">
        <f t="shared" ref="V52:W52" si="290">V34-V16</f>
        <v>132.08000000000001</v>
      </c>
      <c r="W52" s="10">
        <f t="shared" si="290"/>
        <v>5394.28</v>
      </c>
      <c r="X52" s="19"/>
      <c r="Y52" s="27">
        <f t="shared" ref="Y52:Z52" si="291">Y34-Y16</f>
        <v>2</v>
      </c>
      <c r="Z52" s="10">
        <f t="shared" si="291"/>
        <v>330</v>
      </c>
      <c r="AA52" s="19"/>
      <c r="AB52" s="27">
        <f t="shared" ref="AB52:AC52" si="292">AB34-AB16</f>
        <v>162.75</v>
      </c>
      <c r="AC52" s="10">
        <f t="shared" si="292"/>
        <v>838.16</v>
      </c>
      <c r="AD52" s="19"/>
      <c r="AE52" s="27">
        <f t="shared" ref="AE52:AF52" si="293">AE34-AE16</f>
        <v>45.33</v>
      </c>
      <c r="AF52" s="10">
        <f t="shared" si="293"/>
        <v>16907.97</v>
      </c>
      <c r="AG52" s="19"/>
      <c r="AH52" s="27">
        <f t="shared" ref="AH52:AI52" si="294">AH34-AH16</f>
        <v>40</v>
      </c>
      <c r="AI52" s="10">
        <f t="shared" si="294"/>
        <v>24588.799999999999</v>
      </c>
      <c r="AJ52" s="19"/>
      <c r="AK52" s="27">
        <f t="shared" ref="AK52:AL52" si="295">AK34-AK16</f>
        <v>27</v>
      </c>
      <c r="AL52" s="10">
        <f t="shared" si="295"/>
        <v>850.5</v>
      </c>
      <c r="AM52" s="19"/>
      <c r="AN52" s="27">
        <f t="shared" ref="AN52:AO52" si="296">AN34-AN16</f>
        <v>44.33</v>
      </c>
      <c r="AO52" s="10">
        <f t="shared" si="296"/>
        <v>1810.57</v>
      </c>
      <c r="AP52" s="19"/>
      <c r="AQ52" s="27">
        <f t="shared" ref="AQ52:AR52" si="297">AQ34-AQ16</f>
        <v>4.92</v>
      </c>
      <c r="AR52" s="10">
        <f t="shared" si="297"/>
        <v>1370.47</v>
      </c>
      <c r="AS52" s="19"/>
      <c r="AT52" s="21">
        <f t="shared" si="199"/>
        <v>60322.409999999996</v>
      </c>
    </row>
    <row r="53" spans="1:46" ht="14.25" customHeight="1">
      <c r="A53" s="8" t="s">
        <v>38</v>
      </c>
      <c r="B53" s="9" t="s">
        <v>24</v>
      </c>
      <c r="C53" s="6"/>
      <c r="D53" s="27">
        <f t="shared" ref="D53:E53" si="298">D35-D17</f>
        <v>179</v>
      </c>
      <c r="E53" s="10">
        <f t="shared" si="298"/>
        <v>1790</v>
      </c>
      <c r="F53" s="19"/>
      <c r="G53" s="27">
        <f t="shared" ref="G53:H53" si="299">G35-G17</f>
        <v>0</v>
      </c>
      <c r="H53" s="10">
        <f t="shared" si="299"/>
        <v>0</v>
      </c>
      <c r="I53" s="19"/>
      <c r="J53" s="27">
        <f t="shared" ref="J53:K53" si="300">J35-J17</f>
        <v>0</v>
      </c>
      <c r="K53" s="10">
        <f t="shared" si="300"/>
        <v>0</v>
      </c>
      <c r="L53" s="19"/>
      <c r="M53" s="27">
        <f t="shared" ref="M53:N53" si="301">M35-M17</f>
        <v>0</v>
      </c>
      <c r="N53" s="10">
        <f t="shared" si="301"/>
        <v>0</v>
      </c>
      <c r="O53" s="19"/>
      <c r="P53" s="27">
        <f t="shared" ref="P53:Q53" si="302">P35-P17</f>
        <v>3.58</v>
      </c>
      <c r="Q53" s="10">
        <f t="shared" si="302"/>
        <v>107.5</v>
      </c>
      <c r="R53" s="19"/>
      <c r="S53" s="27">
        <f t="shared" ref="S53:T53" si="303">S35-S17</f>
        <v>1.33</v>
      </c>
      <c r="T53" s="10">
        <f t="shared" si="303"/>
        <v>40</v>
      </c>
      <c r="U53" s="19"/>
      <c r="V53" s="27">
        <f t="shared" ref="V53:W53" si="304">V35-V17</f>
        <v>80</v>
      </c>
      <c r="W53" s="10">
        <f t="shared" si="304"/>
        <v>3267.2</v>
      </c>
      <c r="X53" s="19"/>
      <c r="Y53" s="27">
        <f t="shared" ref="Y53:Z53" si="305">Y35-Y17</f>
        <v>0</v>
      </c>
      <c r="Z53" s="10">
        <f t="shared" si="305"/>
        <v>0</v>
      </c>
      <c r="AA53" s="19"/>
      <c r="AB53" s="27">
        <f t="shared" ref="AB53:AC53" si="306">AB35-AB17</f>
        <v>0</v>
      </c>
      <c r="AC53" s="10">
        <f t="shared" si="306"/>
        <v>0</v>
      </c>
      <c r="AD53" s="19"/>
      <c r="AE53" s="27">
        <f t="shared" ref="AE53:AF53" si="307">AE35-AE17</f>
        <v>0</v>
      </c>
      <c r="AF53" s="10">
        <f t="shared" si="307"/>
        <v>0</v>
      </c>
      <c r="AG53" s="19"/>
      <c r="AH53" s="27">
        <f t="shared" ref="AH53:AI53" si="308">AH35-AH17</f>
        <v>0</v>
      </c>
      <c r="AI53" s="10">
        <f t="shared" si="308"/>
        <v>0</v>
      </c>
      <c r="AJ53" s="19"/>
      <c r="AK53" s="27">
        <f t="shared" ref="AK53:AL53" si="309">AK35-AK17</f>
        <v>0</v>
      </c>
      <c r="AL53" s="10">
        <f t="shared" si="309"/>
        <v>0</v>
      </c>
      <c r="AM53" s="19"/>
      <c r="AN53" s="27">
        <f t="shared" ref="AN53:AO53" si="310">AN35-AN17</f>
        <v>0</v>
      </c>
      <c r="AO53" s="10">
        <f t="shared" si="310"/>
        <v>0</v>
      </c>
      <c r="AP53" s="19"/>
      <c r="AQ53" s="27">
        <f t="shared" ref="AQ53:AR53" si="311">AQ35-AQ17</f>
        <v>0</v>
      </c>
      <c r="AR53" s="10">
        <f t="shared" si="311"/>
        <v>0</v>
      </c>
      <c r="AS53" s="19"/>
      <c r="AT53" s="21">
        <f t="shared" si="199"/>
        <v>5204.7</v>
      </c>
    </row>
    <row r="54" spans="1:46" ht="14.25" customHeight="1">
      <c r="A54" s="8" t="s">
        <v>38</v>
      </c>
      <c r="B54" s="9" t="s">
        <v>25</v>
      </c>
      <c r="C54" s="6"/>
      <c r="D54" s="27">
        <f t="shared" ref="D54:E54" si="312">D36-D18</f>
        <v>481.17</v>
      </c>
      <c r="E54" s="10">
        <f t="shared" si="312"/>
        <v>4811.67</v>
      </c>
      <c r="F54" s="19"/>
      <c r="G54" s="27">
        <f t="shared" ref="G54:H54" si="313">G36-G18</f>
        <v>170.75</v>
      </c>
      <c r="H54" s="10">
        <f t="shared" si="313"/>
        <v>1707.5</v>
      </c>
      <c r="I54" s="19"/>
      <c r="J54" s="27">
        <f t="shared" ref="J54:K54" si="314">J36-J18</f>
        <v>64.25</v>
      </c>
      <c r="K54" s="10">
        <f t="shared" si="314"/>
        <v>642.5</v>
      </c>
      <c r="L54" s="19"/>
      <c r="M54" s="27">
        <f t="shared" ref="M54:N54" si="315">M36-M18</f>
        <v>144.75</v>
      </c>
      <c r="N54" s="10">
        <f t="shared" si="315"/>
        <v>1447.5</v>
      </c>
      <c r="O54" s="19"/>
      <c r="P54" s="27">
        <f t="shared" ref="P54:Q54" si="316">P36-P18</f>
        <v>99.33</v>
      </c>
      <c r="Q54" s="10">
        <f t="shared" si="316"/>
        <v>2980</v>
      </c>
      <c r="R54" s="19"/>
      <c r="S54" s="27">
        <f t="shared" ref="S54:T54" si="317">S36-S18</f>
        <v>37.25</v>
      </c>
      <c r="T54" s="10">
        <f t="shared" si="317"/>
        <v>1117.5</v>
      </c>
      <c r="U54" s="19"/>
      <c r="V54" s="27">
        <f t="shared" ref="V54:W54" si="318">V36-V18</f>
        <v>161.33000000000001</v>
      </c>
      <c r="W54" s="10">
        <f t="shared" si="318"/>
        <v>6588.85</v>
      </c>
      <c r="X54" s="19"/>
      <c r="Y54" s="27">
        <f t="shared" ref="Y54:Z54" si="319">Y36-Y18</f>
        <v>4</v>
      </c>
      <c r="Z54" s="10">
        <f t="shared" si="319"/>
        <v>660</v>
      </c>
      <c r="AA54" s="19"/>
      <c r="AB54" s="27">
        <f t="shared" ref="AB54:AC54" si="320">AB36-AB18</f>
        <v>198.83</v>
      </c>
      <c r="AC54" s="10">
        <f t="shared" si="320"/>
        <v>1023.99</v>
      </c>
      <c r="AD54" s="19"/>
      <c r="AE54" s="27">
        <f t="shared" ref="AE54:AF54" si="321">AE36-AE18</f>
        <v>55.42</v>
      </c>
      <c r="AF54" s="10">
        <f t="shared" si="321"/>
        <v>20668.75</v>
      </c>
      <c r="AG54" s="19"/>
      <c r="AH54" s="27">
        <f t="shared" ref="AH54:AI54" si="322">AH36-AH18</f>
        <v>77</v>
      </c>
      <c r="AI54" s="10">
        <f t="shared" si="322"/>
        <v>47333.440000000002</v>
      </c>
      <c r="AJ54" s="19"/>
      <c r="AK54" s="27">
        <f t="shared" ref="AK54:AL54" si="323">AK36-AK18</f>
        <v>69</v>
      </c>
      <c r="AL54" s="10">
        <f t="shared" si="323"/>
        <v>2173.5</v>
      </c>
      <c r="AM54" s="19"/>
      <c r="AN54" s="27">
        <f t="shared" ref="AN54:AO54" si="324">AN36-AN18</f>
        <v>115.83</v>
      </c>
      <c r="AO54" s="10">
        <f t="shared" si="324"/>
        <v>4730.63</v>
      </c>
      <c r="AP54" s="19"/>
      <c r="AQ54" s="27">
        <f t="shared" ref="AQ54:AR54" si="325">AQ36-AQ18</f>
        <v>12.92</v>
      </c>
      <c r="AR54" s="10">
        <f t="shared" si="325"/>
        <v>3600.39</v>
      </c>
      <c r="AS54" s="19"/>
      <c r="AT54" s="21">
        <f t="shared" si="199"/>
        <v>99486.220000000016</v>
      </c>
    </row>
    <row r="55" spans="1:46" ht="14.25" customHeight="1">
      <c r="A55" s="8" t="s">
        <v>38</v>
      </c>
      <c r="B55" s="9" t="s">
        <v>26</v>
      </c>
      <c r="C55" s="6"/>
      <c r="D55" s="27">
        <f t="shared" ref="D55:E55" si="326">D37-D19</f>
        <v>268.58</v>
      </c>
      <c r="E55" s="10">
        <f t="shared" si="326"/>
        <v>2685.83</v>
      </c>
      <c r="F55" s="19"/>
      <c r="G55" s="27">
        <f t="shared" ref="G55:H55" si="327">G37-G19</f>
        <v>0</v>
      </c>
      <c r="H55" s="10">
        <f t="shared" si="327"/>
        <v>0</v>
      </c>
      <c r="I55" s="19"/>
      <c r="J55" s="27">
        <f t="shared" ref="J55:K55" si="328">J37-J19</f>
        <v>0</v>
      </c>
      <c r="K55" s="10">
        <f t="shared" si="328"/>
        <v>0</v>
      </c>
      <c r="L55" s="19"/>
      <c r="M55" s="27">
        <f t="shared" ref="M55:N55" si="329">M37-M19</f>
        <v>32.08</v>
      </c>
      <c r="N55" s="10">
        <f t="shared" si="329"/>
        <v>320.83</v>
      </c>
      <c r="O55" s="19"/>
      <c r="P55" s="27">
        <f t="shared" ref="P55:Q55" si="330">P37-P19</f>
        <v>55.42</v>
      </c>
      <c r="Q55" s="10">
        <f t="shared" si="330"/>
        <v>1662.5</v>
      </c>
      <c r="R55" s="19"/>
      <c r="S55" s="27">
        <f t="shared" ref="S55:T55" si="331">S37-S19</f>
        <v>20.67</v>
      </c>
      <c r="T55" s="10">
        <f t="shared" si="331"/>
        <v>620</v>
      </c>
      <c r="U55" s="19"/>
      <c r="V55" s="27">
        <f t="shared" ref="V55:W55" si="332">V37-V19</f>
        <v>90.17</v>
      </c>
      <c r="W55" s="10">
        <f t="shared" si="332"/>
        <v>3682.41</v>
      </c>
      <c r="X55" s="19"/>
      <c r="Y55" s="27">
        <f t="shared" ref="Y55:Z55" si="333">Y37-Y19</f>
        <v>2</v>
      </c>
      <c r="Z55" s="10">
        <f t="shared" si="333"/>
        <v>316.25</v>
      </c>
      <c r="AA55" s="19"/>
      <c r="AB55" s="27">
        <f t="shared" ref="AB55:AC55" si="334">AB37-AB19</f>
        <v>110.83</v>
      </c>
      <c r="AC55" s="10">
        <f t="shared" si="334"/>
        <v>570.79</v>
      </c>
      <c r="AD55" s="19"/>
      <c r="AE55" s="27">
        <f t="shared" ref="AE55:AF55" si="335">AE37-AE19</f>
        <v>31</v>
      </c>
      <c r="AF55" s="10">
        <f t="shared" si="335"/>
        <v>11562.07</v>
      </c>
      <c r="AG55" s="19"/>
      <c r="AH55" s="27">
        <f t="shared" ref="AH55:AI55" si="336">AH37-AH19</f>
        <v>47</v>
      </c>
      <c r="AI55" s="10">
        <f t="shared" si="336"/>
        <v>28891.84</v>
      </c>
      <c r="AJ55" s="19"/>
      <c r="AK55" s="27">
        <f t="shared" ref="AK55:AL55" si="337">AK37-AK19</f>
        <v>16.920000000000002</v>
      </c>
      <c r="AL55" s="10">
        <f t="shared" si="337"/>
        <v>532.88</v>
      </c>
      <c r="AM55" s="19"/>
      <c r="AN55" s="27">
        <f t="shared" ref="AN55:AO55" si="338">AN37-AN19</f>
        <v>25.67</v>
      </c>
      <c r="AO55" s="10">
        <f t="shared" si="338"/>
        <v>1048.23</v>
      </c>
      <c r="AP55" s="19"/>
      <c r="AQ55" s="27">
        <f t="shared" ref="AQ55:AR55" si="339">AQ37-AQ19</f>
        <v>2.83</v>
      </c>
      <c r="AR55" s="10">
        <f t="shared" si="339"/>
        <v>789.76</v>
      </c>
      <c r="AS55" s="19"/>
      <c r="AT55" s="21">
        <f t="shared" si="199"/>
        <v>52683.390000000007</v>
      </c>
    </row>
    <row r="56" spans="1:46" ht="14.25" customHeight="1" thickBot="1">
      <c r="A56" s="8" t="s">
        <v>38</v>
      </c>
      <c r="B56" s="11" t="s">
        <v>27</v>
      </c>
      <c r="C56" s="6"/>
      <c r="D56" s="28">
        <f t="shared" ref="D56:E56" si="340">D38-D20</f>
        <v>741.67</v>
      </c>
      <c r="E56" s="12">
        <f t="shared" si="340"/>
        <v>7416.67</v>
      </c>
      <c r="F56" s="19"/>
      <c r="G56" s="28">
        <f t="shared" ref="G56:H56" si="341">G38-G20</f>
        <v>0</v>
      </c>
      <c r="H56" s="12">
        <f t="shared" si="341"/>
        <v>0</v>
      </c>
      <c r="I56" s="19"/>
      <c r="J56" s="28">
        <f t="shared" ref="J56:K56" si="342">J38-J20</f>
        <v>31.58</v>
      </c>
      <c r="K56" s="12">
        <f t="shared" si="342"/>
        <v>315.83</v>
      </c>
      <c r="L56" s="19"/>
      <c r="M56" s="28">
        <f t="shared" ref="M56:N56" si="343">M38-M20</f>
        <v>104.83</v>
      </c>
      <c r="N56" s="12">
        <f t="shared" si="343"/>
        <v>1048.33</v>
      </c>
      <c r="O56" s="19"/>
      <c r="P56" s="28">
        <f t="shared" ref="P56:Q56" si="344">P38-P20</f>
        <v>153.08000000000001</v>
      </c>
      <c r="Q56" s="12">
        <f t="shared" si="344"/>
        <v>4592.5</v>
      </c>
      <c r="R56" s="19"/>
      <c r="S56" s="28">
        <f t="shared" ref="S56:T56" si="345">S38-S20</f>
        <v>57.5</v>
      </c>
      <c r="T56" s="12">
        <f t="shared" si="345"/>
        <v>1725</v>
      </c>
      <c r="U56" s="19"/>
      <c r="V56" s="28">
        <f t="shared" ref="V56:W56" si="346">V38-V20</f>
        <v>248.67</v>
      </c>
      <c r="W56" s="12">
        <f t="shared" si="346"/>
        <v>10155.549999999999</v>
      </c>
      <c r="X56" s="19"/>
      <c r="Y56" s="28">
        <f t="shared" ref="Y56:Z56" si="347">Y38-Y20</f>
        <v>5</v>
      </c>
      <c r="Z56" s="12">
        <f t="shared" si="347"/>
        <v>825</v>
      </c>
      <c r="AA56" s="19"/>
      <c r="AB56" s="28">
        <f t="shared" ref="AB56:AC56" si="348">AB38-AB20</f>
        <v>306.5</v>
      </c>
      <c r="AC56" s="12">
        <f t="shared" si="348"/>
        <v>1578.48</v>
      </c>
      <c r="AD56" s="19"/>
      <c r="AE56" s="28">
        <f t="shared" ref="AE56:AF56" si="349">AE38-AE20</f>
        <v>85.33</v>
      </c>
      <c r="AF56" s="12">
        <f t="shared" si="349"/>
        <v>31826.77</v>
      </c>
      <c r="AG56" s="19"/>
      <c r="AH56" s="28">
        <f t="shared" ref="AH56:AI56" si="350">AH38-AH20</f>
        <v>114</v>
      </c>
      <c r="AI56" s="12">
        <f t="shared" si="350"/>
        <v>70078.080000000002</v>
      </c>
      <c r="AJ56" s="19"/>
      <c r="AK56" s="28">
        <f t="shared" ref="AK56:AL56" si="351">AK38-AK20</f>
        <v>27</v>
      </c>
      <c r="AL56" s="12">
        <f t="shared" si="351"/>
        <v>850.5</v>
      </c>
      <c r="AM56" s="19"/>
      <c r="AN56" s="28">
        <f t="shared" ref="AN56:AO56" si="352">AN38-AN20</f>
        <v>83.67</v>
      </c>
      <c r="AO56" s="12">
        <f t="shared" si="352"/>
        <v>3416.95</v>
      </c>
      <c r="AP56" s="19"/>
      <c r="AQ56" s="28">
        <f t="shared" ref="AQ56:AR56" si="353">AQ38-AQ20</f>
        <v>9.33</v>
      </c>
      <c r="AR56" s="12">
        <f t="shared" si="353"/>
        <v>2601.5700000000002</v>
      </c>
      <c r="AS56" s="19"/>
      <c r="AT56" s="22">
        <f t="shared" si="199"/>
        <v>136431.23000000001</v>
      </c>
    </row>
    <row r="57" spans="1:46" ht="9.75" customHeight="1" thickBot="1"/>
    <row r="58" spans="1:46" ht="15.75" customHeight="1" thickBot="1">
      <c r="A58" s="8" t="s">
        <v>38</v>
      </c>
      <c r="B58" s="25" t="s">
        <v>39</v>
      </c>
      <c r="D58" s="25">
        <f>SUM(D44:D56)</f>
        <v>4504.09</v>
      </c>
      <c r="E58" s="17">
        <f>SUM(E44:E56)</f>
        <v>45040.84</v>
      </c>
      <c r="G58" s="25">
        <f t="shared" ref="G58:H58" si="354">SUM(G44:G56)</f>
        <v>477.41999999999996</v>
      </c>
      <c r="H58" s="17">
        <f t="shared" si="354"/>
        <v>4774.17</v>
      </c>
      <c r="J58" s="25">
        <f t="shared" ref="J58:K58" si="355">SUM(J44:J56)</f>
        <v>191.82999999999998</v>
      </c>
      <c r="K58" s="17">
        <f t="shared" si="355"/>
        <v>1918.33</v>
      </c>
      <c r="M58" s="25">
        <f t="shared" ref="M58:N58" si="356">SUM(M44:M56)</f>
        <v>647.31000000000006</v>
      </c>
      <c r="N58" s="17">
        <f t="shared" si="356"/>
        <v>6473.3099999999995</v>
      </c>
      <c r="P58" s="25">
        <f t="shared" ref="P58:Q58" si="357">SUM(P44:P56)</f>
        <v>884.16000000000008</v>
      </c>
      <c r="Q58" s="17">
        <f t="shared" si="357"/>
        <v>26525</v>
      </c>
      <c r="S58" s="25">
        <f t="shared" ref="S58:T58" si="358">SUM(S44:S56)</f>
        <v>331.58</v>
      </c>
      <c r="T58" s="17">
        <f t="shared" si="358"/>
        <v>9947.5</v>
      </c>
      <c r="V58" s="25">
        <f t="shared" ref="V58:W58" si="359">SUM(V44:V56)</f>
        <v>1590.9100000000003</v>
      </c>
      <c r="W58" s="17">
        <f t="shared" si="359"/>
        <v>64856.03</v>
      </c>
      <c r="Y58" s="25">
        <f t="shared" ref="Y58:Z58" si="360">SUM(Y44:Y56)</f>
        <v>25</v>
      </c>
      <c r="Z58" s="17">
        <f t="shared" si="360"/>
        <v>4111.66</v>
      </c>
      <c r="AB58" s="25">
        <f t="shared" ref="AB58:AC58" si="361">SUM(AB44:AB56)</f>
        <v>1677.5699999999997</v>
      </c>
      <c r="AC58" s="17">
        <f t="shared" si="361"/>
        <v>8253.74</v>
      </c>
      <c r="AE58" s="25">
        <f t="shared" ref="AE58:AF58" si="362">SUM(AE44:AE56)</f>
        <v>446.65999999999997</v>
      </c>
      <c r="AF58" s="17">
        <f t="shared" si="362"/>
        <v>166593.17000000001</v>
      </c>
      <c r="AH58" s="25">
        <f t="shared" ref="AH58:AI58" si="363">SUM(AH44:AH56)</f>
        <v>465.49</v>
      </c>
      <c r="AI58" s="17">
        <f t="shared" si="363"/>
        <v>286152.07</v>
      </c>
      <c r="AK58" s="25">
        <f t="shared" ref="AK58:AL58" si="364">SUM(AK44:AK56)</f>
        <v>234</v>
      </c>
      <c r="AL58" s="17">
        <f t="shared" si="364"/>
        <v>7371.0199999999995</v>
      </c>
      <c r="AN58" s="25">
        <f t="shared" ref="AN58:AO58" si="365">SUM(AN44:AN56)</f>
        <v>570.59</v>
      </c>
      <c r="AO58" s="17">
        <f t="shared" si="365"/>
        <v>23302.63</v>
      </c>
      <c r="AQ58" s="25">
        <f t="shared" ref="AQ58:AR58" si="366">SUM(AQ44:AQ56)</f>
        <v>66.489999999999995</v>
      </c>
      <c r="AR58" s="17">
        <f t="shared" si="366"/>
        <v>20371.239999999998</v>
      </c>
      <c r="AT58" s="15">
        <f t="shared" ref="AT58" si="367">SUM(AT44:AT56)</f>
        <v>675690.71</v>
      </c>
    </row>
    <row r="59" spans="1:46" ht="15.75" customHeight="1">
      <c r="A59" s="8" t="s">
        <v>38</v>
      </c>
      <c r="B59" s="32" t="s">
        <v>40</v>
      </c>
      <c r="D59" s="32">
        <f>SUM(D49,D50,D52,D53,D54,D55,D56)</f>
        <v>2243.25</v>
      </c>
      <c r="E59" s="34">
        <f>SUM(E49,E50,E52,E53,E54,E55,E56)</f>
        <v>22432.5</v>
      </c>
      <c r="G59" s="32">
        <f>SUM(G49,G50,G52,G53,G54,G55,G56)</f>
        <v>210.25</v>
      </c>
      <c r="H59" s="34">
        <f>SUM(H49,H50,H52,H53,H54,H55,H56)</f>
        <v>2102.5</v>
      </c>
      <c r="J59" s="32">
        <f>SUM(J49,J50,J52,J53,J54,J55,J56)</f>
        <v>95.83</v>
      </c>
      <c r="K59" s="34">
        <f>SUM(K49,K50,K52,K53,K54,K55,K56)</f>
        <v>958.32999999999993</v>
      </c>
      <c r="M59" s="32">
        <f>SUM(M49,M50,M52,M53,M54,M55,M56)</f>
        <v>491.73999999999995</v>
      </c>
      <c r="N59" s="34">
        <f>SUM(N49,N50,N52,N53,N54,N55,N56)</f>
        <v>4917.49</v>
      </c>
      <c r="P59" s="32">
        <f>SUM(P49,P50,P52,P53,P54,P55,P56)</f>
        <v>392.65999999999997</v>
      </c>
      <c r="Q59" s="34">
        <f>SUM(Q49,Q50,Q52,Q53,Q54,Q55,Q56)</f>
        <v>11780</v>
      </c>
      <c r="S59" s="32">
        <f>SUM(S49,S50,S52,S53,S54,S55,S56)</f>
        <v>147.25</v>
      </c>
      <c r="T59" s="34">
        <f>SUM(T49,T50,T52,T53,T54,T55,T56)</f>
        <v>4417.5</v>
      </c>
      <c r="V59" s="32">
        <f>SUM(V49,V50,V52,V53,V54,V55,V56)</f>
        <v>792.25</v>
      </c>
      <c r="W59" s="34">
        <f>SUM(W49,W50,W52,W53,W54,W55,W56)</f>
        <v>32355.489999999998</v>
      </c>
      <c r="Y59" s="32">
        <f>SUM(Y49,Y50,Y52,Y53,Y54,Y55,Y56)</f>
        <v>13</v>
      </c>
      <c r="Z59" s="34">
        <f>SUM(Z49,Z50,Z52,Z53,Z54,Z55,Z56)</f>
        <v>2131.25</v>
      </c>
      <c r="AB59" s="32">
        <f>SUM(AB49,AB50,AB52,AB53,AB54,AB55,AB56)</f>
        <v>778.91000000000008</v>
      </c>
      <c r="AC59" s="34">
        <f>SUM(AC49,AC50,AC52,AC53,AC54,AC55,AC56)</f>
        <v>4011.42</v>
      </c>
      <c r="AE59" s="32">
        <f>SUM(AE49,AE50,AE52,AE53,AE54,AE55,AE56)</f>
        <v>217.07999999999998</v>
      </c>
      <c r="AF59" s="34">
        <f>SUM(AF49,AF50,AF52,AF53,AF54,AF55,AF56)</f>
        <v>80965.56</v>
      </c>
      <c r="AH59" s="32">
        <f>SUM(AH49,AH50,AH52,AH53,AH54,AH55,AH56)</f>
        <v>278</v>
      </c>
      <c r="AI59" s="34">
        <f>SUM(AI49,AI50,AI52,AI53,AI54,AI55,AI56)</f>
        <v>170892.16</v>
      </c>
      <c r="AK59" s="32">
        <f>SUM(AK49,AK50,AK52,AK53,AK54,AK55,AK56)</f>
        <v>139.92000000000002</v>
      </c>
      <c r="AL59" s="34">
        <f>SUM(AL49,AL50,AL52,AL53,AL54,AL55,AL56)</f>
        <v>4407.38</v>
      </c>
      <c r="AN59" s="32">
        <f>SUM(AN49,AN50,AN52,AN53,AN54,AN55,AN56)</f>
        <v>393.92</v>
      </c>
      <c r="AO59" s="34">
        <f>SUM(AO49,AO50,AO52,AO53,AO54,AO55,AO56)</f>
        <v>16087.560000000001</v>
      </c>
      <c r="AQ59" s="32">
        <f>SUM(AQ49,AQ50,AQ52,AQ53,AQ54,AQ55,AQ56)</f>
        <v>43.83</v>
      </c>
      <c r="AR59" s="34">
        <f>SUM(AR49,AR50,AR52,AR53,AR54,AR55,AR56)</f>
        <v>12218.09</v>
      </c>
      <c r="AT59" s="34">
        <f>SUM(AT49,AT50,AT52,AT53,AT54,AT55,AT56)</f>
        <v>369677.23000000004</v>
      </c>
    </row>
    <row r="60" spans="1:46" ht="15.75" customHeight="1" thickBot="1">
      <c r="A60" s="8" t="s">
        <v>38</v>
      </c>
      <c r="B60" s="33" t="s">
        <v>41</v>
      </c>
      <c r="D60" s="33">
        <f>SUM(D44,D45,D46,D47,D48,D51)</f>
        <v>2260.84</v>
      </c>
      <c r="E60" s="35">
        <f>SUM(E44,E45,E46,E47,E48,E51)</f>
        <v>22608.34</v>
      </c>
      <c r="G60" s="33">
        <f>SUM(G44,G45,G46,G47,G48,G51)</f>
        <v>267.16999999999996</v>
      </c>
      <c r="H60" s="35">
        <f>SUM(H44,H45,H46,H47,H48,H51)</f>
        <v>2671.67</v>
      </c>
      <c r="J60" s="33">
        <f>SUM(J44,J45,J46,J47,J48,J51)</f>
        <v>96</v>
      </c>
      <c r="K60" s="35">
        <f>SUM(K44,K45,K46,K47,K48,K51)</f>
        <v>960</v>
      </c>
      <c r="M60" s="33">
        <f>SUM(M44,M45,M46,M47,M48,M51)</f>
        <v>155.57</v>
      </c>
      <c r="N60" s="35">
        <f>SUM(N44,N45,N46,N47,N48,N51)</f>
        <v>1555.82</v>
      </c>
      <c r="P60" s="33">
        <f>SUM(P44,P45,P46,P47,P48,P51)</f>
        <v>491.5</v>
      </c>
      <c r="Q60" s="35">
        <f>SUM(Q44,Q45,Q46,Q47,Q48,Q51)</f>
        <v>14745</v>
      </c>
      <c r="S60" s="33">
        <f>SUM(S44,S45,S46,S47,S48,S51)</f>
        <v>184.32999999999998</v>
      </c>
      <c r="T60" s="35">
        <f>SUM(T44,T45,T46,T47,T48,T51)</f>
        <v>5530</v>
      </c>
      <c r="V60" s="33">
        <f>SUM(V44,V45,V46,V47,V48,V51)</f>
        <v>798.66000000000008</v>
      </c>
      <c r="W60" s="35">
        <f>SUM(W44,W45,W46,W47,W48,W51)</f>
        <v>32500.54</v>
      </c>
      <c r="Y60" s="33">
        <f>SUM(Y44,Y45,Y46,Y47,Y48,Y51)</f>
        <v>12</v>
      </c>
      <c r="Z60" s="35">
        <f>SUM(Z44,Z45,Z46,Z47,Z48,Z51)</f>
        <v>1980.4099999999999</v>
      </c>
      <c r="AB60" s="33">
        <f>SUM(AB44,AB45,AB46,AB47,AB48,AB51)</f>
        <v>898.66</v>
      </c>
      <c r="AC60" s="35">
        <f>SUM(AC44,AC45,AC46,AC47,AC48,AC51)</f>
        <v>4242.3200000000006</v>
      </c>
      <c r="AE60" s="33">
        <f>SUM(AE44,AE45,AE46,AE47,AE48,AE51)</f>
        <v>229.57999999999998</v>
      </c>
      <c r="AF60" s="35">
        <f>SUM(AF44,AF45,AF46,AF47,AF48,AF51)</f>
        <v>85627.610000000015</v>
      </c>
      <c r="AH60" s="33">
        <f>SUM(AH44,AH45,AH46,AH47,AH48,AH51)</f>
        <v>187.49</v>
      </c>
      <c r="AI60" s="35">
        <f>SUM(AI44,AI45,AI46,AI47,AI48,AI51)</f>
        <v>115259.91</v>
      </c>
      <c r="AK60" s="33">
        <f>SUM(AK44,AK45,AK46,AK47,AK48,AK51)</f>
        <v>94.08</v>
      </c>
      <c r="AL60" s="35">
        <f>SUM(AL44,AL45,AL46,AL47,AL48,AL51)</f>
        <v>2963.64</v>
      </c>
      <c r="AN60" s="33">
        <f>SUM(AN44,AN45,AN46,AN47,AN48,AN51)</f>
        <v>176.67000000000002</v>
      </c>
      <c r="AO60" s="35">
        <f>SUM(AO44,AO45,AO46,AO47,AO48,AO51)</f>
        <v>7215.07</v>
      </c>
      <c r="AQ60" s="33">
        <f>SUM(AQ44,AQ45,AQ46,AQ47,AQ48,AQ51)</f>
        <v>22.659999999999997</v>
      </c>
      <c r="AR60" s="35">
        <f>SUM(AR44,AR45,AR46,AR47,AR48,AR51)</f>
        <v>8153.15</v>
      </c>
      <c r="AT60" s="35">
        <f>SUM(AT44,AT45,AT46,AT47,AT48,AT51)</f>
        <v>306013.48</v>
      </c>
    </row>
  </sheetData>
  <mergeCells count="50">
    <mergeCell ref="AT24:AT25"/>
    <mergeCell ref="N1:W4"/>
    <mergeCell ref="AK1:AT4"/>
    <mergeCell ref="AB24:AC24"/>
    <mergeCell ref="AE24:AF24"/>
    <mergeCell ref="AH24:AI24"/>
    <mergeCell ref="AK24:AL24"/>
    <mergeCell ref="AN24:AO24"/>
    <mergeCell ref="M24:N24"/>
    <mergeCell ref="P24:Q24"/>
    <mergeCell ref="S24:T24"/>
    <mergeCell ref="V24:W24"/>
    <mergeCell ref="Y24:Z24"/>
    <mergeCell ref="V6:W6"/>
    <mergeCell ref="P6:Q6"/>
    <mergeCell ref="S6:T6"/>
    <mergeCell ref="J24:K24"/>
    <mergeCell ref="AQ24:AR24"/>
    <mergeCell ref="AK6:AL6"/>
    <mergeCell ref="AH6:AI6"/>
    <mergeCell ref="AE6:AF6"/>
    <mergeCell ref="AB6:AC6"/>
    <mergeCell ref="Y6:Z6"/>
    <mergeCell ref="G6:H6"/>
    <mergeCell ref="D6:E6"/>
    <mergeCell ref="B6:B7"/>
    <mergeCell ref="B24:B25"/>
    <mergeCell ref="D24:E24"/>
    <mergeCell ref="G24:H24"/>
    <mergeCell ref="B42:B43"/>
    <mergeCell ref="D42:E42"/>
    <mergeCell ref="G42:H42"/>
    <mergeCell ref="J42:K42"/>
    <mergeCell ref="M42:N42"/>
    <mergeCell ref="M6:N6"/>
    <mergeCell ref="J6:K6"/>
    <mergeCell ref="AT42:AT43"/>
    <mergeCell ref="AE42:AF42"/>
    <mergeCell ref="AH42:AI42"/>
    <mergeCell ref="AK42:AL42"/>
    <mergeCell ref="AN42:AO42"/>
    <mergeCell ref="AQ42:AR42"/>
    <mergeCell ref="P42:Q42"/>
    <mergeCell ref="S42:T42"/>
    <mergeCell ref="V42:W42"/>
    <mergeCell ref="Y42:Z42"/>
    <mergeCell ref="AB42:AC42"/>
    <mergeCell ref="AT6:AT7"/>
    <mergeCell ref="AQ6:AR6"/>
    <mergeCell ref="AN6:AO6"/>
  </mergeCells>
  <pageMargins left="0.15748031496062992" right="0.15748031496062992" top="0.23622047244094491" bottom="0.27559055118110237" header="0.15748031496062992" footer="0.15748031496062992"/>
  <pageSetup paperSize="9" scale="7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TOTAL HOSP</vt:lpstr>
      <vt:lpstr>'TOTAL HOSP'!Titulos_de_impressao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cristina de freitas caramez</dc:creator>
  <cp:lastModifiedBy>remorlc</cp:lastModifiedBy>
  <cp:lastPrinted>2018-06-20T17:07:03Z</cp:lastPrinted>
  <dcterms:created xsi:type="dcterms:W3CDTF">2018-06-13T18:26:22Z</dcterms:created>
  <dcterms:modified xsi:type="dcterms:W3CDTF">2018-06-22T17:23:45Z</dcterms:modified>
</cp:coreProperties>
</file>