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ocuments\"/>
    </mc:Choice>
  </mc:AlternateContent>
  <xr:revisionPtr revIDLastSave="0" documentId="13_ncr:1_{A5D2B3F6-9AA1-438D-81E1-B08291992C1F}" xr6:coauthVersionLast="47" xr6:coauthVersionMax="47" xr10:uidLastSave="{00000000-0000-0000-0000-000000000000}"/>
  <bookViews>
    <workbookView xWindow="14160" yWindow="15" windowWidth="14685" windowHeight="15435" activeTab="4" xr2:uid="{B1DE72DC-EA09-41F6-B82C-5CF1748F61EC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externalReferences>
    <externalReference r:id="rId6"/>
  </externalReferences>
  <definedNames>
    <definedName name="delib030">[1]Delib!$A$1:$B$15</definedName>
    <definedName name="delibb">Delib!$A$1:$B$15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Z3" i="5"/>
  <c r="Z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B2" i="5"/>
  <c r="AA2" i="4"/>
  <c r="C3" i="4"/>
  <c r="D3" i="4"/>
  <c r="E3" i="4"/>
  <c r="F3" i="4"/>
  <c r="G3" i="4"/>
  <c r="H3" i="4"/>
  <c r="I3" i="4"/>
  <c r="I4" i="4" s="1"/>
  <c r="J3" i="4"/>
  <c r="J4" i="4" s="1"/>
  <c r="K3" i="4"/>
  <c r="L3" i="4"/>
  <c r="M3" i="4"/>
  <c r="N3" i="4"/>
  <c r="O3" i="4"/>
  <c r="P3" i="4"/>
  <c r="Q3" i="4"/>
  <c r="Q4" i="4" s="1"/>
  <c r="R3" i="4"/>
  <c r="R4" i="4" s="1"/>
  <c r="S3" i="4"/>
  <c r="T3" i="4"/>
  <c r="U3" i="4"/>
  <c r="U4" i="4" s="1"/>
  <c r="V3" i="4"/>
  <c r="W3" i="4"/>
  <c r="X3" i="4"/>
  <c r="Y3" i="4"/>
  <c r="Z3" i="4"/>
  <c r="Z4" i="4" s="1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X4" i="4" s="1"/>
  <c r="Y2" i="4"/>
  <c r="Z2" i="4"/>
  <c r="C4" i="4"/>
  <c r="D4" i="4"/>
  <c r="E4" i="4"/>
  <c r="F4" i="4"/>
  <c r="G4" i="4"/>
  <c r="H4" i="4"/>
  <c r="K4" i="4"/>
  <c r="L4" i="4"/>
  <c r="N4" i="4"/>
  <c r="O4" i="4"/>
  <c r="P4" i="4"/>
  <c r="S4" i="4"/>
  <c r="T4" i="4"/>
  <c r="V4" i="4"/>
  <c r="W4" i="4"/>
  <c r="C2" i="4"/>
  <c r="A2" i="4"/>
  <c r="Y4" i="4" l="1"/>
  <c r="AA3" i="4"/>
  <c r="M4" i="4"/>
  <c r="AA4" i="4"/>
</calcChain>
</file>

<file path=xl/sharedStrings.xml><?xml version="1.0" encoding="utf-8"?>
<sst xmlns="http://schemas.openxmlformats.org/spreadsheetml/2006/main" count="118" uniqueCount="30">
  <si>
    <t>Estabelecimentos CNES-SC</t>
  </si>
  <si>
    <t>2379627 HOSPITAL SAMARIA</t>
  </si>
  <si>
    <t>2522209 HOSPITAL MISERICORDIA</t>
  </si>
  <si>
    <t>2522411 HOSPITAL AZAMBUJA</t>
  </si>
  <si>
    <t>2522691 HOSPITAL E MATERNIDADE MARIETA KONDER BORNHAUSEN</t>
  </si>
  <si>
    <t>2688786 OFTALMOCENTER CONCORDIA</t>
  </si>
  <si>
    <t>3123251 HOSPITAL DE OLHOS DE BLUMENAU</t>
  </si>
  <si>
    <t>3180948 CLINICA DE OLHOS DR ROBERTO VON HERTWIG</t>
  </si>
  <si>
    <t>3590909 HOSPITAL DA VISAO</t>
  </si>
  <si>
    <t>3649113 POLICLINICA AMURES</t>
  </si>
  <si>
    <t>4564812 MULTI HOSPITAL</t>
  </si>
  <si>
    <t>4575407 COB CENTRO OFTALMOLOGICO DE BLUMENAU</t>
  </si>
  <si>
    <t>5164222 NIEDERAUER CLINICA DE OLHOS HOSPITAL DIA LTDA</t>
  </si>
  <si>
    <t>5195756 CIS NORDESTE SC</t>
  </si>
  <si>
    <t>6567274 CLINICA DE OLHOS ANTONELLI</t>
  </si>
  <si>
    <t>7728557 BOJ FILIAL</t>
  </si>
  <si>
    <t>9359397 HOSPITAL DA VISAO JOINVILLE</t>
  </si>
  <si>
    <t>9712038 HOSPITAL DE OLHOS DE CRICIUMA</t>
  </si>
  <si>
    <t>9819371 CLINICA MEDICA CORAL</t>
  </si>
  <si>
    <t>Total</t>
  </si>
  <si>
    <t>0405050364  TRATAMENTO CIRURGICO DE PTERIGIO</t>
  </si>
  <si>
    <t>0409010154  EXTRACAO ENDOSCOPICA DE CORPO ESTRANHO / CALCULO</t>
  </si>
  <si>
    <t>2303892 HOSPITAL SAO FRANCISCO</t>
  </si>
  <si>
    <t>2306336 HOSPITAL SAO JOSE</t>
  </si>
  <si>
    <t>2521695 HOSPITAL RIO NEGRINHO</t>
  </si>
  <si>
    <t>2521792 HOSPITAL E MATERNIDADE SAGRADA FAMILIA</t>
  </si>
  <si>
    <t>2558246 HOSPITAL SANTA ISABEL</t>
  </si>
  <si>
    <t>2568713 HOSPITAL REGIONAL ALTO VALE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</si>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</sst>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44" fontId="0" fillId="0" borderId="0" xfId="1" applyFont="1" applyBorder="1" applyAlignment="1" applyProtection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ES\GEMAS\CAMPANHA%20CIRURGIAS%20ELETIVAS\TABELA%20CATARINENSE%202025\Abril\Detalhado\Ambulatorial\SIA%20MAC%20Abril%202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303050233</v>
          </cell>
          <cell r="B2">
            <v>1254.56</v>
          </cell>
        </row>
        <row r="3">
          <cell r="A3">
            <v>405050364</v>
          </cell>
          <cell r="B3">
            <v>628.65</v>
          </cell>
        </row>
        <row r="4">
          <cell r="A4">
            <v>405010184</v>
          </cell>
          <cell r="B4">
            <v>286.26</v>
          </cell>
        </row>
        <row r="5">
          <cell r="A5">
            <v>404010369</v>
          </cell>
          <cell r="B5">
            <v>511.56</v>
          </cell>
        </row>
        <row r="6">
          <cell r="A6">
            <v>409010154</v>
          </cell>
          <cell r="B6">
            <v>500</v>
          </cell>
        </row>
        <row r="7">
          <cell r="A7">
            <v>418010013</v>
          </cell>
          <cell r="B7">
            <v>4361.55</v>
          </cell>
        </row>
        <row r="8">
          <cell r="A8">
            <v>418010021</v>
          </cell>
          <cell r="B8">
            <v>2056.59</v>
          </cell>
        </row>
        <row r="9">
          <cell r="A9">
            <v>418010030</v>
          </cell>
          <cell r="B9">
            <v>2577.6</v>
          </cell>
        </row>
        <row r="10">
          <cell r="A10">
            <v>418010080</v>
          </cell>
          <cell r="B10">
            <v>1200</v>
          </cell>
        </row>
        <row r="11">
          <cell r="A11">
            <v>418020019</v>
          </cell>
          <cell r="B11">
            <v>1800</v>
          </cell>
        </row>
        <row r="12">
          <cell r="A12">
            <v>418020027</v>
          </cell>
          <cell r="B12">
            <v>1800</v>
          </cell>
        </row>
        <row r="13">
          <cell r="A13">
            <v>418020035</v>
          </cell>
          <cell r="B13">
            <v>1200</v>
          </cell>
        </row>
        <row r="14">
          <cell r="A14">
            <v>309070015</v>
          </cell>
          <cell r="B14">
            <v>150</v>
          </cell>
        </row>
        <row r="15">
          <cell r="A15">
            <v>309070023</v>
          </cell>
          <cell r="B15">
            <v>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0159-E7C7-4FCF-BDF8-A13064018C06}">
  <dimension ref="A1:B27"/>
  <sheetViews>
    <sheetView workbookViewId="0">
      <selection sqref="A1:B15"/>
    </sheetView>
  </sheetViews>
  <sheetFormatPr defaultRowHeight="15" x14ac:dyDescent="0.25"/>
  <cols>
    <col min="1" max="1" width="12" bestFit="1" customWidth="1"/>
    <col min="2" max="2" width="13.85546875" bestFit="1" customWidth="1"/>
  </cols>
  <sheetData>
    <row r="1" spans="1:2" x14ac:dyDescent="0.25">
      <c r="A1" t="s">
        <v>28</v>
      </c>
      <c r="B1" t="s">
        <v>29</v>
      </c>
    </row>
    <row r="2" spans="1:2" x14ac:dyDescent="0.25">
      <c r="A2">
        <v>303050233</v>
      </c>
      <c r="B2" s="2">
        <v>1254.56</v>
      </c>
    </row>
    <row r="3" spans="1:2" x14ac:dyDescent="0.25">
      <c r="A3">
        <v>405050364</v>
      </c>
      <c r="B3" s="2">
        <v>628.65</v>
      </c>
    </row>
    <row r="4" spans="1:2" x14ac:dyDescent="0.25">
      <c r="A4">
        <v>405010184</v>
      </c>
      <c r="B4" s="2">
        <v>286.26</v>
      </c>
    </row>
    <row r="5" spans="1:2" x14ac:dyDescent="0.25">
      <c r="A5">
        <v>404010369</v>
      </c>
      <c r="B5" s="2">
        <v>511.56</v>
      </c>
    </row>
    <row r="6" spans="1:2" x14ac:dyDescent="0.25">
      <c r="A6">
        <v>409010154</v>
      </c>
      <c r="B6" s="2">
        <v>500</v>
      </c>
    </row>
    <row r="7" spans="1:2" x14ac:dyDescent="0.25">
      <c r="A7">
        <v>418010013</v>
      </c>
      <c r="B7" s="2">
        <v>4361.55</v>
      </c>
    </row>
    <row r="8" spans="1:2" x14ac:dyDescent="0.25">
      <c r="A8">
        <v>418010021</v>
      </c>
      <c r="B8" s="2">
        <v>2056.59</v>
      </c>
    </row>
    <row r="9" spans="1:2" x14ac:dyDescent="0.25">
      <c r="A9">
        <v>418010030</v>
      </c>
      <c r="B9" s="2">
        <v>2577.6</v>
      </c>
    </row>
    <row r="10" spans="1:2" x14ac:dyDescent="0.25">
      <c r="A10">
        <v>418010080</v>
      </c>
      <c r="B10" s="2">
        <v>1200</v>
      </c>
    </row>
    <row r="11" spans="1:2" x14ac:dyDescent="0.25">
      <c r="A11">
        <v>418020019</v>
      </c>
      <c r="B11" s="2">
        <v>1800</v>
      </c>
    </row>
    <row r="12" spans="1:2" x14ac:dyDescent="0.25">
      <c r="A12">
        <v>418020027</v>
      </c>
      <c r="B12" s="2">
        <v>1800</v>
      </c>
    </row>
    <row r="13" spans="1:2" x14ac:dyDescent="0.25">
      <c r="A13">
        <v>418020035</v>
      </c>
      <c r="B13" s="2">
        <v>1200</v>
      </c>
    </row>
    <row r="14" spans="1:2" x14ac:dyDescent="0.25">
      <c r="A14">
        <v>309070015</v>
      </c>
      <c r="B14" s="2">
        <v>150</v>
      </c>
    </row>
    <row r="15" spans="1:2" x14ac:dyDescent="0.25">
      <c r="A15">
        <v>309070023</v>
      </c>
      <c r="B15" s="2">
        <v>300</v>
      </c>
    </row>
    <row r="16" spans="1:2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x14ac:dyDescent="0.25">
      <c r="B25" s="2"/>
    </row>
    <row r="26" spans="2:2" x14ac:dyDescent="0.25">
      <c r="B26" s="2"/>
    </row>
    <row r="27" spans="2:2" x14ac:dyDescent="0.25">
      <c r="B27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73DD-6493-4DAE-B9E6-BDC0E12C9334}">
  <dimension ref="A1:Z4"/>
  <sheetViews>
    <sheetView topLeftCell="N1" workbookViewId="0">
      <selection sqref="A1:Z4"/>
    </sheetView>
  </sheetViews>
  <sheetFormatPr defaultRowHeight="15" x14ac:dyDescent="0.25"/>
  <cols>
    <col min="1" max="1" width="11.28515625" customWidth="1"/>
  </cols>
  <sheetData>
    <row r="1" spans="1:26" x14ac:dyDescent="0.25">
      <c r="A1" t="s">
        <v>0</v>
      </c>
      <c r="B1" t="s">
        <v>22</v>
      </c>
      <c r="C1" t="s">
        <v>23</v>
      </c>
      <c r="D1" t="s">
        <v>1</v>
      </c>
      <c r="E1" t="s">
        <v>24</v>
      </c>
      <c r="F1" t="s">
        <v>25</v>
      </c>
      <c r="G1" t="s">
        <v>2</v>
      </c>
      <c r="H1" t="s">
        <v>3</v>
      </c>
      <c r="I1" t="s">
        <v>4</v>
      </c>
      <c r="J1" t="s">
        <v>26</v>
      </c>
      <c r="K1" t="s">
        <v>27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</row>
    <row r="2" spans="1:26" x14ac:dyDescent="0.25">
      <c r="A2" t="s">
        <v>20</v>
      </c>
      <c r="B2">
        <v>0</v>
      </c>
      <c r="C2">
        <v>0</v>
      </c>
      <c r="D2">
        <v>2</v>
      </c>
      <c r="E2">
        <v>0</v>
      </c>
      <c r="F2">
        <v>0</v>
      </c>
      <c r="G2">
        <v>2</v>
      </c>
      <c r="H2">
        <v>35</v>
      </c>
      <c r="I2">
        <v>78</v>
      </c>
      <c r="J2">
        <v>0</v>
      </c>
      <c r="K2">
        <v>0</v>
      </c>
      <c r="L2">
        <v>7</v>
      </c>
      <c r="M2">
        <v>7</v>
      </c>
      <c r="N2">
        <v>12</v>
      </c>
      <c r="O2">
        <v>11</v>
      </c>
      <c r="P2">
        <v>8</v>
      </c>
      <c r="Q2">
        <v>29</v>
      </c>
      <c r="R2">
        <v>22</v>
      </c>
      <c r="S2">
        <v>13</v>
      </c>
      <c r="T2">
        <v>14</v>
      </c>
      <c r="U2">
        <v>1</v>
      </c>
      <c r="V2">
        <v>16</v>
      </c>
      <c r="W2">
        <v>122</v>
      </c>
      <c r="X2">
        <v>9</v>
      </c>
      <c r="Y2">
        <v>1</v>
      </c>
      <c r="Z2">
        <v>389</v>
      </c>
    </row>
    <row r="3" spans="1:26" x14ac:dyDescent="0.25">
      <c r="A3" t="s">
        <v>21</v>
      </c>
      <c r="B3">
        <v>5</v>
      </c>
      <c r="C3">
        <v>2</v>
      </c>
      <c r="D3">
        <v>0</v>
      </c>
      <c r="E3">
        <v>23</v>
      </c>
      <c r="F3">
        <v>1</v>
      </c>
      <c r="G3">
        <v>0</v>
      </c>
      <c r="H3">
        <v>4</v>
      </c>
      <c r="I3">
        <v>0</v>
      </c>
      <c r="J3">
        <v>18</v>
      </c>
      <c r="K3">
        <v>7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60</v>
      </c>
    </row>
    <row r="4" spans="1:26" x14ac:dyDescent="0.25">
      <c r="A4" t="s">
        <v>19</v>
      </c>
      <c r="B4">
        <v>5</v>
      </c>
      <c r="C4">
        <v>2</v>
      </c>
      <c r="D4">
        <v>2</v>
      </c>
      <c r="E4">
        <v>23</v>
      </c>
      <c r="F4">
        <v>1</v>
      </c>
      <c r="G4">
        <v>2</v>
      </c>
      <c r="H4">
        <v>39</v>
      </c>
      <c r="I4">
        <v>78</v>
      </c>
      <c r="J4">
        <v>18</v>
      </c>
      <c r="K4">
        <v>7</v>
      </c>
      <c r="L4">
        <v>7</v>
      </c>
      <c r="M4">
        <v>7</v>
      </c>
      <c r="N4">
        <v>12</v>
      </c>
      <c r="O4">
        <v>11</v>
      </c>
      <c r="P4">
        <v>8</v>
      </c>
      <c r="Q4">
        <v>29</v>
      </c>
      <c r="R4">
        <v>22</v>
      </c>
      <c r="S4">
        <v>13</v>
      </c>
      <c r="T4">
        <v>14</v>
      </c>
      <c r="U4">
        <v>1</v>
      </c>
      <c r="V4">
        <v>16</v>
      </c>
      <c r="W4">
        <v>122</v>
      </c>
      <c r="X4">
        <v>9</v>
      </c>
      <c r="Y4">
        <v>1</v>
      </c>
      <c r="Z4">
        <v>449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D133-436D-44B9-A45D-1B98A757E4DE}">
  <dimension ref="A1:Z4"/>
  <sheetViews>
    <sheetView workbookViewId="0">
      <selection activeCell="Z4" sqref="Z4"/>
    </sheetView>
  </sheetViews>
  <sheetFormatPr defaultRowHeight="15" x14ac:dyDescent="0.25"/>
  <cols>
    <col min="1" max="1" width="11" customWidth="1"/>
    <col min="2" max="2" width="13.42578125" bestFit="1" customWidth="1"/>
    <col min="3" max="3" width="12.28515625" bestFit="1" customWidth="1"/>
    <col min="4" max="4" width="13.42578125" bestFit="1" customWidth="1"/>
    <col min="5" max="5" width="10.5703125" bestFit="1" customWidth="1"/>
    <col min="6" max="6" width="9.5703125" bestFit="1" customWidth="1"/>
    <col min="7" max="7" width="10.5703125" bestFit="1" customWidth="1"/>
    <col min="8" max="8" width="12.140625" bestFit="1" customWidth="1"/>
    <col min="9" max="9" width="13.28515625" bestFit="1" customWidth="1"/>
    <col min="10" max="11" width="10.5703125" bestFit="1" customWidth="1"/>
    <col min="12" max="20" width="12.140625" bestFit="1" customWidth="1"/>
    <col min="21" max="21" width="10.5703125" bestFit="1" customWidth="1"/>
    <col min="22" max="22" width="12.140625" bestFit="1" customWidth="1"/>
    <col min="23" max="23" width="13.28515625" bestFit="1" customWidth="1"/>
    <col min="24" max="24" width="12.140625" bestFit="1" customWidth="1"/>
    <col min="25" max="25" width="10.5703125" bestFit="1" customWidth="1"/>
    <col min="26" max="26" width="13.28515625" bestFit="1" customWidth="1"/>
  </cols>
  <sheetData>
    <row r="1" spans="1:26" x14ac:dyDescent="0.25">
      <c r="A1" t="s">
        <v>0</v>
      </c>
      <c r="B1" t="s">
        <v>22</v>
      </c>
      <c r="C1" t="s">
        <v>23</v>
      </c>
      <c r="D1" t="s">
        <v>1</v>
      </c>
      <c r="E1" t="s">
        <v>24</v>
      </c>
      <c r="F1" t="s">
        <v>25</v>
      </c>
      <c r="G1" t="s">
        <v>2</v>
      </c>
      <c r="H1" t="s">
        <v>3</v>
      </c>
      <c r="I1" t="s">
        <v>4</v>
      </c>
      <c r="J1" t="s">
        <v>26</v>
      </c>
      <c r="K1" t="s">
        <v>27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</row>
    <row r="2" spans="1:26" x14ac:dyDescent="0.25">
      <c r="A2" t="s">
        <v>20</v>
      </c>
      <c r="B2" s="1">
        <v>0</v>
      </c>
      <c r="C2" s="1">
        <v>0</v>
      </c>
      <c r="D2" s="1">
        <v>419.1</v>
      </c>
      <c r="E2" s="1">
        <v>0</v>
      </c>
      <c r="F2" s="1">
        <v>0</v>
      </c>
      <c r="G2" s="1">
        <v>419.1</v>
      </c>
      <c r="H2" s="1">
        <v>7334.25</v>
      </c>
      <c r="I2" s="1">
        <v>16344.9</v>
      </c>
      <c r="J2" s="1">
        <v>0</v>
      </c>
      <c r="K2" s="1">
        <v>0</v>
      </c>
      <c r="L2" s="1">
        <v>1466.85</v>
      </c>
      <c r="M2" s="1">
        <v>1466.85</v>
      </c>
      <c r="N2" s="1">
        <v>2514.6</v>
      </c>
      <c r="O2" s="1">
        <v>2305.0500000000002</v>
      </c>
      <c r="P2" s="1">
        <v>1676.4</v>
      </c>
      <c r="Q2" s="1">
        <v>6076.95</v>
      </c>
      <c r="R2" s="1">
        <v>4610.1000000000004</v>
      </c>
      <c r="S2" s="1">
        <v>2724.15</v>
      </c>
      <c r="T2" s="1">
        <v>2933.7</v>
      </c>
      <c r="U2" s="1">
        <v>209.55</v>
      </c>
      <c r="V2" s="1">
        <v>3352.8</v>
      </c>
      <c r="W2" s="1">
        <v>25565.1</v>
      </c>
      <c r="X2" s="1">
        <v>1885.95</v>
      </c>
      <c r="Y2" s="1">
        <v>209.55</v>
      </c>
      <c r="Z2" s="1">
        <v>81514.95</v>
      </c>
    </row>
    <row r="3" spans="1:26" x14ac:dyDescent="0.25">
      <c r="A3" t="s">
        <v>21</v>
      </c>
      <c r="B3" s="1">
        <v>149.19999999999999</v>
      </c>
      <c r="C3" s="1">
        <v>59.68</v>
      </c>
      <c r="D3" s="1">
        <v>0</v>
      </c>
      <c r="E3" s="1">
        <v>686.32</v>
      </c>
      <c r="F3" s="1">
        <v>29.84</v>
      </c>
      <c r="G3" s="1">
        <v>0</v>
      </c>
      <c r="H3" s="1">
        <v>119.36</v>
      </c>
      <c r="I3" s="1">
        <v>0</v>
      </c>
      <c r="J3" s="1">
        <v>537.12</v>
      </c>
      <c r="K3" s="1">
        <v>208.88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1790.4</v>
      </c>
    </row>
    <row r="4" spans="1:26" x14ac:dyDescent="0.25">
      <c r="A4" t="s">
        <v>19</v>
      </c>
      <c r="B4" s="1">
        <v>149.19999999999999</v>
      </c>
      <c r="C4" s="1">
        <v>59.68</v>
      </c>
      <c r="D4" s="1">
        <v>419.1</v>
      </c>
      <c r="E4" s="1">
        <v>686.32</v>
      </c>
      <c r="F4" s="1">
        <v>29.84</v>
      </c>
      <c r="G4" s="1">
        <v>419.1</v>
      </c>
      <c r="H4" s="1">
        <v>7453.61</v>
      </c>
      <c r="I4" s="1">
        <v>16344.9</v>
      </c>
      <c r="J4" s="1">
        <v>537.12</v>
      </c>
      <c r="K4" s="1">
        <v>208.88</v>
      </c>
      <c r="L4" s="1">
        <v>1466.85</v>
      </c>
      <c r="M4" s="1">
        <v>1466.85</v>
      </c>
      <c r="N4" s="1">
        <v>2514.6</v>
      </c>
      <c r="O4" s="1">
        <v>2305.0500000000002</v>
      </c>
      <c r="P4" s="1">
        <v>1676.4</v>
      </c>
      <c r="Q4" s="1">
        <v>6076.95</v>
      </c>
      <c r="R4" s="1">
        <v>4610.1000000000004</v>
      </c>
      <c r="S4" s="1">
        <v>2724.15</v>
      </c>
      <c r="T4" s="1">
        <v>2933.7</v>
      </c>
      <c r="U4" s="1">
        <v>209.55</v>
      </c>
      <c r="V4" s="1">
        <v>3352.8</v>
      </c>
      <c r="W4" s="1">
        <v>25565.1</v>
      </c>
      <c r="X4" s="1">
        <v>1885.95</v>
      </c>
      <c r="Y4" s="1">
        <v>209.55</v>
      </c>
      <c r="Z4" s="1">
        <v>83305.350000000006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7729-AD30-4E9A-A7DA-876C1EA894C2}">
  <dimension ref="A1:AA4"/>
  <sheetViews>
    <sheetView workbookViewId="0">
      <selection activeCell="AA4" sqref="AA4"/>
    </sheetView>
  </sheetViews>
  <sheetFormatPr defaultRowHeight="15" x14ac:dyDescent="0.25"/>
  <cols>
    <col min="1" max="1" width="10" bestFit="1" customWidth="1"/>
    <col min="2" max="2" width="11.28515625" customWidth="1"/>
    <col min="3" max="3" width="12.140625" bestFit="1" customWidth="1"/>
    <col min="4" max="4" width="10.5703125" bestFit="1" customWidth="1"/>
    <col min="5" max="6" width="12.140625" bestFit="1" customWidth="1"/>
    <col min="7" max="7" width="10.5703125" bestFit="1" customWidth="1"/>
    <col min="8" max="8" width="12.140625" bestFit="1" customWidth="1"/>
    <col min="9" max="10" width="13.28515625" bestFit="1" customWidth="1"/>
    <col min="11" max="17" width="12.140625" bestFit="1" customWidth="1"/>
    <col min="18" max="19" width="13.28515625" bestFit="1" customWidth="1"/>
    <col min="20" max="21" width="12.140625" bestFit="1" customWidth="1"/>
    <col min="22" max="22" width="10.5703125" bestFit="1" customWidth="1"/>
    <col min="23" max="24" width="13.28515625" bestFit="1" customWidth="1"/>
    <col min="25" max="25" width="12.140625" bestFit="1" customWidth="1"/>
    <col min="26" max="26" width="10.5703125" bestFit="1" customWidth="1"/>
    <col min="27" max="27" width="14.28515625" bestFit="1" customWidth="1"/>
  </cols>
  <sheetData>
    <row r="1" spans="1:27" x14ac:dyDescent="0.25">
      <c r="B1" t="s">
        <v>0</v>
      </c>
      <c r="C1" t="s">
        <v>22</v>
      </c>
      <c r="D1" t="s">
        <v>23</v>
      </c>
      <c r="E1" t="s">
        <v>1</v>
      </c>
      <c r="F1" t="s">
        <v>24</v>
      </c>
      <c r="G1" t="s">
        <v>25</v>
      </c>
      <c r="H1" t="s">
        <v>2</v>
      </c>
      <c r="I1" t="s">
        <v>3</v>
      </c>
      <c r="J1" t="s">
        <v>4</v>
      </c>
      <c r="K1" t="s">
        <v>26</v>
      </c>
      <c r="L1" t="s">
        <v>27</v>
      </c>
      <c r="M1" t="s">
        <v>5</v>
      </c>
      <c r="N1" t="s">
        <v>6</v>
      </c>
      <c r="O1" t="s">
        <v>7</v>
      </c>
      <c r="P1" t="s">
        <v>8</v>
      </c>
      <c r="Q1" t="s">
        <v>9</v>
      </c>
      <c r="R1" t="s">
        <v>10</v>
      </c>
      <c r="S1" t="s">
        <v>11</v>
      </c>
      <c r="T1" t="s">
        <v>12</v>
      </c>
      <c r="U1" t="s">
        <v>13</v>
      </c>
      <c r="V1" t="s">
        <v>14</v>
      </c>
      <c r="W1" t="s">
        <v>15</v>
      </c>
      <c r="X1" t="s">
        <v>16</v>
      </c>
      <c r="Y1" t="s">
        <v>17</v>
      </c>
      <c r="Z1" t="s">
        <v>18</v>
      </c>
      <c r="AA1" t="s">
        <v>19</v>
      </c>
    </row>
    <row r="2" spans="1:27" x14ac:dyDescent="0.25">
      <c r="A2">
        <f>LEFT(B2,10)*1</f>
        <v>405050364</v>
      </c>
      <c r="B2" t="s">
        <v>20</v>
      </c>
      <c r="C2" s="1">
        <f>IFERROR(VLOOKUP($A2,delibb,2,0)*(Físico!B2),0)</f>
        <v>0</v>
      </c>
      <c r="D2" s="1">
        <f>IFERROR(VLOOKUP($A2,delibb,2,0)*(Físico!C2),0)</f>
        <v>0</v>
      </c>
      <c r="E2" s="1">
        <f>IFERROR(VLOOKUP($A2,delibb,2,0)*(Físico!D2),0)</f>
        <v>1257.3</v>
      </c>
      <c r="F2" s="1">
        <f>IFERROR(VLOOKUP($A2,delibb,2,0)*(Físico!E2),0)</f>
        <v>0</v>
      </c>
      <c r="G2" s="1">
        <f>IFERROR(VLOOKUP($A2,delibb,2,0)*(Físico!F2),0)</f>
        <v>0</v>
      </c>
      <c r="H2" s="1">
        <f>IFERROR(VLOOKUP($A2,delibb,2,0)*(Físico!G2),0)</f>
        <v>1257.3</v>
      </c>
      <c r="I2" s="1">
        <f>IFERROR(VLOOKUP($A2,delibb,2,0)*(Físico!H2),0)</f>
        <v>22002.75</v>
      </c>
      <c r="J2" s="1">
        <f>IFERROR(VLOOKUP($A2,delibb,2,0)*(Físico!I2),0)</f>
        <v>49034.7</v>
      </c>
      <c r="K2" s="1">
        <f>IFERROR(VLOOKUP($A2,delibb,2,0)*(Físico!J2),0)</f>
        <v>0</v>
      </c>
      <c r="L2" s="1">
        <f>IFERROR(VLOOKUP($A2,delibb,2,0)*(Físico!K2),0)</f>
        <v>0</v>
      </c>
      <c r="M2" s="1">
        <f>IFERROR(VLOOKUP($A2,delibb,2,0)*(Físico!L2),0)</f>
        <v>4400.55</v>
      </c>
      <c r="N2" s="1">
        <f>IFERROR(VLOOKUP($A2,delibb,2,0)*(Físico!M2),0)</f>
        <v>4400.55</v>
      </c>
      <c r="O2" s="1">
        <f>IFERROR(VLOOKUP($A2,delibb,2,0)*(Físico!N2),0)</f>
        <v>7543.7999999999993</v>
      </c>
      <c r="P2" s="1">
        <f>IFERROR(VLOOKUP($A2,delibb,2,0)*(Físico!O2),0)</f>
        <v>6915.15</v>
      </c>
      <c r="Q2" s="1">
        <f>IFERROR(VLOOKUP($A2,delibb,2,0)*(Físico!P2),0)</f>
        <v>5029.2</v>
      </c>
      <c r="R2" s="1">
        <f>IFERROR(VLOOKUP($A2,delibb,2,0)*(Físico!Q2),0)</f>
        <v>18230.849999999999</v>
      </c>
      <c r="S2" s="1">
        <f>IFERROR(VLOOKUP($A2,delibb,2,0)*(Físico!R2),0)</f>
        <v>13830.3</v>
      </c>
      <c r="T2" s="1">
        <f>IFERROR(VLOOKUP($A2,delibb,2,0)*(Físico!S2),0)</f>
        <v>8172.45</v>
      </c>
      <c r="U2" s="1">
        <f>IFERROR(VLOOKUP($A2,delibb,2,0)*(Físico!T2),0)</f>
        <v>8801.1</v>
      </c>
      <c r="V2" s="1">
        <f>IFERROR(VLOOKUP($A2,delibb,2,0)*(Físico!U2),0)</f>
        <v>628.65</v>
      </c>
      <c r="W2" s="1">
        <f>IFERROR(VLOOKUP($A2,delibb,2,0)*(Físico!V2),0)</f>
        <v>10058.4</v>
      </c>
      <c r="X2" s="1">
        <f>IFERROR(VLOOKUP($A2,delibb,2,0)*(Físico!W2),0)</f>
        <v>76695.3</v>
      </c>
      <c r="Y2" s="1">
        <f>IFERROR(VLOOKUP($A2,delibb,2,0)*(Físico!X2),0)</f>
        <v>5657.8499999999995</v>
      </c>
      <c r="Z2" s="1">
        <f>IFERROR(VLOOKUP($A2,delibb,2,0)*(Físico!Y2),0)</f>
        <v>628.65</v>
      </c>
      <c r="AA2" s="1">
        <f>SUM(C2:Z2)</f>
        <v>244544.84999999998</v>
      </c>
    </row>
    <row r="3" spans="1:27" x14ac:dyDescent="0.25">
      <c r="A3">
        <v>405010184</v>
      </c>
      <c r="B3" t="s">
        <v>21</v>
      </c>
      <c r="C3" s="1">
        <f>IFERROR(VLOOKUP($A3,delibb,2,0)*(Físico!B3),0)</f>
        <v>1431.3</v>
      </c>
      <c r="D3" s="1">
        <f>IFERROR(VLOOKUP($A3,delibb,2,0)*(Físico!C3),0)</f>
        <v>572.52</v>
      </c>
      <c r="E3" s="1">
        <f>IFERROR(VLOOKUP($A3,delibb,2,0)*(Físico!D3),0)</f>
        <v>0</v>
      </c>
      <c r="F3" s="1">
        <f>IFERROR(VLOOKUP($A3,delibb,2,0)*(Físico!E3),0)</f>
        <v>6583.98</v>
      </c>
      <c r="G3" s="1">
        <f>IFERROR(VLOOKUP($A3,delibb,2,0)*(Físico!F3),0)</f>
        <v>286.26</v>
      </c>
      <c r="H3" s="1">
        <f>IFERROR(VLOOKUP($A3,delibb,2,0)*(Físico!G3),0)</f>
        <v>0</v>
      </c>
      <c r="I3" s="1">
        <f>IFERROR(VLOOKUP($A3,delibb,2,0)*(Físico!H3),0)</f>
        <v>1145.04</v>
      </c>
      <c r="J3" s="1">
        <f>IFERROR(VLOOKUP($A3,delibb,2,0)*(Físico!I3),0)</f>
        <v>0</v>
      </c>
      <c r="K3" s="1">
        <f>IFERROR(VLOOKUP($A3,delibb,2,0)*(Físico!J3),0)</f>
        <v>5152.68</v>
      </c>
      <c r="L3" s="1">
        <f>IFERROR(VLOOKUP($A3,delibb,2,0)*(Físico!K3),0)</f>
        <v>2003.82</v>
      </c>
      <c r="M3" s="1">
        <f>IFERROR(VLOOKUP($A3,delibb,2,0)*(Físico!L3),0)</f>
        <v>0</v>
      </c>
      <c r="N3" s="1">
        <f>IFERROR(VLOOKUP($A3,delibb,2,0)*(Físico!M3),0)</f>
        <v>0</v>
      </c>
      <c r="O3" s="1">
        <f>IFERROR(VLOOKUP($A3,delibb,2,0)*(Físico!N3),0)</f>
        <v>0</v>
      </c>
      <c r="P3" s="1">
        <f>IFERROR(VLOOKUP($A3,delibb,2,0)*(Físico!O3),0)</f>
        <v>0</v>
      </c>
      <c r="Q3" s="1">
        <f>IFERROR(VLOOKUP($A3,delibb,2,0)*(Físico!P3),0)</f>
        <v>0</v>
      </c>
      <c r="R3" s="1">
        <f>IFERROR(VLOOKUP($A3,delibb,2,0)*(Físico!Q3),0)</f>
        <v>0</v>
      </c>
      <c r="S3" s="1">
        <f>IFERROR(VLOOKUP($A3,delibb,2,0)*(Físico!R3),0)</f>
        <v>0</v>
      </c>
      <c r="T3" s="1">
        <f>IFERROR(VLOOKUP($A3,delibb,2,0)*(Físico!S3),0)</f>
        <v>0</v>
      </c>
      <c r="U3" s="1">
        <f>IFERROR(VLOOKUP($A3,delibb,2,0)*(Físico!T3),0)</f>
        <v>0</v>
      </c>
      <c r="V3" s="1">
        <f>IFERROR(VLOOKUP($A3,delibb,2,0)*(Físico!U3),0)</f>
        <v>0</v>
      </c>
      <c r="W3" s="1">
        <f>IFERROR(VLOOKUP($A3,delibb,2,0)*(Físico!V3),0)</f>
        <v>0</v>
      </c>
      <c r="X3" s="1">
        <f>IFERROR(VLOOKUP($A3,delibb,2,0)*(Físico!W3),0)</f>
        <v>0</v>
      </c>
      <c r="Y3" s="1">
        <f>IFERROR(VLOOKUP($A3,delibb,2,0)*(Físico!X3),0)</f>
        <v>0</v>
      </c>
      <c r="Z3" s="1">
        <f>IFERROR(VLOOKUP($A3,delibb,2,0)*(Físico!Y3),0)</f>
        <v>0</v>
      </c>
      <c r="AA3" s="1">
        <f>SUM(C3:Z3)</f>
        <v>17175.599999999999</v>
      </c>
    </row>
    <row r="4" spans="1:27" x14ac:dyDescent="0.25">
      <c r="B4" t="s">
        <v>19</v>
      </c>
      <c r="C4" s="1">
        <f t="shared" ref="C4:Z4" si="0">SUM(C2:C3)</f>
        <v>1431.3</v>
      </c>
      <c r="D4" s="1">
        <f t="shared" si="0"/>
        <v>572.52</v>
      </c>
      <c r="E4" s="1">
        <f t="shared" si="0"/>
        <v>1257.3</v>
      </c>
      <c r="F4" s="1">
        <f t="shared" si="0"/>
        <v>6583.98</v>
      </c>
      <c r="G4" s="1">
        <f t="shared" si="0"/>
        <v>286.26</v>
      </c>
      <c r="H4" s="1">
        <f t="shared" si="0"/>
        <v>1257.3</v>
      </c>
      <c r="I4" s="1">
        <f t="shared" si="0"/>
        <v>23147.79</v>
      </c>
      <c r="J4" s="1">
        <f t="shared" si="0"/>
        <v>49034.7</v>
      </c>
      <c r="K4" s="1">
        <f t="shared" si="0"/>
        <v>5152.68</v>
      </c>
      <c r="L4" s="1">
        <f t="shared" si="0"/>
        <v>2003.82</v>
      </c>
      <c r="M4" s="1">
        <f t="shared" si="0"/>
        <v>4400.55</v>
      </c>
      <c r="N4" s="1">
        <f t="shared" si="0"/>
        <v>4400.55</v>
      </c>
      <c r="O4" s="1">
        <f t="shared" si="0"/>
        <v>7543.7999999999993</v>
      </c>
      <c r="P4" s="1">
        <f t="shared" si="0"/>
        <v>6915.15</v>
      </c>
      <c r="Q4" s="1">
        <f t="shared" si="0"/>
        <v>5029.2</v>
      </c>
      <c r="R4" s="1">
        <f t="shared" si="0"/>
        <v>18230.849999999999</v>
      </c>
      <c r="S4" s="1">
        <f t="shared" si="0"/>
        <v>13830.3</v>
      </c>
      <c r="T4" s="1">
        <f t="shared" si="0"/>
        <v>8172.45</v>
      </c>
      <c r="U4" s="1">
        <f t="shared" si="0"/>
        <v>8801.1</v>
      </c>
      <c r="V4" s="1">
        <f t="shared" si="0"/>
        <v>628.65</v>
      </c>
      <c r="W4" s="1">
        <f t="shared" si="0"/>
        <v>10058.4</v>
      </c>
      <c r="X4" s="1">
        <f t="shared" si="0"/>
        <v>76695.3</v>
      </c>
      <c r="Y4" s="1">
        <f t="shared" si="0"/>
        <v>5657.8499999999995</v>
      </c>
      <c r="Z4" s="1">
        <f t="shared" si="0"/>
        <v>628.65</v>
      </c>
      <c r="AA4" s="1">
        <f>SUM(AA2:AA3)</f>
        <v>261720.44999999998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0206-49B8-499B-89F0-2FB758C1864D}">
  <dimension ref="A1:Z4"/>
  <sheetViews>
    <sheetView tabSelected="1" topLeftCell="N1" workbookViewId="0">
      <selection activeCell="Z4" sqref="Z4"/>
    </sheetView>
  </sheetViews>
  <sheetFormatPr defaultRowHeight="15" x14ac:dyDescent="0.25"/>
  <cols>
    <col min="26" max="26" width="14.28515625" bestFit="1" customWidth="1"/>
  </cols>
  <sheetData>
    <row r="1" spans="1:26" x14ac:dyDescent="0.25">
      <c r="A1" t="s">
        <v>0</v>
      </c>
      <c r="B1" t="s">
        <v>22</v>
      </c>
      <c r="C1" t="s">
        <v>23</v>
      </c>
      <c r="D1" t="s">
        <v>1</v>
      </c>
      <c r="E1" t="s">
        <v>24</v>
      </c>
      <c r="F1" t="s">
        <v>25</v>
      </c>
      <c r="G1" t="s">
        <v>2</v>
      </c>
      <c r="H1" t="s">
        <v>3</v>
      </c>
      <c r="I1" t="s">
        <v>4</v>
      </c>
      <c r="J1" t="s">
        <v>26</v>
      </c>
      <c r="K1" t="s">
        <v>27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</row>
    <row r="2" spans="1:26" x14ac:dyDescent="0.25">
      <c r="A2" t="s">
        <v>20</v>
      </c>
      <c r="B2" s="3">
        <f>Financeiro!B2+Complemento!C2</f>
        <v>0</v>
      </c>
      <c r="C2" s="3">
        <f>Financeiro!C2+Complemento!D2</f>
        <v>0</v>
      </c>
      <c r="D2" s="3">
        <f>Financeiro!D2+Complemento!E2</f>
        <v>1676.4</v>
      </c>
      <c r="E2" s="3">
        <f>Financeiro!E2+Complemento!F2</f>
        <v>0</v>
      </c>
      <c r="F2" s="3">
        <f>Financeiro!F2+Complemento!G2</f>
        <v>0</v>
      </c>
      <c r="G2" s="3">
        <f>Financeiro!G2+Complemento!H2</f>
        <v>1676.4</v>
      </c>
      <c r="H2" s="3">
        <f>Financeiro!H2+Complemento!I2</f>
        <v>29337</v>
      </c>
      <c r="I2" s="3">
        <f>Financeiro!I2+Complemento!J2</f>
        <v>65379.6</v>
      </c>
      <c r="J2" s="3">
        <f>Financeiro!J2+Complemento!K2</f>
        <v>0</v>
      </c>
      <c r="K2" s="3">
        <f>Financeiro!K2+Complemento!L2</f>
        <v>0</v>
      </c>
      <c r="L2" s="3">
        <f>Financeiro!L2+Complemento!M2</f>
        <v>5867.4</v>
      </c>
      <c r="M2" s="3">
        <f>Financeiro!M2+Complemento!N2</f>
        <v>5867.4</v>
      </c>
      <c r="N2" s="3">
        <f>Financeiro!N2+Complemento!O2</f>
        <v>10058.4</v>
      </c>
      <c r="O2" s="3">
        <f>Financeiro!O2+Complemento!P2</f>
        <v>9220.2000000000007</v>
      </c>
      <c r="P2" s="3">
        <f>Financeiro!P2+Complemento!Q2</f>
        <v>6705.6</v>
      </c>
      <c r="Q2" s="3">
        <f>Financeiro!Q2+Complemento!R2</f>
        <v>24307.8</v>
      </c>
      <c r="R2" s="3">
        <f>Financeiro!R2+Complemento!S2</f>
        <v>18440.400000000001</v>
      </c>
      <c r="S2" s="3">
        <f>Financeiro!S2+Complemento!T2</f>
        <v>10896.6</v>
      </c>
      <c r="T2" s="3">
        <f>Financeiro!T2+Complemento!U2</f>
        <v>11734.8</v>
      </c>
      <c r="U2" s="3">
        <f>Financeiro!U2+Complemento!V2</f>
        <v>838.2</v>
      </c>
      <c r="V2" s="3">
        <f>Financeiro!V2+Complemento!W2</f>
        <v>13411.2</v>
      </c>
      <c r="W2" s="3">
        <f>Financeiro!W2+Complemento!X2</f>
        <v>102260.4</v>
      </c>
      <c r="X2" s="3">
        <f>Financeiro!X2+Complemento!Y2</f>
        <v>7543.7999999999993</v>
      </c>
      <c r="Y2" s="3">
        <f>Financeiro!Y2+Complemento!Z2</f>
        <v>838.2</v>
      </c>
      <c r="Z2" s="3">
        <f>SUM(B2:Y2)</f>
        <v>326059.79999999993</v>
      </c>
    </row>
    <row r="3" spans="1:26" x14ac:dyDescent="0.25">
      <c r="A3" t="s">
        <v>21</v>
      </c>
      <c r="B3" s="3">
        <f>Financeiro!B3+Complemento!C3</f>
        <v>1580.5</v>
      </c>
      <c r="C3" s="3">
        <f>Financeiro!C3+Complemento!D3</f>
        <v>632.19999999999993</v>
      </c>
      <c r="D3" s="3">
        <f>Financeiro!D3+Complemento!E3</f>
        <v>0</v>
      </c>
      <c r="E3" s="3">
        <f>Financeiro!E3+Complemento!F3</f>
        <v>7270.2999999999993</v>
      </c>
      <c r="F3" s="3">
        <f>Financeiro!F3+Complemento!G3</f>
        <v>316.09999999999997</v>
      </c>
      <c r="G3" s="3">
        <f>Financeiro!G3+Complemento!H3</f>
        <v>0</v>
      </c>
      <c r="H3" s="3">
        <f>Financeiro!H3+Complemento!I3</f>
        <v>1264.3999999999999</v>
      </c>
      <c r="I3" s="3">
        <f>Financeiro!I3+Complemento!J3</f>
        <v>0</v>
      </c>
      <c r="J3" s="3">
        <f>Financeiro!J3+Complemento!K3</f>
        <v>5689.8</v>
      </c>
      <c r="K3" s="3">
        <f>Financeiro!K3+Complemento!L3</f>
        <v>2212.6999999999998</v>
      </c>
      <c r="L3" s="3">
        <f>Financeiro!L3+Complemento!M3</f>
        <v>0</v>
      </c>
      <c r="M3" s="3">
        <f>Financeiro!M3+Complemento!N3</f>
        <v>0</v>
      </c>
      <c r="N3" s="3">
        <f>Financeiro!N3+Complemento!O3</f>
        <v>0</v>
      </c>
      <c r="O3" s="3">
        <f>Financeiro!O3+Complemento!P3</f>
        <v>0</v>
      </c>
      <c r="P3" s="3">
        <f>Financeiro!P3+Complemento!Q3</f>
        <v>0</v>
      </c>
      <c r="Q3" s="3">
        <f>Financeiro!Q3+Complemento!R3</f>
        <v>0</v>
      </c>
      <c r="R3" s="3">
        <f>Financeiro!R3+Complemento!S3</f>
        <v>0</v>
      </c>
      <c r="S3" s="3">
        <f>Financeiro!S3+Complemento!T3</f>
        <v>0</v>
      </c>
      <c r="T3" s="3">
        <f>Financeiro!T3+Complemento!U3</f>
        <v>0</v>
      </c>
      <c r="U3" s="3">
        <f>Financeiro!U3+Complemento!V3</f>
        <v>0</v>
      </c>
      <c r="V3" s="3">
        <f>Financeiro!V3+Complemento!W3</f>
        <v>0</v>
      </c>
      <c r="W3" s="3">
        <f>Financeiro!W3+Complemento!X3</f>
        <v>0</v>
      </c>
      <c r="X3" s="3">
        <f>Financeiro!X3+Complemento!Y3</f>
        <v>0</v>
      </c>
      <c r="Y3" s="3">
        <f>Financeiro!Y3+Complemento!Z3</f>
        <v>0</v>
      </c>
      <c r="Z3" s="3">
        <f>SUM(B3:Y3)</f>
        <v>18966</v>
      </c>
    </row>
    <row r="4" spans="1:26" x14ac:dyDescent="0.25">
      <c r="A4" t="s">
        <v>19</v>
      </c>
      <c r="B4" s="3">
        <f t="shared" ref="B4:Y4" si="0">SUM(B2:B3)</f>
        <v>1580.5</v>
      </c>
      <c r="C4" s="3">
        <f t="shared" si="0"/>
        <v>632.19999999999993</v>
      </c>
      <c r="D4" s="3">
        <f t="shared" si="0"/>
        <v>1676.4</v>
      </c>
      <c r="E4" s="3">
        <f t="shared" si="0"/>
        <v>7270.2999999999993</v>
      </c>
      <c r="F4" s="3">
        <f t="shared" si="0"/>
        <v>316.09999999999997</v>
      </c>
      <c r="G4" s="3">
        <f t="shared" si="0"/>
        <v>1676.4</v>
      </c>
      <c r="H4" s="3">
        <f t="shared" si="0"/>
        <v>30601.4</v>
      </c>
      <c r="I4" s="3">
        <f t="shared" si="0"/>
        <v>65379.6</v>
      </c>
      <c r="J4" s="3">
        <f t="shared" si="0"/>
        <v>5689.8</v>
      </c>
      <c r="K4" s="3">
        <f t="shared" si="0"/>
        <v>2212.6999999999998</v>
      </c>
      <c r="L4" s="3">
        <f t="shared" si="0"/>
        <v>5867.4</v>
      </c>
      <c r="M4" s="3">
        <f t="shared" si="0"/>
        <v>5867.4</v>
      </c>
      <c r="N4" s="3">
        <f t="shared" si="0"/>
        <v>10058.4</v>
      </c>
      <c r="O4" s="3">
        <f t="shared" si="0"/>
        <v>9220.2000000000007</v>
      </c>
      <c r="P4" s="3">
        <f t="shared" si="0"/>
        <v>6705.6</v>
      </c>
      <c r="Q4" s="3">
        <f t="shared" si="0"/>
        <v>24307.8</v>
      </c>
      <c r="R4" s="3">
        <f t="shared" si="0"/>
        <v>18440.400000000001</v>
      </c>
      <c r="S4" s="3">
        <f t="shared" si="0"/>
        <v>10896.6</v>
      </c>
      <c r="T4" s="3">
        <f t="shared" si="0"/>
        <v>11734.8</v>
      </c>
      <c r="U4" s="3">
        <f t="shared" si="0"/>
        <v>838.2</v>
      </c>
      <c r="V4" s="3">
        <f t="shared" si="0"/>
        <v>13411.2</v>
      </c>
      <c r="W4" s="3">
        <f t="shared" si="0"/>
        <v>102260.4</v>
      </c>
      <c r="X4" s="3">
        <f t="shared" si="0"/>
        <v>7543.7999999999993</v>
      </c>
      <c r="Y4" s="3">
        <f t="shared" si="0"/>
        <v>838.2</v>
      </c>
      <c r="Z4" s="3">
        <f>SUM(Z2:Z3)</f>
        <v>345025.79999999993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2025-07-16T17:21:33Z</dcterms:created>
  <dcterms:modified xsi:type="dcterms:W3CDTF">2025-07-16T17:43:45Z</dcterms:modified>
</cp:coreProperties>
</file>